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400" windowHeight="7230" tabRatio="889" activeTab="1"/>
  </bookViews>
  <sheets>
    <sheet name="SWZ" sheetId="1" r:id="rId1"/>
    <sheet name="Załącznik nr 1" sheetId="2" r:id="rId2"/>
    <sheet name="Moduł bioch-imm" sheetId="3" r:id="rId3"/>
    <sheet name="Ceny bioch-imm" sheetId="4" r:id="rId4"/>
    <sheet name="Hematologia" sheetId="5" r:id="rId5"/>
    <sheet name="Ceny hematologia" sheetId="6" r:id="rId6"/>
    <sheet name="Koagulologia" sheetId="7" r:id="rId7"/>
    <sheet name="Ceny koagulologia" sheetId="8" r:id="rId8"/>
    <sheet name="Mocze" sheetId="9" r:id="rId9"/>
    <sheet name="Ceny mocze" sheetId="10" r:id="rId10"/>
    <sheet name="Parametry krytyczne" sheetId="11" r:id="rId11"/>
    <sheet name="Ceny parametry krytyczne" sheetId="12" r:id="rId12"/>
    <sheet name="Serol" sheetId="13" r:id="rId13"/>
    <sheet name="Ceny serol" sheetId="14" r:id="rId14"/>
    <sheet name="LIS" sheetId="15" r:id="rId15"/>
    <sheet name="Ceny LIS" sheetId="16" r:id="rId16"/>
  </sheets>
  <externalReferences>
    <externalReference r:id="rId17"/>
  </externalReferences>
  <calcPr calcId="125725"/>
</workbook>
</file>

<file path=xl/calcChain.xml><?xml version="1.0" encoding="utf-8"?>
<calcChain xmlns="http://schemas.openxmlformats.org/spreadsheetml/2006/main">
  <c r="C105" i="4"/>
  <c r="C8" i="10" l="1"/>
  <c r="J105" i="4"/>
  <c r="L105"/>
  <c r="J29" i="14" l="1"/>
  <c r="L22" l="1"/>
  <c r="L29"/>
  <c r="J22"/>
  <c r="C9" i="8" l="1"/>
  <c r="D23" l="1"/>
  <c r="D25" i="6"/>
  <c r="I18"/>
  <c r="K18" s="1"/>
  <c r="I11"/>
  <c r="K11" s="1"/>
  <c r="J9" i="8" l="1"/>
  <c r="L17"/>
  <c r="J17"/>
  <c r="L9"/>
  <c r="D28" s="1"/>
  <c r="K20" i="6"/>
  <c r="I12"/>
  <c r="K12"/>
  <c r="I20"/>
  <c r="B28" i="8" l="1"/>
  <c r="D29" i="6"/>
  <c r="B29"/>
  <c r="D13" i="16" l="1"/>
  <c r="L8"/>
  <c r="J8"/>
  <c r="B22"/>
  <c r="D18" l="1"/>
  <c r="D23" i="12"/>
  <c r="L18"/>
  <c r="J18"/>
  <c r="L8"/>
  <c r="D29" s="1"/>
  <c r="J8"/>
  <c r="C8"/>
  <c r="D25" i="10"/>
  <c r="L20"/>
  <c r="J20"/>
  <c r="L8"/>
  <c r="D32" s="1"/>
  <c r="J8"/>
  <c r="B32" s="1"/>
  <c r="D136" i="4"/>
  <c r="L130"/>
  <c r="J130"/>
  <c r="B145"/>
</calcChain>
</file>

<file path=xl/sharedStrings.xml><?xml version="1.0" encoding="utf-8"?>
<sst xmlns="http://schemas.openxmlformats.org/spreadsheetml/2006/main" count="1308" uniqueCount="767">
  <si>
    <t>Specyfikacja istotnych warunków zamówienia na dostawę:</t>
  </si>
  <si>
    <t>wyposażenia laboratorium  diagnostycznego - dzierżawa analizatorów i laboratoryjnego systemu informatycznego oraz dostawę odczynników i materiałów niezbędnych do wykonywania oznaczeń.</t>
  </si>
  <si>
    <t>Pakiet I. Biochemia i immunochemia</t>
  </si>
  <si>
    <t>Pakiet II. Hematologia</t>
  </si>
  <si>
    <t>Pakiet III. Koagulologia</t>
  </si>
  <si>
    <t>Pakiet IV. Analityka ogólna</t>
  </si>
  <si>
    <t>Pakiet V. Parametry krytyczne</t>
  </si>
  <si>
    <t>Pakiet VI. Serologia transfuzjologiczna</t>
  </si>
  <si>
    <t>Pakiet VII. Laboratoryjny System Informatyczny</t>
  </si>
  <si>
    <t>Określenie przedmiotu zamówienia</t>
  </si>
  <si>
    <t>Przedmiotem zamówienia jest:</t>
  </si>
  <si>
    <r>
      <t xml:space="preserve">Wyposażenie laboratorium diagnostycznego w analizatory i laboratoryjny system informatyczny oraz dostawa odczynników i materiałów niezbędnych do wykonania badań wymienionych w </t>
    </r>
    <r>
      <rPr>
        <b/>
        <sz val="10"/>
        <rFont val="Arial"/>
        <family val="2"/>
        <charset val="238"/>
      </rPr>
      <t>Załączniku nr</t>
    </r>
    <r>
      <rPr>
        <sz val="10"/>
        <rFont val="Arial CE"/>
        <charset val="238"/>
      </rPr>
      <t xml:space="preserve"> do każdego pakietu </t>
    </r>
  </si>
  <si>
    <t>Przedmiot zamówienia jest taki sam dla Pakietów I, II, III, IV, V, VI i obejmuje:</t>
  </si>
  <si>
    <t xml:space="preserve"> dzierżawę analizatorów wraz z wyposażeniem</t>
  </si>
  <si>
    <t xml:space="preserve"> serwis techniczny i aplikacyjny</t>
  </si>
  <si>
    <t xml:space="preserve"> sprzedaż odczynników oraz materiałów zużywalnych niezbędnych do wykonywania badań</t>
  </si>
  <si>
    <t>Dla pakietu VII zakres przedmiotowy obejmuje:</t>
  </si>
  <si>
    <t>dzierżawę wymaganego sprzętu komputerowego wraz z wyposażeniem</t>
  </si>
  <si>
    <t>serwis techniczny i aplikacyjny</t>
  </si>
  <si>
    <t>sprzedaż materiałów zużywalnych niezbędnych do rejestracji badań</t>
  </si>
  <si>
    <t xml:space="preserve">Hematologia </t>
  </si>
  <si>
    <t xml:space="preserve"> </t>
  </si>
  <si>
    <r>
      <t>A.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10"/>
        <color theme="1"/>
        <rFont val="Calibri"/>
        <family val="2"/>
        <charset val="238"/>
      </rPr>
      <t>OFEROWANY PRZEDMIOT ZAMÓWIENIA:</t>
    </r>
  </si>
  <si>
    <t>Formularz zbiorczy</t>
  </si>
  <si>
    <t>X</t>
  </si>
  <si>
    <t>Wartość netto</t>
  </si>
  <si>
    <t>VAT w %</t>
  </si>
  <si>
    <t>Wartość brutto</t>
  </si>
  <si>
    <t>za 1m-c</t>
  </si>
  <si>
    <t xml:space="preserve">Pakiet  I. </t>
  </si>
  <si>
    <t>Biochemia i Immunochemia</t>
  </si>
  <si>
    <t xml:space="preserve">Pakiet  II. </t>
  </si>
  <si>
    <t xml:space="preserve">Pakiet  III. </t>
  </si>
  <si>
    <t>Koagulologia</t>
  </si>
  <si>
    <t xml:space="preserve">Pakiet  IV. </t>
  </si>
  <si>
    <t>Analityka ogólna</t>
  </si>
  <si>
    <t xml:space="preserve">Pakiet  V. </t>
  </si>
  <si>
    <t xml:space="preserve">Parametry krytyczne  </t>
  </si>
  <si>
    <t xml:space="preserve">Pakiet  VI. </t>
  </si>
  <si>
    <t>Serologia transfuzjologiczna</t>
  </si>
  <si>
    <t xml:space="preserve">Pakiet  VII. </t>
  </si>
  <si>
    <t>Laboratoryjny System Informatyczny</t>
  </si>
  <si>
    <t>Razem za 1 rok</t>
  </si>
  <si>
    <t>Razem za 3 lata(1X3)</t>
  </si>
  <si>
    <r>
      <t>A.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10"/>
        <color theme="1"/>
        <rFont val="Calibri"/>
        <family val="2"/>
        <charset val="238"/>
      </rPr>
      <t>ŁĄCZNA CENA OFERTOWA:</t>
    </r>
  </si>
  <si>
    <t>Termin dostawy(max.14 dni) wpisać …………………………………………</t>
  </si>
  <si>
    <t>Niespełnienie któregokolwiek z warunków granicznych spowoduje odrzucenie oferty.</t>
  </si>
  <si>
    <t>Analizator główny-Zintegrowany system biochemiczno-immunochemiczny</t>
  </si>
  <si>
    <t>Analizator biochemiczny pomocniczy</t>
  </si>
  <si>
    <t>Analizator immunochemiczny pomocniczy</t>
  </si>
  <si>
    <t>Nazwa:</t>
  </si>
  <si>
    <t>Wyposażenie:</t>
  </si>
  <si>
    <t>L.p.</t>
  </si>
  <si>
    <t>Parametry wymagane</t>
  </si>
  <si>
    <t>TAK/NIE</t>
  </si>
  <si>
    <t>1.</t>
  </si>
  <si>
    <t>System biochemiczno-immunologiczny (moduły / analizatory biochemiczny i immunochemiczny) wyposażony w jeden podajnik próbek umożliwiający aspirację materiału do badań biochemiczno-immunologicznych z tej samej próbki bez konieczności ich ręcznego przenoszenia między aparatami i sterowany z jednego stanowiska operatora.</t>
  </si>
  <si>
    <t>2.</t>
  </si>
  <si>
    <t>System fabrycznie nowy lub nie starszy niż 2017 po pełnym przeglądzie serwisowym.</t>
  </si>
  <si>
    <t>3.</t>
  </si>
  <si>
    <t>Wymiary zintegrowanego analizatora o wymiarach nie większy niż: 330 cm (szerokość) x 120 cm (głębokość) dostosowane do pracowni biochemiczno-immunochemicznej.</t>
  </si>
  <si>
    <t>4.</t>
  </si>
  <si>
    <t>W przypadku awarii jednego z modułów możliwość pracy na drugim module.</t>
  </si>
  <si>
    <t>5.</t>
  </si>
  <si>
    <t>Wykonawca dostarczy karty charakterystyk dla wszystkich odczynników i substancji w języku polskim na etapie zawarcia umowy w formie elektronicznej.</t>
  </si>
  <si>
    <t>6.</t>
  </si>
  <si>
    <t>Możliwość rozbudowania systemu o dodatkowy moduł biochemiczny lub immunochemiczny w przypadku zwiększenia wykonywanych ilości badań.</t>
  </si>
  <si>
    <t>7.</t>
  </si>
  <si>
    <t>Podajnik próbek  z minimum 150 pozycjami i możliwością ciągłego ich dostawiania w czasie pracy, przystosowany do różnego typu probówek systemu zamkniętego, jeden rodzaj statywów przystosowany do próbek pierwotnych i kubeczków probówkowych.</t>
  </si>
  <si>
    <t>8.</t>
  </si>
  <si>
    <t>System wyposażony w stację uzdatniania wody o ile aparaty wymagają współpracy ze stacją wody. Konserwacja, wymiana filtrów zgodnie z zaleceniami producenta  na koszt oferenta.</t>
  </si>
  <si>
    <t>9.</t>
  </si>
  <si>
    <t>Możliwość dostawiania próbek pilnych (tryb „cito”) bez przerywania pracy analizatora i priorytetowe ich oznaczanie.</t>
  </si>
  <si>
    <t>10.</t>
  </si>
  <si>
    <t>Czujniki skrzepu dla próbek oraz czujniki poziomu cieczy dla próbek i odczynników na każdym etapie dozowania.</t>
  </si>
  <si>
    <t>11.</t>
  </si>
  <si>
    <t xml:space="preserve">Odczynniki płynne, gotowe do użytku (min 95% odczynników nie wymaga rekonstrukcji). </t>
  </si>
  <si>
    <t>12.</t>
  </si>
  <si>
    <t>Gotowość do pracy 24 godz./dobę</t>
  </si>
  <si>
    <t>13.</t>
  </si>
  <si>
    <t>Program wewnętrznej kontroli jakości w oparciu o swobodny dobór reguł interpretacyjnych Westgarda, archiwizacja wyników kontroli jakości z możliwością wydruku.</t>
  </si>
  <si>
    <t>14.</t>
  </si>
  <si>
    <t>Zapewnienie procedur pracy systemu: wymagane karty konserwacji i ich przebieg: codzienna i inne zgodnie z wymaganiami producenta, monitorowanie i archiwizowanie w  istniejącym systemie informatycznym</t>
  </si>
  <si>
    <t>15.</t>
  </si>
  <si>
    <t>Automatyczna internetowa aktualizacja on-line bazy danych analizatora dotycząca aplikacji, metodyki oznaczeń i kontroli oraz stałe połączenie on-line systemu analitycznego z centrum obsługi serwisowej i aplikacyjnej.</t>
  </si>
  <si>
    <t>16.</t>
  </si>
  <si>
    <t>Wykonawca w ramach umowy zapewni dostęp do internetowego systemu oceny międzynarodowej kontrol jakości</t>
  </si>
  <si>
    <t>17.</t>
  </si>
  <si>
    <t>Analizator wyposażony w zewnętrzne urządzenie zasilające UPS umożliwiające w przypadku zaniku zasilania zakończenie wykonywania rozpoczętych analiz</t>
  </si>
  <si>
    <t>18.</t>
  </si>
  <si>
    <t>19.</t>
  </si>
  <si>
    <t>Monitorowanie stanu i ilości odczynników oraz materiałów zużywalnych i statusu badanych próbek</t>
  </si>
  <si>
    <t>20.</t>
  </si>
  <si>
    <t>Chłodzenie odczynników na pokładzie w temperaturze zalecanej przez producenta</t>
  </si>
  <si>
    <t>21.</t>
  </si>
  <si>
    <t>Test do oznaczania b-HCG posiadający oficjalne wskazania producenta do monitorowania ciąży oraz diagnostyki i monitorowania niektórych nowotworów i chorób trofoblastu.</t>
  </si>
  <si>
    <t>22.</t>
  </si>
  <si>
    <t>Wartości referencyjne producenta dla TSH, fT3, fT4 dla noworodków, dzieci i ciężarnych.</t>
  </si>
  <si>
    <t>23.</t>
  </si>
  <si>
    <t>Dla testów PAPP-A i wolna podjednostka gonadotropiny kosmówkowej beta-HCG wymagany jest certyfikat FMF (Fetal Medicine Foundation).</t>
  </si>
  <si>
    <t>24.</t>
  </si>
  <si>
    <t>Możliwość automatycznego rozcieńczenia próbek po przekroczeniu liniowości metody.</t>
  </si>
  <si>
    <t>25.</t>
  </si>
  <si>
    <t>Możliwość zgłaszania awarii 24 h na dobę 365 dni w roku, czas oczekiwania na interwencję maksimum 12 h.</t>
  </si>
  <si>
    <t>26.</t>
  </si>
  <si>
    <t>Serwis autoryzowany przez producenta aparatu w odległości do 100 km od siedziby zamawiającego- lista punktów serwisowych dostępna na życzenie.</t>
  </si>
  <si>
    <t>27.</t>
  </si>
  <si>
    <t>Podłączenie analizatora do LSI w ramach umowy dzierżawy (software, hardware).</t>
  </si>
  <si>
    <t>28.</t>
  </si>
  <si>
    <t>Warunki graniczne dla modułu biochemicznego</t>
  </si>
  <si>
    <t>29.</t>
  </si>
  <si>
    <t>Wydajność nie mniejsza niż  600 oznaczeń / godz. bez ISE.</t>
  </si>
  <si>
    <t>30.</t>
  </si>
  <si>
    <t>31.</t>
  </si>
  <si>
    <t>32.</t>
  </si>
  <si>
    <t>33.</t>
  </si>
  <si>
    <t>34.</t>
  </si>
  <si>
    <t>Ilość pozycji odczynnikowych – minimum 50.</t>
  </si>
  <si>
    <t>35.</t>
  </si>
  <si>
    <t>Możliwość wykorzystania próbek pierwotnych i wtórnych (pipetowanych).</t>
  </si>
  <si>
    <t>36.</t>
  </si>
  <si>
    <t>Dostawianie odczynników w trakcie  pracy analizatora bez konieczności przerywania pracy rutynowej (stopowania lub wprowadzania analizatora w stan Standby).</t>
  </si>
  <si>
    <t>37.</t>
  </si>
  <si>
    <t xml:space="preserve">Oznaczenie hemoglobiny glikowanej  bez wstępnego opracowania materiału. </t>
  </si>
  <si>
    <t>38.</t>
  </si>
  <si>
    <t xml:space="preserve">Moduł gotowy do pracy z pakietem startowym. </t>
  </si>
  <si>
    <t>39.</t>
  </si>
  <si>
    <t>Warunki graniczne dla modułu immunochemicznego</t>
  </si>
  <si>
    <t>40.</t>
  </si>
  <si>
    <t>Oznaczenia wykonywane w oparciu o technologię chemiluminescencji.</t>
  </si>
  <si>
    <t>41.</t>
  </si>
  <si>
    <t>42.</t>
  </si>
  <si>
    <t>Ilość miejsc na odczynniki minimum 25.</t>
  </si>
  <si>
    <t>43.</t>
  </si>
  <si>
    <t>Rodzaj badanego materiału : surowica, osocze.</t>
  </si>
  <si>
    <t>44.</t>
  </si>
  <si>
    <t xml:space="preserve">Krzywa kalibracji zapisana w kodzie kreskowym odczynnika bez konieczności wpisywania ręcznego. </t>
  </si>
  <si>
    <t>45.</t>
  </si>
  <si>
    <t>Metoda oznaczania prokalcytoniny w oparciu o licencję i standaryzację Brahms PCT.</t>
  </si>
  <si>
    <t>46.</t>
  </si>
  <si>
    <t>Metoda oznaczenia sercowej troponiny wysoce czuła, tzn. z nieprecyzyjnością CV≤ 10% (współczynnik zmienności przy stężeniu odpowiadającemu 99. percentylowi wartości referencyjnych u osób zdrowych).</t>
  </si>
  <si>
    <t>47.</t>
  </si>
  <si>
    <t>48.</t>
  </si>
  <si>
    <t>Warunki graniczne dla biochemicznego analizatora pomocniczego</t>
  </si>
  <si>
    <t>49.</t>
  </si>
  <si>
    <t>50.</t>
  </si>
  <si>
    <t>Wydajność nie mniejsza niż 300 oznaczeń na godzinę, bez wliczania oznaczeń ISE.</t>
  </si>
  <si>
    <t>51.</t>
  </si>
  <si>
    <t>52.</t>
  </si>
  <si>
    <t>Wymagany analizator pomocniczy do badań biochemicznych pracujący na min 70% tych samych odczynników oznakowanych kodem kreskowym co analizator podstawowy.</t>
  </si>
  <si>
    <t>53.</t>
  </si>
  <si>
    <t>Funkcja inwentaryzacji i ciągłego monitorowania zużycia odczynników oraz materiałów zużywalnych.</t>
  </si>
  <si>
    <t>54.</t>
  </si>
  <si>
    <t>Chłodzenie odczynników na pokładzie w temperaturze zalecanej przez producenta.</t>
  </si>
  <si>
    <t>55.</t>
  </si>
  <si>
    <t>56.</t>
  </si>
  <si>
    <t>57.</t>
  </si>
  <si>
    <t>Pobieranie materiału bezpośrednio z probówek pierwotnych, wtórnych.</t>
  </si>
  <si>
    <t>58.</t>
  </si>
  <si>
    <t>Automatyczne rozcieńczanie po przekroczeniu liniowości metody.</t>
  </si>
  <si>
    <t>59.</t>
  </si>
  <si>
    <t>Automatyczna funkcja konserwacji analizatora z monitorowaniem częstości jej wykonania zgodnie z wymaganiami producenta.</t>
  </si>
  <si>
    <t>60.</t>
  </si>
  <si>
    <t>Gotowość do pracy 24 godz./dobę.</t>
  </si>
  <si>
    <t>61.</t>
  </si>
  <si>
    <t>62.</t>
  </si>
  <si>
    <t>63.</t>
  </si>
  <si>
    <t>64.</t>
  </si>
  <si>
    <t>65.</t>
  </si>
  <si>
    <t>66.</t>
  </si>
  <si>
    <t>67.</t>
  </si>
  <si>
    <t>Analizator w pełni automatyczny, typu „random access” – swobodnego dostępu, z możliwością wykonywania analiz pilnych bez przerywania pracy analizatora.</t>
  </si>
  <si>
    <t>68.</t>
  </si>
  <si>
    <t>Wydajność nie mniejsza niż 80 oznaczeń na godzinę.</t>
  </si>
  <si>
    <t>69.</t>
  </si>
  <si>
    <t>Ilość miejsc na odczynniki minimum 15.</t>
  </si>
  <si>
    <t>70.</t>
  </si>
  <si>
    <t>Możliwość dostawiania próbki pilnej bez konieczności przerywania pracy analizatora.</t>
  </si>
  <si>
    <t>71.</t>
  </si>
  <si>
    <t>Wymagany analizator pomocniczy do badań immunochemicznych, pracujący na tych samych odczynnikach co analizator podstawowy z możliwością porównania wyników,  umożliwiający wykonanie metodą chemiluminescencji 70% parametrów z podanego w załączniku cenowym menu.</t>
  </si>
  <si>
    <t>72.</t>
  </si>
  <si>
    <t>73.</t>
  </si>
  <si>
    <t>74.</t>
  </si>
  <si>
    <t>Redukcja interferencji ze strony przeciwciał heterofilnych HAMA.</t>
  </si>
  <si>
    <t>75.</t>
  </si>
  <si>
    <t>76.</t>
  </si>
  <si>
    <t>Detekcja skrzepów i mikroskrzepów w materiale badanym.</t>
  </si>
  <si>
    <t>77.</t>
  </si>
  <si>
    <t>78.</t>
  </si>
  <si>
    <t>79.</t>
  </si>
  <si>
    <t>Automatyczna funkcja konserwacji analizatora z monitorowaniem częstości jej wykonania zgodnie z zaleceniami producenta.</t>
  </si>
  <si>
    <t>80.</t>
  </si>
  <si>
    <t>81.</t>
  </si>
  <si>
    <t>82.</t>
  </si>
  <si>
    <t>W przypadku konieczności podłączenia analizatorów  lub systemu zintegrowanego do stacji wody Wykonawca ponosi wszystkie koszty związane z instalacją i dostosowaniem pomieszczenia.</t>
  </si>
  <si>
    <t>Lp.</t>
  </si>
  <si>
    <t>Nazwa parametru</t>
  </si>
  <si>
    <t>Ilość oznaczeń rocznie</t>
  </si>
  <si>
    <t>Nazwa handlowa</t>
  </si>
  <si>
    <t>Nr katalogowy</t>
  </si>
  <si>
    <t>Ilość ozn.z 1 op.</t>
  </si>
  <si>
    <t>Ilość op. rocznie</t>
  </si>
  <si>
    <t>Cena 1 op netto PLN</t>
  </si>
  <si>
    <t>Cena 1 op brutto PLN</t>
  </si>
  <si>
    <t>Wartość roczna netto PLN</t>
  </si>
  <si>
    <t>VAT %</t>
  </si>
  <si>
    <t>Wartość roczna brutto PLN</t>
  </si>
  <si>
    <t>badania biochemiczne moduł biochemiczny</t>
  </si>
  <si>
    <t xml:space="preserve">Albuminy </t>
  </si>
  <si>
    <t>Albuminy (met. turbidymetr.)</t>
  </si>
  <si>
    <t xml:space="preserve">Alkohol etylowy </t>
  </si>
  <si>
    <t>Aminotransferaza alaninowa</t>
  </si>
  <si>
    <t xml:space="preserve">Aminotransferaza asparaginianowa </t>
  </si>
  <si>
    <t>Antithrombin</t>
  </si>
  <si>
    <t xml:space="preserve">Białko C-Reaktywne </t>
  </si>
  <si>
    <t>Białko całkowite</t>
  </si>
  <si>
    <t>Białko w moczu płynie mózgowo-rdzeniowym</t>
  </si>
  <si>
    <t>Bilirubina bezpośrednia</t>
  </si>
  <si>
    <t xml:space="preserve">Bilirubina całkowita </t>
  </si>
  <si>
    <t>Chlorki</t>
  </si>
  <si>
    <t xml:space="preserve">Cholesterol </t>
  </si>
  <si>
    <t xml:space="preserve">Cholesterol HDL </t>
  </si>
  <si>
    <t>Cholesterol LDL</t>
  </si>
  <si>
    <t xml:space="preserve">Czynnik reumatoidalny </t>
  </si>
  <si>
    <t xml:space="preserve">Dehydrogenaza mleczanowa </t>
  </si>
  <si>
    <t xml:space="preserve">Fosfataza zasadowa </t>
  </si>
  <si>
    <t xml:space="preserve">Fosforany nieorganiczne </t>
  </si>
  <si>
    <t xml:space="preserve">Gamma-Glutamylotransferaza </t>
  </si>
  <si>
    <t>Glukoza</t>
  </si>
  <si>
    <t>Homocysteina</t>
  </si>
  <si>
    <t>CK</t>
  </si>
  <si>
    <t xml:space="preserve">Kreatynina Jaffe </t>
  </si>
  <si>
    <t xml:space="preserve">Kwas moczowy </t>
  </si>
  <si>
    <t xml:space="preserve">Lipaza </t>
  </si>
  <si>
    <t>Lit</t>
  </si>
  <si>
    <t>MOCZNIK</t>
  </si>
  <si>
    <t xml:space="preserve">Magnez </t>
  </si>
  <si>
    <t>Mleczany</t>
  </si>
  <si>
    <t xml:space="preserve">Potas </t>
  </si>
  <si>
    <t>Prealbuminy</t>
  </si>
  <si>
    <t xml:space="preserve">Sód </t>
  </si>
  <si>
    <t xml:space="preserve">Transferyna </t>
  </si>
  <si>
    <t xml:space="preserve">Triglicerydy </t>
  </si>
  <si>
    <t xml:space="preserve">UIBC </t>
  </si>
  <si>
    <t xml:space="preserve">Wapń </t>
  </si>
  <si>
    <t xml:space="preserve">Amylaza </t>
  </si>
  <si>
    <t xml:space="preserve">Żelazo </t>
  </si>
  <si>
    <t>badania immunochemiczne moduł immunochemiczny</t>
  </si>
  <si>
    <t>AFP</t>
  </si>
  <si>
    <t xml:space="preserve">Anty-TPO </t>
  </si>
  <si>
    <t>Anty-Tg</t>
  </si>
  <si>
    <t>CA 125</t>
  </si>
  <si>
    <t>CA 15-3</t>
  </si>
  <si>
    <t>CA 19-9</t>
  </si>
  <si>
    <t>CEA</t>
  </si>
  <si>
    <t xml:space="preserve">FT3 </t>
  </si>
  <si>
    <t>FT4</t>
  </si>
  <si>
    <t>Ferrytyna</t>
  </si>
  <si>
    <t>Free PSA</t>
  </si>
  <si>
    <t xml:space="preserve">HBsAg </t>
  </si>
  <si>
    <t xml:space="preserve">HBsAg tes potwierdzenia </t>
  </si>
  <si>
    <t>HCG  / gonadotropinakosmówkowa / typ beta</t>
  </si>
  <si>
    <t>HE4</t>
  </si>
  <si>
    <t xml:space="preserve">HIV </t>
  </si>
  <si>
    <t>IgE</t>
  </si>
  <si>
    <t>Insulina</t>
  </si>
  <si>
    <t xml:space="preserve">Interleukina 6 </t>
  </si>
  <si>
    <t>Kwas Foliowy</t>
  </si>
  <si>
    <t>NT-proBNP</t>
  </si>
  <si>
    <t>PSA całkowite</t>
  </si>
  <si>
    <t>PTH (intact) II gen</t>
  </si>
  <si>
    <t xml:space="preserve">Prokalcytonina    </t>
  </si>
  <si>
    <t>Syphilis</t>
  </si>
  <si>
    <t>TSH</t>
  </si>
  <si>
    <t xml:space="preserve">Troponina T  hs </t>
  </si>
  <si>
    <t>Witamina B12</t>
  </si>
  <si>
    <t>Witamina D Total</t>
  </si>
  <si>
    <t>anti-CCP</t>
  </si>
  <si>
    <t xml:space="preserve">anty-HCV </t>
  </si>
  <si>
    <t>badania biochemiczne analizator biochemiczny pomocniczy</t>
  </si>
  <si>
    <t xml:space="preserve">Amoniak </t>
  </si>
  <si>
    <t>Antystreptolizyna</t>
  </si>
  <si>
    <t xml:space="preserve">Chlorki </t>
  </si>
  <si>
    <t>D-Dimery</t>
  </si>
  <si>
    <t>Glukoza hemolizat*</t>
  </si>
  <si>
    <t>Hemoglobina glikowana</t>
  </si>
  <si>
    <t xml:space="preserve">Kwas walproinowy </t>
  </si>
  <si>
    <t xml:space="preserve">Wankomycyna </t>
  </si>
  <si>
    <t xml:space="preserve">FSH </t>
  </si>
  <si>
    <t>Estradiol</t>
  </si>
  <si>
    <t>Kalcytonina</t>
  </si>
  <si>
    <t>Kortyzol</t>
  </si>
  <si>
    <t>Progesteron</t>
  </si>
  <si>
    <t>Prolaktyna</t>
  </si>
  <si>
    <t>Rubella IgG</t>
  </si>
  <si>
    <t>Rubella IgM</t>
  </si>
  <si>
    <t>Testosteron</t>
  </si>
  <si>
    <t>Toxo IgG</t>
  </si>
  <si>
    <t xml:space="preserve">Toxo IgM </t>
  </si>
  <si>
    <t>Wartość roczna</t>
  </si>
  <si>
    <t>-</t>
  </si>
  <si>
    <t>Tab. 2.  Materiały zużywalne potrzebne do wykonania oznaczeń wg specyfikacji Tabela 1</t>
  </si>
  <si>
    <t>Nazwa</t>
  </si>
  <si>
    <t xml:space="preserve">Ilość ozn.z 1 op. </t>
  </si>
  <si>
    <t>Ilość op. rocznie *</t>
  </si>
  <si>
    <t>Kalibratory</t>
  </si>
  <si>
    <t>1.1</t>
  </si>
  <si>
    <t>1.2</t>
  </si>
  <si>
    <t>1.3</t>
  </si>
  <si>
    <t>1.4</t>
  </si>
  <si>
    <t>1.5</t>
  </si>
  <si>
    <t>1.6</t>
  </si>
  <si>
    <t>Kontrole</t>
  </si>
  <si>
    <t>2.1</t>
  </si>
  <si>
    <t>2.2</t>
  </si>
  <si>
    <t>2.3</t>
  </si>
  <si>
    <t>2.4</t>
  </si>
  <si>
    <t>2.5</t>
  </si>
  <si>
    <t>2.6</t>
  </si>
  <si>
    <t>Inne</t>
  </si>
  <si>
    <t>3.1</t>
  </si>
  <si>
    <t>*probówki do glukozy w hemolizacie</t>
  </si>
  <si>
    <t>3.2</t>
  </si>
  <si>
    <t>3.3</t>
  </si>
  <si>
    <t>3.4</t>
  </si>
  <si>
    <t>3.5</t>
  </si>
  <si>
    <t>3.6</t>
  </si>
  <si>
    <t>Tab. 3. Czynsz dzierżawny rocznie</t>
  </si>
  <si>
    <t>Netto</t>
  </si>
  <si>
    <t>Brutto</t>
  </si>
  <si>
    <t>Razem wartość pakietu nr 1</t>
  </si>
  <si>
    <t>( suma wartości odczynników – Tab 1,  materiałów zużywalnych – Tab. 2, czynszu – Tab. 3)</t>
  </si>
  <si>
    <t>8%, 23%</t>
  </si>
  <si>
    <t>Słownie brutto:</t>
  </si>
  <si>
    <t>badania immunochemiczne analizator immunochemiczny pomocniczy</t>
  </si>
  <si>
    <t xml:space="preserve">Analizator hematologiczny 2 moduły spięte w jeden podajnik </t>
  </si>
  <si>
    <t xml:space="preserve">Tab. 1. Parametry graniczne analizatora hematologicznego </t>
  </si>
  <si>
    <t>Automatyczna analiza następujacych parametrów oznaczanych przez analizatory i raportowanych na wyniku: Parametry krwinek czerwonych: RBC (liczba erytrocytów), HCT (hematokryt), HGB (stężenie hemoglobiny), MCV (średnia objętość krwinki), MCHC (średnie stężenie hemoglobiny w krwince), MCH (średnia masa hemoglobiny w krwince) , RDW (wskaźnik anizocytozy erytrocytów). Parametry dla retikulocytów: RET (wynik wyrażony w wartościach bezwzględnych i procentowych), IRF. Parametry krwinek białych: WBC (liczba leukocytów), NEUT (neutrofile; #/%), LYMPH (limfocyty; #/%), MONO (monocyty; #/%), EOS )eozynofile;#/%), BASO (bazofile; #/%). Wynik wyrażony w wartościach bezwzględnych i procentowych. Parametry płytek: PLT (liczba płytek), MPV (srednia objętości płytki) , PCT (trombokryt), PDW (wskaźnik anizocytozy płytek).</t>
  </si>
  <si>
    <t>Automatyczny pomiar i różnicowanie WBC przy zastosowaniu techniki fluorescencyjnej z wykorzystaniem światła lasera.</t>
  </si>
  <si>
    <t>Możliwość automatycznego oznaczania płytek metodą optyczną, (na zasadzie reflex-test).</t>
  </si>
  <si>
    <t>Sposób podawania próbki: automatyczny podajnik - tryb zamkniety, manualny - tryb otwarty.</t>
  </si>
  <si>
    <t>Wydajność: minimum 100 oznaczeń na godzinę/na jeden moduł.</t>
  </si>
  <si>
    <t>Analizatory wyposażone w pełni automatyczne podajniki próbek z mieszalnikiem, dostosowane do różnego typu probówek (miedzy innymi probówki firmy Sarstedt), z możliwością ciagłego dostawiania nowych próbek bez koniecznosci przerywania cyklu pomiarowego.</t>
  </si>
  <si>
    <t>Stosowane odczynniki bezcyjankowe.</t>
  </si>
  <si>
    <r>
      <t xml:space="preserve">Oprogramowanie kontroli jakości z zastosowaniem reguł Westgarda i graficzną prezentacją wg systemu </t>
    </r>
    <r>
      <rPr>
        <i/>
        <sz val="10"/>
        <rFont val="Arial"/>
        <family val="2"/>
        <charset val="238"/>
      </rPr>
      <t>Levey-Jenningsa.</t>
    </r>
  </si>
  <si>
    <t>Krew kontrolna dostosowana do pracy z automatycznym podajnikiem.Parametry krwi kontrolnej obejmujące wszystkie parametry oznaczane w próbce rutynowej wczytywane do analizatora za pomocą nosnika elektronicznego.</t>
  </si>
  <si>
    <t>Gwarancja techniczna przez okres trwania umowy, uwzględniająca koszty napraw, wymiany podzespołów, okresowych przegladów serwisowych (minimum raz w roku).</t>
  </si>
  <si>
    <t>Czas reakcji serwisu do 24 h od zgłoszeni awarii.</t>
  </si>
  <si>
    <t>Dwukierunkowy interfejs umożliwiający przyłączenie analizatorów do sieci szpitalnej. Wykonawca udostepni parametry na życzenie.</t>
  </si>
  <si>
    <t>Przyłączenie  analizatorów do sieci na koszt Wykonawcy.</t>
  </si>
  <si>
    <t>Instrukcja obsługi w języku polskim, dostarczona wraz z analizatorem.</t>
  </si>
  <si>
    <t>Karty charakterystyk stosowanych odczynników dostarczone z pierwszą dostawą. Dostarczenie aktualnych kart charakterystyk w trakcie trwania umowy.</t>
  </si>
  <si>
    <t>Instalacja, uruchomienie i szkolenie personelu laboratorium w zakresie obsługi, konserwacji, rozwiazywania drobnych problemów technicznych oraz interpretacji wyników na koszt Wykonawcy.</t>
  </si>
  <si>
    <t>Komputer sterujacy z drukarką umozliwiająca wydruk wyników histogramów i scattergramów w wersji kolorowej.</t>
  </si>
  <si>
    <t>Zewnetrzny UPS podtrzymujacy pracę aparatów min. 20 minut.</t>
  </si>
  <si>
    <t>Wykonawca w ramach umowy zapewni udział w kontroli zewnątrzlaboratoryjnej.</t>
  </si>
  <si>
    <t xml:space="preserve">Wyposażenie: </t>
  </si>
  <si>
    <t>Optyczno-mechaniczna metoda pomiarowa</t>
  </si>
  <si>
    <t>Wydajność średnia dotycząca jednoczesnych oznaczeń PT, APTT i fibrynogenu - min.80 ozn./godz.</t>
  </si>
  <si>
    <t>Ilość miejsc próbkowych- min.30.</t>
  </si>
  <si>
    <t>Ilość miejsc odczynnikowych- min.16. 45</t>
  </si>
  <si>
    <t>Ilość kuwet dostępnych w aparacie - min.240. 1000</t>
  </si>
  <si>
    <t>Możliwość ciągłego doładowania kuwet , odczynników i probówek.</t>
  </si>
  <si>
    <t>Kontrola jakości graficzna i statystyczna wg Lewey- Jenningsa.</t>
  </si>
  <si>
    <t>Zastosowanie w optycznym układzie pomiarowym diod niezależnych dla każdego kanału pomiarowego lub inne równoważne rozwiązanie.</t>
  </si>
  <si>
    <t>Możliwość wykonania jednocześnie PT, APTT, i fibrynogenu metodą Clausa.</t>
  </si>
  <si>
    <t>Metodyka badań parametrów: chronometryczna, chromometryczna i immunologiczna.</t>
  </si>
  <si>
    <t>Automatyczna kontrola poziomu odczynników.</t>
  </si>
  <si>
    <t>Metoda mechaniczna - wiskozymetria elektromagnetyczna.</t>
  </si>
  <si>
    <t>Automatyczne wzmocnienie sygnału pomiarowego w przypadku próbek o znacznym zmętnieniu lub inne równoważne rozwiązanie.</t>
  </si>
  <si>
    <t>Dostępna czytelna instrukcja obsługi w języku polskim.</t>
  </si>
  <si>
    <t>Gwarancja na analizator przez cały okres trwania dzierżawy/bezpłatne naprawy, bezpłatna wymiana części uszkodzonych i zużytych, bezpłatny przegląd wg zaleceń producenta (opisać).</t>
  </si>
  <si>
    <t>Wydajność analizatora min. 500 ozn./ godz.</t>
  </si>
  <si>
    <t>Pamięć wyników pacjenta min. 1 000 wyników.</t>
  </si>
  <si>
    <t>Pamięć wyników kontroli jakości min. 300 wyników.</t>
  </si>
  <si>
    <t>Paski 10- cio parametrowe do badania ogólnego moczu z polem kompensacyjnym wymienić.</t>
  </si>
  <si>
    <t>Możliwość wydruku w wybranych jednostkach.</t>
  </si>
  <si>
    <t>Możliwość automatycznego określenia barwy moczu oraz manualnego jej wprowadzenia do wyniku w aparacie.</t>
  </si>
  <si>
    <t>Kompensacja zabarwienia własnego moczu.</t>
  </si>
  <si>
    <t>Możliwość wyboru klarowności moczu.</t>
  </si>
  <si>
    <t>Automatyczne usuwanie zużytych pasków.</t>
  </si>
  <si>
    <t>Flagowanie wyników patologicznych.</t>
  </si>
  <si>
    <t>Komunikacja przy pomocy ekranu dotykowego.</t>
  </si>
  <si>
    <t>Możliwość współpracy z analizatorem osadu moczu.</t>
  </si>
  <si>
    <t>Możliwość tworzenia w aparacie raportów wyników wymagających weryfikacji.</t>
  </si>
  <si>
    <t>Praca z wykorzystaniem pasków charakteryzujących się eliminacją wpływu kwasu askorbinowego na wynik pomiaru glukozy i krwi. Nie dopuszcza się pasków z dodatkowym polem oznaczającym poziom kwasu askorbinowego.</t>
  </si>
  <si>
    <t>Dostarczenie programu umożliwiającego statystyczną kontrolę jakości badań wraz z jej graficzną prezentacją, wpisywanie wyników osadów moczu oraz zarządzanie posiadaną bazą danych m.in. prowadzenie kartotek dla pacjentów i zleceniodawców, automatyczne generowanie zestawień.</t>
  </si>
  <si>
    <t>Możliwość zgłaszania awarii 24h na dobę, także w święta i dni wolne, czas oczekiwania na interwencję max 24h.</t>
  </si>
  <si>
    <t>Możliwość współpracy z dowolną laboratoryjną siecią komputerową - dwukierunkowy interfejs (wykonawca udostępni bezpłatnie parametry interfejsu).</t>
  </si>
  <si>
    <t>Serwis autoryzowany przez producenta aparatu.</t>
  </si>
  <si>
    <t>Instalacja, szkolenie personelu zakończone certyfikatem.</t>
  </si>
  <si>
    <t xml:space="preserve">Nazwa handlowa </t>
  </si>
  <si>
    <t xml:space="preserve">Ilość op. rocznie </t>
  </si>
  <si>
    <t>Razem wartość pakietu nr 4</t>
  </si>
  <si>
    <t xml:space="preserve">(suma wartości odczynników – Tab 1,  materiałów zużywalnych – Tab. 2, czynszu – Tab. 3 </t>
  </si>
  <si>
    <t xml:space="preserve">Słownie brutto: </t>
  </si>
  <si>
    <t>Analizator parametrów krytycznych</t>
  </si>
  <si>
    <t xml:space="preserve">Tab. 1. Parametry graniczne analizatora parametrów krytycznych </t>
  </si>
  <si>
    <t>Automatyczna kalibracja, jedno i dwupunktowa bez użycia zewnętrznych gazów kalibracyjnych.</t>
  </si>
  <si>
    <t>Pomiar wszystkich parametrów wymienionych w punkcie 2 z jednej próbki.</t>
  </si>
  <si>
    <t>Podanie próbki bezpośrednio ze strzykawki lub kapilary.</t>
  </si>
  <si>
    <t>Możliwość ustawienia paneli szybkiego wyboru oznaczanych parametrów w dowolnej konfiguracji.</t>
  </si>
  <si>
    <t>Automatyczna kalibracja jedno i dwupunktowa z wykorzystaniem roztworów kalibracyjnych.</t>
  </si>
  <si>
    <t>Odczynniki i kalibratory w stanie płynnym, konfekcjonowane w oddzielnych pojemnikach, grupowanych w zbiorcze opakowania w ilości nie większej niż 3, wymieniane w zależności od zużycia.</t>
  </si>
  <si>
    <t>Możliwość wykonania analizy z: krwi pełnej, surowicy, osocza, dializatów, płynnych kontroli jakości.</t>
  </si>
  <si>
    <t>Prosta komunikacja z operatorem-przejrzyste oprogramowanie, dotykowy, kolorowy ekran.</t>
  </si>
  <si>
    <t>Możliwość wpisania danych demograficznych pacjenta.</t>
  </si>
  <si>
    <t>Termin ważności odczynników po instalacji w aparacie nie krótszy niż 28 dni.</t>
  </si>
  <si>
    <t>Wbudowana drukarka.</t>
  </si>
  <si>
    <t>System kontroli jakości, pamięć wyników kontroli.</t>
  </si>
  <si>
    <t>W wyposażeniu analizatora czytnik kodów kreskowych.</t>
  </si>
  <si>
    <t>Bezobsługowe elektrody, wymieniane pojedynczo w zależności od zużycia.</t>
  </si>
  <si>
    <t>Możliwośc uzyskania wyniku wszystkich parametrów z próbki o max.objętości 210 μl.</t>
  </si>
  <si>
    <t>Analizator, odczynniki oraz materiały kontrolne pochodzące od jednego producenta.</t>
  </si>
  <si>
    <t>Niezależny, oddzielny pojemnik na odpady.</t>
  </si>
  <si>
    <t xml:space="preserve">Tab. 1. Odczynniki  potrzebne do wykonania 1200 oznaczeń parametrów krytycznych rocznie </t>
  </si>
  <si>
    <t>Nazwa handlowa odczynnika</t>
  </si>
  <si>
    <t xml:space="preserve">Ilość op. Rocznie </t>
  </si>
  <si>
    <t>Parametry krytyczne</t>
  </si>
  <si>
    <t>Razem wartość pakietu nr 5</t>
  </si>
  <si>
    <t>W pełni automatyczny analizator na mikrokarty żelowe z PC z monitorem + klawiatura + mysz, dostarczane wraz z polskojęzycznym oprogramowaniem własnym, skanerem kodów kreskowych, UPS oraz oprogramowaniem antywirusowym</t>
  </si>
  <si>
    <t>Tab. 1a. Parametry graniczne analizatora do badań immunotransfuzjologicznych</t>
  </si>
  <si>
    <t>Automatyczny analizator do badań immunotransfuzjologicznych kompatybilny z posiadanym sprzętem DiaMed.</t>
  </si>
  <si>
    <t>Automatyczny analizator wykonujący całą procedurę badania od pobrania materiału z badanej próbki do przesłania wyniku do komputera w technice mikrotestów kolumnowych.Karty zawierające 6 kolumn wypełnionych podłożem separującym nieprzelewającym się. Metoda oparta na aglutynacji krwinek czerwonych. Analizator przystosowany do pracy ciągłej 24h /dobę 7 dni w tygodniu bez potrzeby wyłączania i codziennej konserwacji.</t>
  </si>
  <si>
    <t>Analizator wolnostojący lub dostarczony z przeznaczonym pod niego mobilnym stołem (dopuszczonym certyfikatem do pracy w medycznym laboratorium analitycznym o nośności dostosowanej do wagi kompletnego urządzenia). Analizator z dostępną funkcją wykonywania badań pilnych CITO/STAT.</t>
  </si>
  <si>
    <t>Analizator musi pracować w trybie wolnego dostępu (Random Access – umożliwiający rozpoczęcie wykonywania badań, łącznie z zakropleniem materiału badanego, w trakcie trwania procedury wykonywania badań zleconych wcześniej) oraz posiadać funkcję wykonywania badań pilnych (STAT).</t>
  </si>
  <si>
    <t>a/ grupa krwi układu AB0 z użyciem jednej serii odczynników monoklonalnych anty-A, anty-B, anty-DVI(-), anty-DVI (VI+) (drugi klon)</t>
  </si>
  <si>
    <t>b/ przeciwciała grupowe do grupy krwi – izoaglutyniny A1, B</t>
  </si>
  <si>
    <t>c/ badanie przeglądowe na obecność przeciwciał odpornościowych w pośrednim teście antyglobulinowym (PTA-LISS) przy użyciu 3 krwinek wzorcowych włączając antygen Cw. Mikrokarty zawierające 6 kolumn.</t>
  </si>
  <si>
    <t>d/ potwierdzenie grupy krwi w zakresie anty-A,anty-B, anty-D kategoria DVI(-) dla biorców oraz DVI(+) dla dawców.</t>
  </si>
  <si>
    <t>e/ badanie próby zgodności w środowisku PTA-LISS w pełni automatycznie.</t>
  </si>
  <si>
    <t>Mikrokarty do badania grupy krwi w systemie manualnym: anty-A, anty-B, anty-D dwoma seriami odczynników z dwóch różnych klonów, izoaglutynin A1, B.</t>
  </si>
  <si>
    <t>Możliwość pracy na probówkach o średnicy 10-16 mm umieszczonych w jednym statywie.</t>
  </si>
  <si>
    <t>Pozytywna identyfikacja badanych próbek i odczynników poprzez kody kreskowe zawierające numer serii i datę ważności</t>
  </si>
  <si>
    <t>Akceptacja różnych systemów kodów kreskowych.</t>
  </si>
  <si>
    <t>Automatyczny analizator zgłaszający stan alarmowy, jeżeli ilość odczynników nie jest wystarczająca do wykonania zaplanowanych badań.</t>
  </si>
  <si>
    <t>Wymagany wbudowany system kontroli jakości dla poszczególnych modułów automatycznego analizatora (wirówki: kontrola prędkości wirowania, inkubatora: temperatura inkubacji, systemu pipetującego: objętość pipetowania) oraz odczynników.</t>
  </si>
  <si>
    <t>Analizatory całkowicie sprawne, zaopatrzone w zewnętrzny system podtrzymywania napięcia – UPS na min. 45 minut pracy bez zasilania sieciowego.</t>
  </si>
  <si>
    <t>Gwarancja na czas trwania umowy, w czasie jej trwania wykonawca zapewni bezpłatny autoryzowany serwis urządzeń z możliwością zgłaszania awarii 7 dni w tygodniu w tym niedziele i święta, przy czym czas przyjazdu, ustalenia usterek lub uszkodzeń oraz naprawy urządzenia do 24 h.</t>
  </si>
  <si>
    <t>Wykonawca zobowiązuje się do dostarczenia wraz z urządzeniami instrukcji obsługi w języku polskim oraz całości dokumentacji technicznej niezbędnej do prawidłowego korzystania z urządzeń.</t>
  </si>
  <si>
    <t>System automatyczny nie wymagający przy pracy żadnych jednorazowych materiałów dodatkowych.</t>
  </si>
  <si>
    <t>Wszystkie odczynniki krwinkowe, diluenty, karty i sprzęt (z wyj, sprzętu komputerowego, płynów systemowych analizatora, sprzętu jednorazowego) muszą pochodzić od jednego producenta.</t>
  </si>
  <si>
    <t>Wykluczający kontakt z materiałem zakaźnym, system usuwania zużytych mikrokart przez analizator (automatyczne przenoszenie mikrokart do pojemnika na odpady – bez udziału operatora).</t>
  </si>
  <si>
    <t>Kompletna rejestracja czynności operatora, użytych próbek badanych i wykonanych testów.</t>
  </si>
  <si>
    <t>Oprogramowanie komputera sterującego i oprogramowania zarządzającego urządzeniami tylko w języku polskim.</t>
  </si>
  <si>
    <t>Możliwość zdalnej diagnostyki systemu automatycznego analizatora.</t>
  </si>
  <si>
    <t>Pełne szkolenie personelu pracowni potwierdzone certyfikatem.</t>
  </si>
  <si>
    <t>Funkcja automatycznego startu analizatora, natychmiastowe rozpoczęcie badania po włożeniu próbki do analizatora.</t>
  </si>
  <si>
    <t xml:space="preserve">Wymiany igły w analizatorze przez użytkownika bez konieczności wzywania serwisu - analizator wyposażony w automatyczną stację umożliwiającą autokalibarację igieł. </t>
  </si>
  <si>
    <t>Tab. 1b. Parametry graniczne odczynników do badań immunotransfuzjologicznych</t>
  </si>
  <si>
    <t xml:space="preserve">Badanie grupy krwi na kartach metodą mikrokolumnową (anty-A, anty-B oraz anty-D (dwoma różnymi klonami w tym jeden nie wykrywający kategorii DVI)); izoaglutynin grupowych na krwinkach A1, B). Mikrokolumny wypełnione odczynnikami. </t>
  </si>
  <si>
    <t>Oznaczanie grupy krwi noworodka z użyciem dwóch serii odczynników monoklonalnych anty-A, anty-B oraz anty-DVI- (dwa różne klony o innej swoistości) mikrometodą kolumnową. Mikrokolumny wypełnione odczynnikami.</t>
  </si>
  <si>
    <t>Krwinki wzorcowe oraz materiały zużywalne zaoferowane w ilości potrzebnej do wykonania przedstawionych w zadaniu rodzajów i ilości badań i terminów ważności po dostawie i po otwarciu</t>
  </si>
  <si>
    <t>Badanie przeglądowe przeciwciał pośrednim testem antyglobulinowym. Mikrokolumny wypełnione surowicą antyglobulinową poliwalentną.</t>
  </si>
  <si>
    <t>Odczynnik do weryfikacji słabej ekspresji/odmiany antygenu D mikrometodą w PTA.</t>
  </si>
  <si>
    <t>Próba zgodności pomiędzy biorcą a dawcą krwi – pośredni test antyglobulinowy.</t>
  </si>
  <si>
    <t>Oznaczanie skróconych grup krwi i czynnika Rh pacjentów (anty-A, anty-B, anty-DVI(-)) oraz dawców (anty-A, anty-B, anty-DVI (wykrywający kategorię DVI)) zgodnie z obowiązującymi przepisami. Mikrokolumny wypełnione odczynnikami.</t>
  </si>
  <si>
    <t>Badanie – bezpośredni test antyglobulinowy w zakresie anty-IgA, anty-IgG, anty-IgM, anty-C3c, anty-C3d na jednej karcie. Odczynniki naniesione na kolumny przez producenta.</t>
  </si>
  <si>
    <t>Mikrokarty składające się z 6 mikrokolumn wypełnione żelowym podłożem separującym.</t>
  </si>
  <si>
    <t xml:space="preserve">Odczynniki – gotowe do użycia. </t>
  </si>
  <si>
    <t>Surowice monoklonalne do oznaczeń antygenów grup krwi naniesione na kolumienki przez producenta.</t>
  </si>
  <si>
    <t>Krwinki wzorcowe do wykrywania przeciwciał gotowe do użycia zawieszone w roztworze o niskiej sile jonowej.</t>
  </si>
  <si>
    <t>Krwinki wzorcowe zaoferowane w ilości potrzebnej do wykonania przedstawionych w zadaniu rodzajów i ilości badań.</t>
  </si>
  <si>
    <t xml:space="preserve">Termin ważności – minimum 9 miesięcy dla oferowanych odczynników. </t>
  </si>
  <si>
    <t>Termin ważności – minimum 5 tygodni od daty dostawy dla oferowanych odczynników krwinkowych.</t>
  </si>
  <si>
    <t>Dostawa odczynników krwinkowych wg harmonogramu transportem monitorowanym pod względem temperatury 2-8 st.C – do oferty załączyć przykłądowy wydruk.</t>
  </si>
  <si>
    <t>Oferowane karty, odczynniki i krwinki wzorcowe muszą być dopuszczone do obrotu na rynku polskim.</t>
  </si>
  <si>
    <t>Każde jednostkowe opakowanie opisane: nazwa, seria, termin ważności.</t>
  </si>
  <si>
    <t>W każdej dostawie i serii ulotka producenta potwierdzająca skład I klonu i II klonu (dwa różne klony).</t>
  </si>
  <si>
    <t>Certyfikaty kontroli jakości dla każdego rodzaju i serii odczynników w każdej dostawie.</t>
  </si>
  <si>
    <t>Możliwość zamiany rodzajów kart w ramach umowy w zależności od potrzeb zamawiającego. Oferowane odczynniki zaokrąglić do pełnych opakowań handlowych.</t>
  </si>
  <si>
    <t>Temperatura przechowywania wszystkich kart – temperatura pokojowa (18-25 st. C).</t>
  </si>
  <si>
    <t>Metodyki w języku polskim do każdego rodzaju testów.</t>
  </si>
  <si>
    <t>Do oferty załączyć pozytywną opinię o testach mikrokolumnowych w żelu z Instytutu Hematologii i Transfuzjiologii z Warszawy.</t>
  </si>
  <si>
    <t>Metodyka pozwalająca na eliminowanie płukania krwinek czerwonych na każdym etapie procedury – zawiesina krwinek czerwonych w teście PTA-LISS poniżej 1%.</t>
  </si>
  <si>
    <t>Zestaw do codziennej kontroli jakości i dopuszczenia do używania automatycznego urządzenia dla wszystkich elementów systemu zawierający zarówno przeciwciała zarówno anty-D (0,05 IU/ml), jak i anty-Fya.</t>
  </si>
  <si>
    <t>Zewnątrzlaboratoryjna międzynarodowa kontrola jakości – 4 razy do roku potwierdzona certyfikatem na koszt Oferenta.</t>
  </si>
  <si>
    <t>Kalkulacja powinna obejmować wszystkie materiały zużywalne i odczynniki dodatkowe do wymienionych ilości badań (LISS, roztwory niezbędne do pracy automatu) oraz krwinki firmowe gotowe do użycia (do oznaczania izoaglutynin grupowych, do badania przeglądowego przeciwciał –  zawieszone w roztworze o niskiej sile jonowej) z uwzględnieniem terminu ważności po otwarciu.</t>
  </si>
  <si>
    <t>Oferowane odczynniki zaokrąglić do pełnych opakowań handlowych.</t>
  </si>
  <si>
    <t>Laboratoryjny system informatyczny</t>
  </si>
  <si>
    <t xml:space="preserve">Tab. 1. Parametry graniczne laboratoryjnego systemu informatycznego </t>
  </si>
  <si>
    <t>Dostawca dostarczy laboratoryjny system informatyczny do Laboratorium Analitycznego (podać nazwę i producenta).</t>
  </si>
  <si>
    <t>Zaoferowany system musi zawierać moduły:</t>
  </si>
  <si>
    <t>2a</t>
  </si>
  <si>
    <t>a) rejestracja manualna, automatyczna,</t>
  </si>
  <si>
    <t>2b</t>
  </si>
  <si>
    <t>b) statystyka, internetowa prezentacja wyników,  baza i dane kontroli, wyświetlane w formie graficznej,</t>
  </si>
  <si>
    <t>2c</t>
  </si>
  <si>
    <t>c) archiwum materiału, sortowanie materiału,</t>
  </si>
  <si>
    <t>3d</t>
  </si>
  <si>
    <t>d) badania manualne,</t>
  </si>
  <si>
    <t>Dostawca dokona na swój koszt podłączenia oraz integracji oferowanych analizatorów z Laboratoryjnym Systemem Informatycznym.</t>
  </si>
  <si>
    <t>Zapewni cztery stanowiska do rejestracji w laboratorium .</t>
  </si>
  <si>
    <t>Możliwość wymiany informacji z systemem zewnętrznym w zakresie automatycznej rejestracji zleceń i zwrotnego odsyłania wyników bezpośrednio do zleceniodawców wg standardu HL7.</t>
  </si>
  <si>
    <t>Oprogramowanie 100% w języku polskim, graficzny interfejs użytkownika.</t>
  </si>
  <si>
    <t>Jednokrotna rejestracja danych raz zapisane dane nie wymagają powtórnego wpisywania.</t>
  </si>
  <si>
    <t>Rejestracja pacjentów i zleceń diagnostycznych.</t>
  </si>
  <si>
    <t>Prowadzenie kartoteki pacjentów i ich rejestracja oraz identyfikacja pacjenta na podstawie różnych danych demograficznych.</t>
  </si>
  <si>
    <t xml:space="preserve">rejestracja zleceń (wszystkie badania), od zleceniodawców szpitalnych i zewnętrznych, w tym: </t>
  </si>
  <si>
    <t>10a.</t>
  </si>
  <si>
    <t xml:space="preserve">rejestracja godzin: pobrania, i rejestracji zlecenia, </t>
  </si>
  <si>
    <t>10b.</t>
  </si>
  <si>
    <t xml:space="preserve">dokumentacja materiału z wykorzystaniem rozbudowywalnego przez użytkownika słownika materiałów, możliwość szczegółowego opisania w zleceniu, </t>
  </si>
  <si>
    <t xml:space="preserve">całkowicie automatyczny dobór cen dla wykonywanych badań umożliwiający·  </t>
  </si>
  <si>
    <t>11a.</t>
  </si>
  <si>
    <t>dobór różnych cen za badanie dla różnych płatników,</t>
  </si>
  <si>
    <t>11b.</t>
  </si>
  <si>
    <t>rejestrację grupy (pakietu) badań o cenie różnej od sumy cen składowych,</t>
  </si>
  <si>
    <t>11c.</t>
  </si>
  <si>
    <t>rejestracji zlecenia wykonywanego na koszt laboratorium,</t>
  </si>
  <si>
    <t>12a.</t>
  </si>
  <si>
    <t>możliwość przypisania różnych cen tego samego badania w zależności od rodzaju zlecenia</t>
  </si>
  <si>
    <t>12b.</t>
  </si>
  <si>
    <t xml:space="preserve">   możliwość użycia zdefiniowanego rodzaju zlecenia  jako filtru w zestawieniach.</t>
  </si>
  <si>
    <t>Możliwość dopisania badania do istniejącego zlecenia, bez konieczności ponownego rejestrowania danych administracyjnych.</t>
  </si>
  <si>
    <t>Możliwość (na podstawie zleceń) wystawiania potwierdzeń indywidualnych dla pacjentów i okresowych zestawień (zbiorczych) dla płatników.</t>
  </si>
  <si>
    <t>Proces analityczny:</t>
  </si>
  <si>
    <t>15a.</t>
  </si>
  <si>
    <t>automatyczne kierowanie badań do stanowisk, na których mają być wykonane, z uwzględnieniem alternatywnych metod wykonywania, w tym możliwość przekierowywania badań do innej pracowni ,</t>
  </si>
  <si>
    <t>15b.</t>
  </si>
  <si>
    <t>pełna automatyka sterowania analizatorami diagnostycznymi (programowanie, wysyłanie zleceń, odbiór wyników, przesłanie wyników kontroli), uwzględniająca specyfikę urządzeń,</t>
  </si>
  <si>
    <t>15c.</t>
  </si>
  <si>
    <t>możliwość wyboru liczby i rodzaju badań do wykonania, zmiany kolejności, przerwania, powtórzenia, wpisania wyniku manualnie, zatwierdzenia w miarę możliwości obsługiwanego stanowiska (analizatora),</t>
  </si>
  <si>
    <t>15d.</t>
  </si>
  <si>
    <t>manualna rejestracja wyników,</t>
  </si>
  <si>
    <t>15e.</t>
  </si>
  <si>
    <t>automatyczny dobór wartości referencyjnych i automatyczne flagowanie wyników, w tym flagowanie wyników będących tekstowymi opisami, z możliwością dowolnej liczby zakresów referencyjnych,</t>
  </si>
  <si>
    <t>15f.</t>
  </si>
  <si>
    <t>możliwość automatycznego zastępowania wyniku liczbowego (poza wskazanym zakresem) odpowiednim tekstem,</t>
  </si>
  <si>
    <t>drukowanie wyników dla pacjentów specyficznych formularzach, w tym:</t>
  </si>
  <si>
    <t>16a</t>
  </si>
  <si>
    <t>możliwość definiowania własnych formularzy,</t>
  </si>
  <si>
    <t>16b.</t>
  </si>
  <si>
    <t>możliwość definiowania dowolnego wzoru formularza wyniku, (np. zgodnego z istniejącym dotąd drukiem),</t>
  </si>
  <si>
    <t>16c.</t>
  </si>
  <si>
    <t>możliwość użycia wybranych formularzy dla wskazanych zleceniodawców,</t>
  </si>
  <si>
    <t>Archiwizacja pełnych wyników diagnostycznych wraz z opisami i uwagami.</t>
  </si>
  <si>
    <t>Rejestracja, śledzenie i odtwarzanie czynności ważnych dla procesu analitycznego (godzina pobrania, rejestracji zlecenia, wykonania, zatwierdzenia, wydruku/wydania), z podaniem kto i kiedy wykonał, z uwidocznieniem tej informacji na wydruku wyniku.</t>
  </si>
  <si>
    <t>Statystyka i zestawienia w podziale na co najmniej płatników, zleceniodawców, oddziały, lekarzy, w podziałach i układach wymaganych przez te podmioty:</t>
  </si>
  <si>
    <t>19a.</t>
  </si>
  <si>
    <t xml:space="preserve">·  ilościowe i wartościowe, </t>
  </si>
  <si>
    <t>19b.</t>
  </si>
  <si>
    <t xml:space="preserve">·  rozliczeniowe i kosztowe, </t>
  </si>
  <si>
    <t>19c.</t>
  </si>
  <si>
    <t xml:space="preserve">·  uwzględniające definiowane typy zleceń, </t>
  </si>
  <si>
    <t>19d.</t>
  </si>
  <si>
    <t>·  grupowanie danych (w ramach wybranego podziału) i sumowanie w grupach.</t>
  </si>
  <si>
    <t>Możliwość manualnej korekty skutków działania procedur automatycznych, z sygnalizacją wystąpienia takiej sytuacji.</t>
  </si>
  <si>
    <t>Możliwość uruchamiania poszczególnych funkcji systemu (np. rejestracja zleceń) z różnych stanowisk (w ramach posiadanych licencji).</t>
  </si>
  <si>
    <t>W ramach posiadanych licencji użytkownik ma dostęp do konfiguracji i rekonfiguracji danych sterujących automatyczną pracą systemu.</t>
  </si>
  <si>
    <t>Możliwość automatycznej publikacji zatwierdzonych wyniów w sieci zewnętrznej (Internet) i/lub wewnętrznej (Intranet), dostępnych dla odbiorców za pomocą popularnych przeglądarek web, z uwzględnieniem systemu uprawnień ograniczającego taki dostęp do podmiotów uprawnionych.</t>
  </si>
  <si>
    <t>Podgląd wyników przez internet dla pacjentów.</t>
  </si>
  <si>
    <t>Architektura klient/serwer.</t>
  </si>
  <si>
    <t>Transmisja danych w systemie w sieci minimum Fast Ethernet 100 Mbit/s.</t>
  </si>
  <si>
    <t>Liczbę licencji na oprogramowanie komunikacyjne podłączonych do systemu analizatorów należy rozumieć jako niezależną od konkretnych typów aparatów. Wymiana analizatora lub zmiana miejsca podłączenia, o ile nie zwiększa łącznej ilości podłączonych aparatów nie wymaga zmian w dotychczasowych, ani uzyskania nowych licencji.</t>
  </si>
  <si>
    <t>Automatyczne (bez udziału użytkownika) tworzenie kopii bezpieczeństwa we wskazanym miejscu, możliwość tworzenia dodatkowych kopii zabezpieczających na żądanie użytkownika.</t>
  </si>
  <si>
    <t>Prowadzenie zdalnego serwisu poprzez łącze internetowe.</t>
  </si>
  <si>
    <t>Obsługa kontroli jakości z wykresami L-J z możliwością tworzenia reguł Westgarda dla poszczególnych badań.</t>
  </si>
  <si>
    <t>Możliwość dystrybucji manualnej, archiwizacji materiału.</t>
  </si>
  <si>
    <t>Walidacja automatyczna, półautomatyczna i manualna (Delta Check).</t>
  </si>
  <si>
    <t>W okresie obowiązującej umowy z Dostawcą, wszystkie koszty związane z eksploatacją systemu LIS jak nadzór autorski, opłaty serwisowe gwarancyjne itd. ponosi Dostawca.</t>
  </si>
  <si>
    <t>Dostawca umożliwi podłączenie do systemu pozostałych analizatorów będących na wyposażeniu Laboratorium .</t>
  </si>
  <si>
    <t>Dostawca na swój koszt dokona przeszkolenia pracowników laboratorium z zakresu obsługi systemu LIS.</t>
  </si>
  <si>
    <t>Ilość w opakowaniu</t>
  </si>
  <si>
    <t>Cena 1 op bruttoPLN</t>
  </si>
  <si>
    <t>Karty zleceń</t>
  </si>
  <si>
    <t xml:space="preserve">Taśmy termiczne do drukarki kodów kreskowych </t>
  </si>
  <si>
    <t>Tab. 2. Czynsz dzierżawny rocznie</t>
  </si>
  <si>
    <t>Razem wartość pakietu nr 7</t>
  </si>
  <si>
    <t>( suma wartości materiałów zużywalnych – Tab. 1, czynszu – Tab. 2)</t>
  </si>
  <si>
    <t>Załącznik Nr 1 - Zestawienie parametrów granicznych pakiet nr 1.</t>
  </si>
  <si>
    <t>Załącznik Nr 1 - Arkusz cenowy pakiet nr 1.</t>
  </si>
  <si>
    <t>Załącznik Nr 1 - Zestawienie parametrów granicznych pakiet nr 2.</t>
  </si>
  <si>
    <t>Załącznik Nr 1 - Zestawienie parametrów granicznych pakiet nr 3.</t>
  </si>
  <si>
    <t>Załącznik Nr 1 - Zestawienie parametrów granicznych pakiet nr 4.</t>
  </si>
  <si>
    <t>Załącznik Nr 1 - Arkusz cenowy pakiet nr 4.</t>
  </si>
  <si>
    <t>Załącznik Nr 1 - Zestawienie parametrów granicznych pakiet nr 5.</t>
  </si>
  <si>
    <t>Załącznik Nr 1 - Arkusz cenowy pakiet nr 5.</t>
  </si>
  <si>
    <t>Załącznik Nr 1  - Zestawienie parametrów granicznych pakiet nr 6 .</t>
  </si>
  <si>
    <t>Załącznik Nr 1 - Zestawienie parametrów granicznych pakiet nr 7.</t>
  </si>
  <si>
    <t>Załącznik Nr 1 - Arkusz cenowy pakiet nr 7.</t>
  </si>
  <si>
    <t>Odczynniki dodatkowe do wykonania 200 oznaczeń retikulocytów</t>
  </si>
  <si>
    <t>8%  i 23%</t>
  </si>
  <si>
    <t>Załącznik Nr 1 - Arkusz cenowy pakiet nr 2.</t>
  </si>
  <si>
    <r>
      <t xml:space="preserve">Chłodzone wszystkie pozycja odczynnikowe (15-19°C).
</t>
    </r>
    <r>
      <rPr>
        <sz val="9"/>
        <color rgb="FFFF0000"/>
        <rFont val="Arial"/>
        <family val="2"/>
        <charset val="238"/>
      </rPr>
      <t/>
    </r>
  </si>
  <si>
    <t xml:space="preserve">Pamięć aparatu - 600 wyników wraz z krzywymi przebiegu reakcji.
</t>
  </si>
  <si>
    <t>PT</t>
  </si>
  <si>
    <t>APTT</t>
  </si>
  <si>
    <t>Fibrynogen</t>
  </si>
  <si>
    <t>Tab. 2.  Materiały zużywalne potrzebne do wykonania oznaczeń wg specyfikacji (Kontrole, kalibratory oraz płyny eksploatacyjne) Tabela 1</t>
  </si>
  <si>
    <t>Razem wartość pakietu nr 3</t>
  </si>
  <si>
    <t>8/23%</t>
  </si>
  <si>
    <t>Załącznik Nr 1 - Arkusz cenowy pakiet nr 3.</t>
  </si>
  <si>
    <t>Parametry mierzone: pH, pCO2, pO2, Bil, O2Hb, Hct, Hb, Na, K, Cl, Ca2+, SO2, ciśnienie atmosferyczne, COHb</t>
  </si>
  <si>
    <t xml:space="preserve">Nazwa - główny: </t>
  </si>
  <si>
    <t>Tab. 1. Odczynniki  potrzebne do wykonania 22672 oznaczeń serologicznych rocznie w zaokrągleniu do pełnych opakowań</t>
  </si>
  <si>
    <t>Nazwa badania</t>
  </si>
  <si>
    <t>Nazwa                                    handlowa producent</t>
  </si>
  <si>
    <t>Nr                              katalogowy</t>
  </si>
  <si>
    <t>Cena 1 op  brutto PLN</t>
  </si>
  <si>
    <t>Pełne oznaczenie grupy krwi w układzie ABO z badaniem izoaglutynin grupowych (A-B-DVI-DVI+/A1-B)</t>
  </si>
  <si>
    <t>Oznaczanie grupy krwi noworodka z BTA 
(A-B-DVI-/DVI-ctl, - BTA)</t>
  </si>
  <si>
    <t>Potwierdzenie grupy krwi noworodka: druga seria A-B-DVI+, inne klony niż w pkt 2 (zgodnie z obowiązującymi przepisami)</t>
  </si>
  <si>
    <t>Badanie przeglądowe przeciwciał na 3 krw. wzorcowych w PTA LISS</t>
  </si>
  <si>
    <t>Próba zgodności w PTA-LISS</t>
  </si>
  <si>
    <t>Potwierdzenie grupy krwi biorców: A-B-DVI(-)</t>
  </si>
  <si>
    <t>Potwierdzenie grupy krwi dawców: A-B-DVI(+)</t>
  </si>
  <si>
    <t>Bezpośredni test antyglobulinowy (IgG-IgA-IgM-C3c-C3d-ctl) różnicowanie przeciwciał</t>
  </si>
  <si>
    <t>Odczynnik do weryfikacji słabej ekspresji/odmiany antygenu D mikrometodą w PTA</t>
  </si>
  <si>
    <t>Odczynnik LISS</t>
  </si>
  <si>
    <t>wg wymagań producenta</t>
  </si>
  <si>
    <t>Zestaw krwinek wzorcowych do grupy: A1-B</t>
  </si>
  <si>
    <t>stosownie do ilości badań</t>
  </si>
  <si>
    <t>Zestaw 3 krwinek wzorcowych do screeningu p/c (do testu PTA LISS i NaCl)</t>
  </si>
  <si>
    <t>Codzienna wewnątrzlaboratoryjna kontrola jakości dedykowana do walidacji urządzeń automatycznych</t>
  </si>
  <si>
    <t>Końcówki do pipety</t>
  </si>
  <si>
    <t>Środek dezynfekcyjny</t>
  </si>
  <si>
    <t>Środek płuczący</t>
  </si>
  <si>
    <t>Sól myjąca</t>
  </si>
  <si>
    <t>Tab. 3a. Czynsz dzierżawny rocznie analizatora do badań serologicznych w transfuzjologii z komputerem i urządzeniami dodatkowymi</t>
  </si>
  <si>
    <t>Tab. 3b. Czynsz dzierżawny rocznie oprogramowania do zarządzania Pracownią Serologii i Bankiem Krwi</t>
  </si>
  <si>
    <t>Razem wartość pakietu nr 6</t>
  </si>
  <si>
    <t>(suma wartości odczynników – Tab 1,  materiałów zużywalnych – Tab. 2, czynszu – Tab. 3a i 3b)</t>
  </si>
  <si>
    <t>8, 23%</t>
  </si>
  <si>
    <t>Załącznik Nr 1 - Arkusz cenowy pakiet nr 6.</t>
  </si>
  <si>
    <t>Możliwości analityczne: substraty, enzymy, jony (Na, K, Cl), białka specyficzne.</t>
  </si>
  <si>
    <t>Analizator fabrycznie nowy serwisowany przez serwis autoryzowany w oparciu o oryginalne części. producenta, wyposażony w stabilny stół (jeżeli tego wymaga) lub używany nie starszy niż 2020 r.</t>
  </si>
  <si>
    <t xml:space="preserve">Typ pomiarów: fotometryczne mono- i biochromatyczne, ISE. </t>
  </si>
  <si>
    <t>Digoxina</t>
  </si>
  <si>
    <t>LH</t>
  </si>
  <si>
    <t>anty-HBs</t>
  </si>
  <si>
    <t>SARS CoVAG</t>
  </si>
  <si>
    <t>Anty-HBc</t>
  </si>
  <si>
    <t xml:space="preserve">Tab. 1. Odczynniki  potrzebne do wykonania 346050  oznaczeń biochemicznych i immunochemicznych rocznie </t>
  </si>
  <si>
    <t>Automatyczny analizator do odczytu parametrów fizykochemicznych i osadu moczu</t>
  </si>
  <si>
    <t xml:space="preserve">Półautomatyczny analizator do odczytu parametrów fizykochemicznych </t>
  </si>
  <si>
    <t>Analizator fabrycznie nowy lub używany, nie starszy niż z 2020 roku, serwisowane prze serwis autoryzowany w oparciu o oryginalne części producenta. wyposażone w czytnik kodów kreskowych, zabezpieczone UPS na minimum 15 min. pracy bez zasilania.</t>
  </si>
  <si>
    <t>W pełni zautomatyzowany system do analizy moczu składający się z automatycznego analizatora do odczytu pasków testowych i połączonego (zintegrowanego) z nim analizatora osadu moczu, obsługiwany z jednego stanowiska operatorskiego (zewnętrzny monitor z ekranem dotykowym, drukarka oraz UPS) wykonujący badania z tej samej próbki moczu bez konieczności jej przenoszenia .</t>
  </si>
  <si>
    <t>Analizator paskowych testów umożliwiający bezpośrednie połączenie z analizatorem osadów moczu, pozwalający na wykonanie badań z tej samej próbki bez konieczności jej przenoszenia pomiędzy analizatorami</t>
  </si>
  <si>
    <t>Analizator wykonujący mieszania próbki moczu przed pipetowaniem materiału badanego</t>
  </si>
  <si>
    <t>Każdy z analitzatorów wyposażony w wbudowany czytnik kodów paskowych</t>
  </si>
  <si>
    <t>PARAMETRY ANALIZATORA PASKÓW</t>
  </si>
  <si>
    <t>Analizator fabrycznie nowy serwisowany przez serwis autoryzowany w oparciu o oryginalne części producenta, wyposażony w stabilny stół (jeżeli tego wymaga)</t>
  </si>
  <si>
    <t>Analizatory wyposażone w detektor poziomu płynu i detektor kolizji</t>
  </si>
  <si>
    <t>Połączone analizatory wyposażone w podajnik min. 50 próbke/1 godz. z możliwością dostawiania statywu w trakcie pracy</t>
  </si>
  <si>
    <t>Mycie igły pobierającej po każdym cyklu pomiarowym w każdym z analizatorów, ogranieczenie kontaminacji</t>
  </si>
  <si>
    <t>Możliwość wyboru jednostek pomiarowych i możliwość konfiguracji formularza wyniku w LSI</t>
  </si>
  <si>
    <t>Analizator posiadający łączną pamięć pozwalającą na przechowywanie wyników min. 10000 pacjentów oraz wyników min. 300 kontroli (kontrola jakości)</t>
  </si>
  <si>
    <t>Moduł QC z graficzną prezentacją krzywych L-J</t>
  </si>
  <si>
    <t>Automatyczne powiadomienie operatora o zapełnieniu pojemnika na odpadu</t>
  </si>
  <si>
    <t>Analizator do odczytu pasków, oznaczający min. 12 parametrów fizykochemicznych moczu - SG, kolor, klarowność, PH, leukocyty, azotyny, białko, glukoza, ketony, urobilinogen, bilirubina, krew (erytrocyty/hemoglobibna)</t>
  </si>
  <si>
    <t>Fiizyczny pomiar przejrzystości barwy</t>
  </si>
  <si>
    <t xml:space="preserve">Ciężar fizyczny moczu określany metodą refraktometryczną. Nie dopuszcza się pomiaru SG z pola testowego na pasku </t>
  </si>
  <si>
    <t>Kalibarcja wykonywana nie częściej niż raz na 4 tygodnie</t>
  </si>
  <si>
    <t>Paski testowe konfekcjonowane w opakowaniach nie mniejszych niiż 300 pasków z możliwością bezpośredniego załadowania do analizatora, charakteryzujące się z trwałością na pokładzie analizatora nie krótszą niż 14 dni</t>
  </si>
  <si>
    <t>Automatyczne usuwanie zużytych pasków wraz z powiadomieniem operatora o zapełnieniu pojemniaka na odpadu</t>
  </si>
  <si>
    <t>Menu i instrukacaj w języku polskim</t>
  </si>
  <si>
    <t>Zapwenienie na koszt wykonawycy pakietu startowego</t>
  </si>
  <si>
    <t>Analizator moczu oznaczający następujące parametry osadu : RBC, WBC, nabłonki, wałeczki (patologiczne, inne), kryształy (rodzaje), bakterie, drożdze, śluz, plemniki</t>
  </si>
  <si>
    <t>Wydajność analizatora osadu moczu minumum 100 próbek /1h</t>
  </si>
  <si>
    <t>Ilościowy pomiar erytrocytów i leukocytów. Wynik podawany w jednostkach: liczba komórek/µL</t>
  </si>
  <si>
    <t>Możliwość werfikacji elementów morfotycznych wykonanych zdjęć na ekranie monitora</t>
  </si>
  <si>
    <t>Technika pomiaru oparta na referencyjnej metodzie mikroskopowej</t>
  </si>
  <si>
    <t>Wykonanie badania osadu moczu w próbce wirowanej na poładzie analizatora</t>
  </si>
  <si>
    <t>Menu i instrukacja w języku polski</t>
  </si>
  <si>
    <t>Tab. 1. Parametry graniczne automatycznego analizatora do odczytu parametrów fizykochemicznych i osadu moczu</t>
  </si>
  <si>
    <t>Tab. 2. Parametry graniczne półautomatyczego analizatora pasków do moczu</t>
  </si>
  <si>
    <t>Ilość oznaczeń fizykochemicznych dla analizatora automatycznego</t>
  </si>
  <si>
    <t>Ilość oznaczeń (osad moczu) dla analizatora automatyczego</t>
  </si>
  <si>
    <t>Ilość oznaczeń dla analizatora półautomatyczengo</t>
  </si>
  <si>
    <t>Analizator fabrycznie nowy serwisowany przez serwis autoryzowany w oparciu o oryginalne części producenta, wyposażony w czytnik kodów kreskowych, zabezpieczony UPS na minimum 15 min. pracy bez zasilania.</t>
  </si>
  <si>
    <t>Tab.1. Materiały zużywalne potrzebne do obsługi laboratoryjnego systemu informatycznego dla 120000 pobrań rocznie, (połowa rejestrowana informatycznie bez kart), oraz na 60000 sztuk naklejek do drukarki kodów kreskowych na rok</t>
  </si>
  <si>
    <t>Do wydruku bieżących wyników Dostawca na swój koszt  zapewni drukarki laserowe (min. trzy ), minimum pięć drukarkek kodów kreskowych, czytniki kart zleceń /OMR/ - min. 3 szt. Skaner pionowy (kostka) - 1 szt., 2 przełączniki sieciowe do zapewnienia komunikacji z analizatorami kompatybilne z infrastrukturą zamawiającego</t>
  </si>
  <si>
    <t>Identyfikacja próbek, odczynników , kalibratorów i kontroli za pomocą kodów kreskowych lub innej technologii</t>
  </si>
  <si>
    <t xml:space="preserve">Wykonywanie badań w surowicy, osoczu, krwi pełnej, hemolizacie, PMR, moczu. </t>
  </si>
  <si>
    <t>Wydajność nie mniejsza niż 100 oznaczeń / godz.</t>
  </si>
  <si>
    <t>Barkodowa identyfikacja próbek i odczynników lub innej technologii</t>
  </si>
  <si>
    <t>Wykonywanie badań w surowicy, osoczu, krwi pełnej, hemolizacie, moczu PMR.</t>
  </si>
  <si>
    <t>Odczynniki potrzebne do wykonania 56000 morfologii CBC</t>
  </si>
  <si>
    <t>PARAMETRY ANALIZATORA OSADU</t>
  </si>
  <si>
    <t>Warunki graniczne immunochemicznego analizatora pomocniczego</t>
  </si>
  <si>
    <t>System back-up pracujący na takich samych odczynnikach.</t>
  </si>
  <si>
    <t>Automatyczny analizator musi wykonywać następujące badania w technice aglutynacji kolumnowej (kolumny wypełnione odczynnikami monoklonalnymi/surowicą antyglobulinową):</t>
  </si>
  <si>
    <t>Możliwość załadowania na pokład analizatora głównego min. 150 probówek z materiałem badanym, min 200 mikrokart i min 30 odczynników dodatkowych.</t>
  </si>
  <si>
    <t>Aparat  oznakowany  znakiem  CE,  oraz posiadający  deklarację zgodności z wymaganiami wspólnoty europejskiej  EC.</t>
  </si>
  <si>
    <t>Archiwizacja wyników badań (protokół badania i obraz bezpośredni mikrokolumny wraz z  komorą reakcyjną).</t>
  </si>
  <si>
    <t>Analizator posiada automatyczny system kontroli niezgodności bieżących wyników z wynikami w archiwum analizatora.</t>
  </si>
  <si>
    <t>Automatyczne rozpoznawanie przez analizator skrzepów oraz zakorkowanych probówek w sposób optyczny (tj. bezkontaktowy z igłą), co wyklucza możliwość uszkodzenia lub złamania igły.</t>
  </si>
  <si>
    <t>Możliwość ciągłego doładowywania próbek, odczynników, płynów eksploatacyjnych bez przerywania pracy głównego analizatora - nawet w trakcie pipetowania.</t>
  </si>
  <si>
    <t>Automatyczne wykonywanie kopii bezpieczeństwa przez analizator dla wszystkich wyników badań.</t>
  </si>
  <si>
    <t>Wydajność analizatora - min. 50 grup z badaniem przeciwciał odpornościowych na jedną godzinę.</t>
  </si>
  <si>
    <t>Analizator posiadający min. 2 niezależne ramina pipetujące - każde wyposażone w igłę dozującą; 3 niezależne wirówki na pokładzie - jedna dedykowana do badań CITO, 2 jednostki PC lub zapewnić drugi taki sam analizator spełniający również wszyskie pozostałe wyspecyfikowane w tabeli wymagania.</t>
  </si>
  <si>
    <t>Odczynniki do badań immunotransfuzjologicznych oraz automatyczny analizator kompatybilne z posiadanym sprzętem DiaMed.</t>
  </si>
  <si>
    <t>Automatyczny analizator do badań immunotransfuzjologicznych z oprogramowaniem do zarządzania pracownią serologii i bankiem krwi w wersji Web-owej.</t>
  </si>
  <si>
    <t>Zamawiający wymaga zobowiązania się Oferenta do udostępnienia bazy danych w celu migracji z obecnie użytkowanego oprogramowania do oprogramowania nowo oferowanego po zakończeniu umowy dzierżawy.</t>
  </si>
  <si>
    <t>5900 + kontrole</t>
  </si>
  <si>
    <t>4400 grupy + kontrole + 2192 biorcy+ 108 ciężarne + 6576X</t>
  </si>
  <si>
    <t>6576 + kontrole</t>
  </si>
  <si>
    <t>2192 + 108 ciężarne + kontrole</t>
  </si>
  <si>
    <t>Urządzenie multimedialne do prowadzenina prezentacji i szkoleń (możliwość podłączenia komputera, dysku USB, pamięci przenośnej, możliwość odtwarzania zawartości nadawanych 3kHz - 3THz).</t>
  </si>
  <si>
    <t>Tab. 1c. Parametry graniczne oprogramowania do pracowni serologii i banku krwi</t>
  </si>
  <si>
    <t>Kompleksowe oprogramowanie dla serologii i banku krwi w ramach jednej (tej samej) licencji – 2 stanowiska.</t>
  </si>
  <si>
    <t>Możliwość manualnej i elektronicznej rejestracji zleceń.</t>
  </si>
  <si>
    <t xml:space="preserve">W pełni automatyczna i bezobsługowa komunikacja                                          z analizatorami w standardzie ASTM. Wysyłanie zleceń po rejestracji próbki i rezerwacji jednostek do próby 
zgodności. Automatyczny odbiór wyników po zatwierdzeniu wyniku na oprogramowaniu analizatora.
</t>
  </si>
  <si>
    <t>Lista zleceń oczekujących.</t>
  </si>
  <si>
    <t>Rejestracja i klasyfikacja uwag do pacjenta (administracyjna, medyczne, ostrzeżenia) z sygnaturą czasową oraz informacją o osobie tworzącej wpis.</t>
  </si>
  <si>
    <t>Rejestracja wyniku fenotypu oraz miana przeciwciał pacjenta.</t>
  </si>
  <si>
    <t xml:space="preserve">Tworzenie i konfiguracja test reflex (automatycznych reguł zlecenia do analizatora).
</t>
  </si>
  <si>
    <t xml:space="preserve">Rejestracja materiałów eksploatacyjnych i odczynników użytych w badaniu, przypisywanie do wykonanych badań.
</t>
  </si>
  <si>
    <t>Rejestracja uwag do próbki oraz do każdego pojedynczego testu bezpośrednio w protokole badania.</t>
  </si>
  <si>
    <t>Pełna historia immunologiczna pacjenta: aktualna grupa, wykryte przeciwciała (data jeżeli dodatnie), fenotyp, ostatnie transfuzje (data), zdarzenia niepożądane (data jeżeli wystąpią), uwagi. Dane wyświetlane automatycznie po wyszukaniu pacjenta</t>
  </si>
  <si>
    <t>Dodawanie załączników (zdjęcie, PDF) do: badania, wyniku przeciwciał</t>
  </si>
  <si>
    <t>Rejestracja warunków transfuzji: wymagany składnik, fenotyp jednostki, wymóg próby zgodności, określenie kompatybilności grupowej przetaczanego składnika krwi.</t>
  </si>
  <si>
    <t>Potwierdzanie transfuzji, rejestracja zdarzeń niepożądanych.</t>
  </si>
  <si>
    <t>Lista transfuzji oczekujących na potwierdzenie z automatycznym odświeżaniem.</t>
  </si>
  <si>
    <t>Rejestracja dostawy składników krwi z możliwością uwzględnienia złożonego wcześniej zamówienia. Informacja o składnikach zamówionych a dostarczonych.</t>
  </si>
  <si>
    <t>Rejestracja parametrów transportu (numer pojemnika transportowego, prawidłowość temperatury transportu) składników krwi, rejestracja składnika za pomocą kodów ISBT oraz ręcznie.</t>
  </si>
  <si>
    <t>Alarmy dla niskich stanów magazynowych</t>
  </si>
  <si>
    <t>Rejestracja i prowadzenie ewidencji składników osoczopochodnych</t>
  </si>
  <si>
    <t>Automatyczne kontrolowanie dobranego składnika krwi (grupa, Rh, data ważności, fenotyp składnika jeżeli pacjent ma przeciwciała, Rh Kell dla kobiety w wieku rozrodczym).</t>
  </si>
  <si>
    <t>Wydanie krwi do pilnej transfuzji.</t>
  </si>
  <si>
    <t>Tworzenie profili użytkownika zgodnie z polityką RODO, nadawanie uprawnień do obszarów programu, nadawanie praw pełnego dostępu do wybranej opcji programu lub tylko w trybie odczytu.</t>
  </si>
  <si>
    <t>Tworzenie kont użytkownika, logowanie hasłem złożonym, wymuszenie zmiany hasła, resetowanie hasła, wygaszanie sesji, blokada konta użytkownika, szyfrowanie hasła.</t>
  </si>
  <si>
    <t>Pełny audyt wykonywanych czynności w systemie.</t>
  </si>
  <si>
    <t>Raporty statystyczne, tworzenie dowolnych raportów statystycznych przez zapytania SQL</t>
  </si>
  <si>
    <t>Oferowane oprogramowanie w wersji webowej z pełnym funkcjonalnym dostępem do danych zgromadzonych w bazie danych obecnego oprogramowania - Delphyn (Hemasoft) - z poziomu nowego oprogramowania – przeniesienie bazy danych do nowo oferowanego oprogramowania</t>
  </si>
  <si>
    <t xml:space="preserve">Zachowanie integracji oprogramowania z analizatorami (ASTM) w aktualnym zakresie, tj. zlecenie – wyniki. </t>
  </si>
  <si>
    <t xml:space="preserve">Oprogramowanie webowe o architekturze wielowarstwowej. Możliwość separacji warstw (serwer bazy danych, serwer aplikacji, stanowiska klienckie) na osobne środowiska. </t>
  </si>
  <si>
    <t xml:space="preserve">Instalacja serwera bazy danych na środowisku serwerowym Zamawiającego (Oracle, MySQL, MSSQL Server). </t>
  </si>
  <si>
    <t xml:space="preserve">Instalacja serwera aplikacji na środowisku serwerowym Zamawiającego. </t>
  </si>
  <si>
    <t>Instalacja i konfiguracja stanowisk klienckich na zasobach Zamawiającego (stacje robocze, drukarki, drukarki kodów kreskowych, skanery kodów kreskowych). Zamawiający zapewnia infrastrukturę sieciową pomiędzy stanowiskami klienckimi a serwerem.</t>
  </si>
  <si>
    <t xml:space="preserve">Generowanie książki grup krwi, prób zgodności i książki przychodu i rozchodu krwi i jej składników w formie elektronicznej z możliwością kompletnego wydruku. </t>
  </si>
  <si>
    <t>Skaner do dokumentów niegorszy niż Plustek OpticSlim 2610 Plus (rozdzielczość min. 1200 dpi.)</t>
  </si>
  <si>
    <t>Archiwizacja obrazu mikrokarty z jednej strony.</t>
  </si>
  <si>
    <t>Tab. 1. Parametry graniczne analizatorów koagulologicznych</t>
  </si>
  <si>
    <t>Pełne automaty koagulologiczne zabezpieczone UPS na minimum 15 min. pracy bez zasilania sieciowego.</t>
  </si>
  <si>
    <t>Możliwość instalacji w aparatach systemu przebijającego gumowe korki zamkniętych systemów pobrań.</t>
  </si>
  <si>
    <t>Analizatory fabrycznie nowe lub używane, nie starsze niż z 2014 roku, serwisowane przez serwis autoryzowany w oparciu o oryginalne części producenta. Aparat o budowie kompaktowej, składający się z dwóch modułów połaczonych podajnikiem (typu bench-top).</t>
  </si>
  <si>
    <t>Analizatory wyposażone w czytnik kodów kreskowych.</t>
  </si>
  <si>
    <t xml:space="preserve">Tab. 1. Odczynniki  potrzebne do wykonania 16 500 oznaczeń moczu rocznie </t>
  </si>
  <si>
    <t>Wykonawca w ramach umowy zapewni udział w kontroli zewnątrzlaboratoryjnej dwa razy w roku.</t>
  </si>
  <si>
    <t>Wykonawca w ramach umowy zapewni udział w kontroli zewnątrzlaboratoryjnej cztery razy w roku dla testów paskowych i osadu moczu</t>
  </si>
  <si>
    <t>Analizator nowy lub używany nie starszy niż 2016 r. po pełnym przeglądzie serwisowym wyposażone w stabilny stół (jeżeli tego wymaga)</t>
  </si>
  <si>
    <t>Analizator główny fabrycznie nowy lub używany, nie starszy niż z 2016 roku, analizator zapasowy (identyczny jak główny) nowy lub używany nie starszy niż 2014, obydwa  serwisowane przez serwis autoryzowany w oparciu o oryginalne części producenta.</t>
  </si>
  <si>
    <t>Analizatory koaguologiczne: główny i zapasowy</t>
  </si>
  <si>
    <t>Gwarancja na analizatory przez cały okres trwania dzierżawy/bezpłatne naprawy, bezpłatna wymiana części uszkodzonych i zużytych, bezpłatny przegląd wg zaleceń producenta (opisać).</t>
  </si>
  <si>
    <t xml:space="preserve">Tab. 1. Odczynniki  potrzebne do wykonania 28640 oznaczeń koagulologicznych rocznie </t>
  </si>
  <si>
    <t>Wymagana czułość dla białka – nie gorsza niż 20 mg/dl, czułość dla pola glukozy 30-50 mg/dl.</t>
  </si>
  <si>
    <t>Zestaw do międzynarodowej zewnętrznej kontroli jakości potwierdzonej certtyfikatem 4x w roku</t>
  </si>
  <si>
    <t>automatyczne rozliczanie zleceń, z uwzględnieniem specjalnych ich rodzajów (np. Rutyna,  CITO...), w tym:</t>
  </si>
  <si>
    <t>Zapewnienie 15 stanowisk roboczych do obsługi systemu (monitor, komputer, czytnik kodów paskowych) Komputery typu all in one z minimalną konfiguracją: LCD Full HD min 21,5', Min 8 GB RAM, dysk SSD 256 GB + pełen pakiet Microsoft Office na każdym komputerze. Każdy komputer skonfigfurowany z drukarkami sieciowymi na wydruk w formacie A5 i A4 oraz skonfigurowany z drukarkami kodów kreskowych. Korfiguracja dwóch komputerów z czytnikami kart. Dwa UPS 1000 do podtrzymania pracy stacji roboczych.</t>
  </si>
  <si>
    <t>Możliwość wykonania oznaczeń z próbki mikro, objetośc pobieranej próbki nie większa niż 90 µl.</t>
  </si>
  <si>
    <r>
      <t>Ilość ozn.z 1 op</t>
    </r>
    <r>
      <rPr>
        <b/>
        <i/>
        <sz val="10"/>
        <rFont val="Arial"/>
        <family val="2"/>
        <charset val="238"/>
      </rPr>
      <t>.</t>
    </r>
  </si>
  <si>
    <r>
      <t>Oznaczenie elektrolitów metodą pośrednią, bezobsługowe elektrody lub bezobsługowy moduł jonoselektywny do poszczególnych parametrów ISE.</t>
    </r>
    <r>
      <rPr>
        <u/>
        <sz val="8"/>
        <rFont val="Arial"/>
        <family val="2"/>
        <charset val="238"/>
      </rPr>
      <t xml:space="preserve"> </t>
    </r>
  </si>
  <si>
    <t>…………………………                                                                  ………………………………………</t>
  </si>
  <si>
    <t xml:space="preserve">data                                                                                               Dokument należy złożyć opatrzony 
                                                                                               kwalifikowanym podpisem elektronicznym
                  </t>
  </si>
  <si>
    <t xml:space="preserve">data                                                                                               
                  </t>
  </si>
  <si>
    <t>Dokument należy złożyć opatrzony kwalifikowanym podpisem elektronicznym</t>
  </si>
  <si>
    <t xml:space="preserve">                                                                ………………………………………</t>
  </si>
  <si>
    <t xml:space="preserve">                                                              ………………………………………</t>
  </si>
  <si>
    <t xml:space="preserve">…………………………                                                                </t>
  </si>
  <si>
    <t>………………</t>
  </si>
  <si>
    <t xml:space="preserve">……………..…………………………                                                                </t>
  </si>
  <si>
    <t>Dostawa wyposażenia laboratorium diagnostycznego w SPZZOZ w Gryficach - dzierżawa analizatorów i laboratoryjnego systemu informatycznego oraz dostawa odczynników i materiałów niezbędnych do wykonywania oznaczeń</t>
  </si>
  <si>
    <t>Załącznik Nr 1  do SWZ - Opis przedmiotu zamówienia (arkusz cenowy)</t>
  </si>
  <si>
    <t>Razem wartość pakietu nr 2 (1-ZDL Gryfice)</t>
  </si>
  <si>
    <r>
      <t xml:space="preserve">Wartość brutto oferty za 3 lata       </t>
    </r>
    <r>
      <rPr>
        <sz val="10"/>
        <color theme="1"/>
        <rFont val="Arial"/>
        <family val="2"/>
        <charset val="238"/>
      </rPr>
      <t>........................................</t>
    </r>
    <r>
      <rPr>
        <b/>
        <sz val="10"/>
        <color theme="1"/>
        <rFont val="Arial"/>
        <family val="2"/>
        <charset val="238"/>
      </rPr>
      <t xml:space="preserve"> złotych</t>
    </r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</si>
</sst>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\ ###\ ###\ ##0.00\ &quot;zł&quot;_-;\-#\ ###\ ###\ ##0.00\ &quot;zł&quot;_-;_-* &quot;-&quot;??\ &quot;zł&quot;_-;_-@_-"/>
  </numFmts>
  <fonts count="5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i/>
      <sz val="9"/>
      <name val="Tahoma"/>
      <family val="2"/>
      <charset val="238"/>
    </font>
    <font>
      <sz val="9"/>
      <color theme="1"/>
      <name val="Tahoma"/>
      <family val="2"/>
      <charset val="238"/>
    </font>
    <font>
      <b/>
      <sz val="10"/>
      <color theme="1"/>
      <name val="Calibri"/>
      <family val="2"/>
      <charset val="238"/>
    </font>
    <font>
      <b/>
      <sz val="7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70C0"/>
      <name val="Tahoma"/>
      <family val="2"/>
      <charset val="238"/>
    </font>
    <font>
      <sz val="9"/>
      <color rgb="FF0070C0"/>
      <name val="Tahoma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9"/>
      <color rgb="FF00B05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Tahoma"/>
      <family val="2"/>
      <charset val="238"/>
    </font>
    <font>
      <b/>
      <sz val="8"/>
      <name val="Arial"/>
      <family val="2"/>
      <charset val="238"/>
    </font>
    <font>
      <u/>
      <sz val="8"/>
      <name val="Arial"/>
      <family val="2"/>
      <charset val="238"/>
    </font>
    <font>
      <sz val="10"/>
      <color indexed="8"/>
      <name val="Arial CE"/>
      <family val="2"/>
      <charset val="238"/>
    </font>
    <font>
      <sz val="8"/>
      <color indexed="8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color theme="1"/>
      <name val="Czcionka tekstu podstawowego"/>
      <charset val="238"/>
    </font>
    <font>
      <b/>
      <sz val="12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</cellStyleXfs>
  <cellXfs count="799">
    <xf numFmtId="0" fontId="0" fillId="0" borderId="0" xfId="0"/>
    <xf numFmtId="0" fontId="0" fillId="0" borderId="0" xfId="0" applyAlignment="1">
      <alignment wrapText="1"/>
    </xf>
    <xf numFmtId="0" fontId="4" fillId="0" borderId="0" xfId="3" applyFont="1" applyAlignment="1">
      <alignment wrapText="1"/>
    </xf>
    <xf numFmtId="0" fontId="2" fillId="0" borderId="0" xfId="3" applyAlignment="1">
      <alignment wrapText="1"/>
    </xf>
    <xf numFmtId="0" fontId="3" fillId="0" borderId="0" xfId="3" applyFont="1" applyAlignment="1">
      <alignment wrapText="1"/>
    </xf>
    <xf numFmtId="0" fontId="6" fillId="0" borderId="0" xfId="4" applyFont="1" applyAlignment="1">
      <alignment vertical="center"/>
    </xf>
    <xf numFmtId="0" fontId="7" fillId="0" borderId="0" xfId="3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12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0" fillId="0" borderId="0" xfId="0" applyFont="1" applyAlignment="1">
      <alignment horizontal="left" vertical="center" indent="2"/>
    </xf>
    <xf numFmtId="0" fontId="14" fillId="0" borderId="0" xfId="0" applyFont="1"/>
    <xf numFmtId="0" fontId="15" fillId="0" borderId="0" xfId="0" applyFont="1" applyBorder="1" applyAlignment="1">
      <alignment horizontal="left" vertical="center"/>
    </xf>
    <xf numFmtId="0" fontId="8" fillId="0" borderId="0" xfId="4" applyFont="1" applyAlignment="1">
      <alignment vertical="center"/>
    </xf>
    <xf numFmtId="0" fontId="8" fillId="0" borderId="2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/>
    </xf>
    <xf numFmtId="0" fontId="6" fillId="0" borderId="2" xfId="4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2" xfId="4" applyNumberFormat="1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7" fillId="0" borderId="11" xfId="3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7" fillId="0" borderId="0" xfId="4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6" fillId="0" borderId="18" xfId="4" applyNumberFormat="1" applyFont="1" applyBorder="1" applyAlignment="1">
      <alignment horizontal="center" vertical="center"/>
    </xf>
    <xf numFmtId="0" fontId="5" fillId="0" borderId="0" xfId="8" applyFont="1" applyAlignment="1"/>
    <xf numFmtId="0" fontId="4" fillId="0" borderId="0" xfId="8" applyFont="1" applyBorder="1" applyAlignment="1">
      <alignment horizontal="right" vertical="center"/>
    </xf>
    <xf numFmtId="0" fontId="4" fillId="0" borderId="0" xfId="8" applyFont="1" applyBorder="1" applyAlignment="1">
      <alignment horizontal="center" vertical="center"/>
    </xf>
    <xf numFmtId="0" fontId="4" fillId="0" borderId="0" xfId="8" applyFont="1" applyBorder="1"/>
    <xf numFmtId="0" fontId="20" fillId="0" borderId="2" xfId="8" applyFont="1" applyBorder="1" applyAlignment="1"/>
    <xf numFmtId="0" fontId="4" fillId="0" borderId="2" xfId="8" applyFont="1" applyBorder="1"/>
    <xf numFmtId="0" fontId="5" fillId="0" borderId="2" xfId="8" applyFont="1" applyBorder="1"/>
    <xf numFmtId="0" fontId="4" fillId="0" borderId="2" xfId="8" applyFont="1" applyBorder="1" applyAlignment="1"/>
    <xf numFmtId="0" fontId="4" fillId="0" borderId="0" xfId="8" applyFont="1" applyBorder="1" applyAlignment="1">
      <alignment horizontal="center"/>
    </xf>
    <xf numFmtId="0" fontId="5" fillId="0" borderId="2" xfId="8" applyFont="1" applyBorder="1" applyAlignment="1"/>
    <xf numFmtId="0" fontId="4" fillId="0" borderId="0" xfId="8" applyFont="1" applyBorder="1" applyAlignment="1"/>
    <xf numFmtId="0" fontId="4" fillId="0" borderId="0" xfId="8" applyFont="1" applyBorder="1" applyAlignment="1">
      <alignment horizontal="centerContinuous"/>
    </xf>
    <xf numFmtId="0" fontId="20" fillId="0" borderId="11" xfId="8" applyFont="1" applyBorder="1" applyAlignment="1"/>
    <xf numFmtId="0" fontId="4" fillId="0" borderId="17" xfId="8" applyFont="1" applyBorder="1"/>
    <xf numFmtId="0" fontId="5" fillId="0" borderId="2" xfId="8" applyFont="1" applyBorder="1" applyAlignment="1">
      <alignment horizontal="center" wrapText="1"/>
    </xf>
    <xf numFmtId="0" fontId="4" fillId="0" borderId="2" xfId="8" applyFont="1" applyBorder="1" applyAlignment="1">
      <alignment horizontal="center" vertical="justify"/>
    </xf>
    <xf numFmtId="0" fontId="4" fillId="0" borderId="2" xfId="8" applyFont="1" applyBorder="1" applyAlignment="1">
      <alignment vertical="center" wrapText="1" shrinkToFit="1"/>
    </xf>
    <xf numFmtId="0" fontId="5" fillId="0" borderId="2" xfId="8" applyFont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center" wrapText="1"/>
    </xf>
    <xf numFmtId="0" fontId="4" fillId="0" borderId="2" xfId="8" applyFont="1" applyBorder="1" applyAlignment="1">
      <alignment horizontal="center" vertical="center" shrinkToFit="1"/>
    </xf>
    <xf numFmtId="0" fontId="4" fillId="0" borderId="2" xfId="8" applyFont="1" applyBorder="1" applyAlignment="1">
      <alignment horizontal="left" vertical="center" wrapText="1"/>
    </xf>
    <xf numFmtId="0" fontId="4" fillId="0" borderId="2" xfId="8" applyFont="1" applyBorder="1" applyAlignment="1">
      <alignment horizontal="center" shrinkToFit="1"/>
    </xf>
    <xf numFmtId="0" fontId="4" fillId="0" borderId="2" xfId="8" applyFont="1" applyBorder="1" applyAlignment="1">
      <alignment horizontal="center"/>
    </xf>
    <xf numFmtId="0" fontId="5" fillId="0" borderId="2" xfId="8" applyFont="1" applyBorder="1" applyAlignment="1">
      <alignment horizontal="center"/>
    </xf>
    <xf numFmtId="0" fontId="4" fillId="0" borderId="2" xfId="8" applyFont="1" applyBorder="1" applyAlignment="1">
      <alignment wrapText="1"/>
    </xf>
    <xf numFmtId="0" fontId="4" fillId="0" borderId="0" xfId="9" applyFont="1" applyBorder="1" applyAlignment="1">
      <alignment horizontal="right" vertical="center"/>
    </xf>
    <xf numFmtId="0" fontId="4" fillId="0" borderId="0" xfId="9" applyFont="1" applyBorder="1" applyAlignment="1">
      <alignment horizontal="center" vertical="center"/>
    </xf>
    <xf numFmtId="0" fontId="4" fillId="0" borderId="0" xfId="9" applyFont="1" applyBorder="1"/>
    <xf numFmtId="0" fontId="5" fillId="0" borderId="0" xfId="9" applyFont="1" applyBorder="1"/>
    <xf numFmtId="0" fontId="20" fillId="0" borderId="2" xfId="9" applyFont="1" applyBorder="1" applyAlignment="1"/>
    <xf numFmtId="0" fontId="4" fillId="0" borderId="2" xfId="9" applyFont="1" applyBorder="1"/>
    <xf numFmtId="0" fontId="5" fillId="0" borderId="2" xfId="9" applyFont="1" applyBorder="1"/>
    <xf numFmtId="0" fontId="22" fillId="0" borderId="2" xfId="9" applyFont="1" applyBorder="1" applyAlignment="1"/>
    <xf numFmtId="0" fontId="4" fillId="0" borderId="21" xfId="9" applyFont="1" applyBorder="1" applyAlignment="1"/>
    <xf numFmtId="0" fontId="5" fillId="0" borderId="2" xfId="9" applyFont="1" applyBorder="1" applyAlignment="1"/>
    <xf numFmtId="0" fontId="4" fillId="0" borderId="0" xfId="9" applyFont="1" applyBorder="1" applyAlignment="1"/>
    <xf numFmtId="0" fontId="4" fillId="0" borderId="0" xfId="9" applyFont="1" applyBorder="1" applyAlignment="1">
      <alignment horizontal="center"/>
    </xf>
    <xf numFmtId="0" fontId="4" fillId="0" borderId="0" xfId="9" applyFont="1" applyBorder="1" applyAlignment="1">
      <alignment horizontal="centerContinuous"/>
    </xf>
    <xf numFmtId="0" fontId="20" fillId="0" borderId="11" xfId="9" applyFont="1" applyBorder="1" applyAlignment="1"/>
    <xf numFmtId="0" fontId="4" fillId="0" borderId="17" xfId="9" applyFont="1" applyBorder="1"/>
    <xf numFmtId="0" fontId="5" fillId="0" borderId="2" xfId="9" applyFont="1" applyBorder="1" applyAlignment="1">
      <alignment horizontal="center" wrapText="1"/>
    </xf>
    <xf numFmtId="0" fontId="4" fillId="0" borderId="2" xfId="9" applyFont="1" applyBorder="1" applyAlignment="1">
      <alignment horizontal="center" vertical="justify"/>
    </xf>
    <xf numFmtId="0" fontId="4" fillId="0" borderId="2" xfId="9" applyFont="1" applyBorder="1" applyAlignment="1">
      <alignment wrapText="1"/>
    </xf>
    <xf numFmtId="0" fontId="23" fillId="0" borderId="2" xfId="9" applyFont="1" applyBorder="1" applyAlignment="1">
      <alignment horizontal="center" vertical="center" wrapText="1"/>
    </xf>
    <xf numFmtId="0" fontId="4" fillId="0" borderId="2" xfId="9" applyFont="1" applyBorder="1" applyAlignment="1">
      <alignment horizontal="left" vertical="center" wrapText="1"/>
    </xf>
    <xf numFmtId="0" fontId="4" fillId="0" borderId="2" xfId="3" applyFont="1" applyBorder="1" applyAlignment="1"/>
    <xf numFmtId="0" fontId="4" fillId="0" borderId="1" xfId="3" applyFont="1" applyBorder="1" applyAlignment="1">
      <alignment horizontal="left" vertical="center" wrapText="1"/>
    </xf>
    <xf numFmtId="0" fontId="4" fillId="0" borderId="2" xfId="3" applyFont="1" applyBorder="1" applyAlignment="1">
      <alignment wrapText="1"/>
    </xf>
    <xf numFmtId="0" fontId="5" fillId="0" borderId="0" xfId="9" applyFont="1" applyBorder="1" applyAlignment="1">
      <alignment horizontal="right"/>
    </xf>
    <xf numFmtId="0" fontId="5" fillId="0" borderId="0" xfId="3" applyFont="1" applyAlignment="1"/>
    <xf numFmtId="0" fontId="4" fillId="0" borderId="0" xfId="3" applyFont="1" applyBorder="1" applyAlignment="1">
      <alignment horizontal="right" vertical="center"/>
    </xf>
    <xf numFmtId="0" fontId="4" fillId="0" borderId="0" xfId="3" applyFont="1" applyBorder="1"/>
    <xf numFmtId="0" fontId="5" fillId="0" borderId="0" xfId="3" applyFont="1" applyBorder="1"/>
    <xf numFmtId="0" fontId="5" fillId="0" borderId="2" xfId="3" applyFont="1" applyBorder="1"/>
    <xf numFmtId="0" fontId="5" fillId="0" borderId="2" xfId="3" applyFont="1" applyBorder="1" applyAlignment="1"/>
    <xf numFmtId="0" fontId="5" fillId="0" borderId="2" xfId="3" applyFont="1" applyBorder="1" applyAlignment="1">
      <alignment horizontal="center" wrapText="1"/>
    </xf>
    <xf numFmtId="0" fontId="4" fillId="0" borderId="2" xfId="3" applyFont="1" applyBorder="1" applyAlignment="1">
      <alignment horizontal="center" vertical="justify"/>
    </xf>
    <xf numFmtId="0" fontId="4" fillId="0" borderId="2" xfId="3" applyFont="1" applyBorder="1" applyAlignment="1">
      <alignment vertical="justify"/>
    </xf>
    <xf numFmtId="0" fontId="5" fillId="0" borderId="2" xfId="3" applyFont="1" applyBorder="1" applyAlignment="1">
      <alignment horizontal="center" vertical="center" wrapText="1"/>
    </xf>
    <xf numFmtId="0" fontId="4" fillId="0" borderId="2" xfId="3" applyFont="1" applyFill="1" applyBorder="1"/>
    <xf numFmtId="0" fontId="4" fillId="0" borderId="2" xfId="3" applyNumberFormat="1" applyFont="1" applyBorder="1" applyAlignment="1">
      <alignment wrapText="1"/>
    </xf>
    <xf numFmtId="0" fontId="2" fillId="0" borderId="2" xfId="3" applyBorder="1"/>
    <xf numFmtId="0" fontId="9" fillId="0" borderId="0" xfId="0" applyFont="1"/>
    <xf numFmtId="0" fontId="5" fillId="0" borderId="0" xfId="5" applyFont="1" applyAlignment="1"/>
    <xf numFmtId="0" fontId="4" fillId="0" borderId="0" xfId="5" applyFont="1" applyBorder="1" applyAlignment="1">
      <alignment horizontal="right" vertical="center"/>
    </xf>
    <xf numFmtId="0" fontId="4" fillId="0" borderId="0" xfId="5" applyFont="1" applyBorder="1" applyAlignment="1">
      <alignment horizontal="center" vertical="center"/>
    </xf>
    <xf numFmtId="0" fontId="4" fillId="0" borderId="0" xfId="5" applyFont="1" applyBorder="1"/>
    <xf numFmtId="0" fontId="5" fillId="0" borderId="0" xfId="5" applyFont="1" applyBorder="1"/>
    <xf numFmtId="0" fontId="20" fillId="0" borderId="2" xfId="5" applyFont="1" applyBorder="1" applyAlignment="1"/>
    <xf numFmtId="0" fontId="4" fillId="0" borderId="2" xfId="5" applyFont="1" applyBorder="1"/>
    <xf numFmtId="0" fontId="5" fillId="0" borderId="2" xfId="5" applyFont="1" applyBorder="1"/>
    <xf numFmtId="0" fontId="5" fillId="0" borderId="2" xfId="5" applyFont="1" applyBorder="1" applyAlignment="1"/>
    <xf numFmtId="0" fontId="4" fillId="0" borderId="0" xfId="5" applyFont="1" applyBorder="1" applyAlignment="1">
      <alignment horizontal="center"/>
    </xf>
    <xf numFmtId="0" fontId="4" fillId="0" borderId="13" xfId="5" applyFont="1" applyBorder="1" applyAlignment="1"/>
    <xf numFmtId="0" fontId="4" fillId="0" borderId="13" xfId="3" applyFont="1" applyBorder="1" applyAlignment="1">
      <alignment wrapText="1"/>
    </xf>
    <xf numFmtId="0" fontId="20" fillId="0" borderId="11" xfId="5" applyFont="1" applyBorder="1" applyAlignment="1"/>
    <xf numFmtId="0" fontId="4" fillId="0" borderId="1" xfId="5" applyFont="1" applyBorder="1"/>
    <xf numFmtId="0" fontId="5" fillId="0" borderId="2" xfId="5" applyFont="1" applyBorder="1" applyAlignment="1">
      <alignment horizontal="center" wrapText="1"/>
    </xf>
    <xf numFmtId="0" fontId="4" fillId="0" borderId="2" xfId="5" applyFont="1" applyFill="1" applyBorder="1" applyAlignment="1">
      <alignment horizontal="center"/>
    </xf>
    <xf numFmtId="0" fontId="25" fillId="0" borderId="2" xfId="3" applyFont="1" applyBorder="1" applyAlignment="1">
      <alignment wrapText="1"/>
    </xf>
    <xf numFmtId="0" fontId="2" fillId="0" borderId="2" xfId="3" applyBorder="1" applyAlignment="1">
      <alignment horizontal="center"/>
    </xf>
    <xf numFmtId="0" fontId="2" fillId="0" borderId="17" xfId="3" applyBorder="1"/>
    <xf numFmtId="0" fontId="2" fillId="0" borderId="1" xfId="3" applyBorder="1" applyAlignment="1">
      <alignment horizontal="center"/>
    </xf>
    <xf numFmtId="0" fontId="2" fillId="0" borderId="14" xfId="3" applyBorder="1"/>
    <xf numFmtId="0" fontId="2" fillId="0" borderId="2" xfId="3" applyBorder="1" applyAlignment="1">
      <alignment wrapText="1"/>
    </xf>
    <xf numFmtId="0" fontId="2" fillId="0" borderId="2" xfId="3" applyBorder="1" applyAlignment="1">
      <alignment vertical="top" wrapText="1"/>
    </xf>
    <xf numFmtId="0" fontId="4" fillId="0" borderId="2" xfId="3" applyFont="1" applyBorder="1" applyAlignment="1">
      <alignment vertical="top" wrapText="1"/>
    </xf>
    <xf numFmtId="0" fontId="25" fillId="0" borderId="16" xfId="3" applyFont="1" applyBorder="1" applyAlignment="1">
      <alignment wrapText="1"/>
    </xf>
    <xf numFmtId="0" fontId="25" fillId="0" borderId="16" xfId="3" applyFont="1" applyBorder="1" applyAlignment="1">
      <alignment horizontal="left" wrapText="1"/>
    </xf>
    <xf numFmtId="0" fontId="4" fillId="0" borderId="2" xfId="3" applyFont="1" applyBorder="1" applyAlignment="1">
      <alignment horizontal="left" wrapText="1"/>
    </xf>
    <xf numFmtId="0" fontId="7" fillId="0" borderId="0" xfId="8" applyFont="1" applyFill="1" applyAlignment="1">
      <alignment vertical="center"/>
    </xf>
    <xf numFmtId="0" fontId="4" fillId="0" borderId="0" xfId="3" applyFont="1" applyAlignment="1"/>
    <xf numFmtId="0" fontId="4" fillId="0" borderId="0" xfId="3" applyFont="1" applyAlignment="1">
      <alignment horizontal="center"/>
    </xf>
    <xf numFmtId="0" fontId="21" fillId="0" borderId="0" xfId="3" applyFont="1" applyAlignment="1"/>
    <xf numFmtId="0" fontId="21" fillId="0" borderId="0" xfId="3" applyFont="1" applyAlignment="1">
      <alignment horizontal="center"/>
    </xf>
    <xf numFmtId="0" fontId="21" fillId="0" borderId="2" xfId="3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49" fontId="4" fillId="0" borderId="2" xfId="3" applyNumberFormat="1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4" fontId="4" fillId="0" borderId="2" xfId="3" applyNumberFormat="1" applyFont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3" applyFont="1" applyFill="1" applyBorder="1" applyAlignment="1" applyProtection="1">
      <alignment horizontal="center" vertical="center" wrapText="1"/>
    </xf>
    <xf numFmtId="2" fontId="4" fillId="0" borderId="12" xfId="3" applyNumberFormat="1" applyFont="1" applyBorder="1" applyAlignment="1">
      <alignment horizontal="center" vertical="center"/>
    </xf>
    <xf numFmtId="0" fontId="27" fillId="0" borderId="2" xfId="3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4" fontId="4" fillId="0" borderId="1" xfId="3" applyNumberFormat="1" applyFont="1" applyBorder="1" applyAlignment="1">
      <alignment vertical="center"/>
    </xf>
    <xf numFmtId="0" fontId="16" fillId="0" borderId="65" xfId="0" applyFont="1" applyBorder="1" applyAlignment="1">
      <alignment horizontal="center" vertical="center"/>
    </xf>
    <xf numFmtId="4" fontId="4" fillId="0" borderId="65" xfId="3" applyNumberFormat="1" applyFont="1" applyBorder="1" applyAlignment="1">
      <alignment vertical="center"/>
    </xf>
    <xf numFmtId="0" fontId="4" fillId="0" borderId="0" xfId="3" applyFont="1" applyBorder="1" applyAlignment="1">
      <alignment horizontal="left"/>
    </xf>
    <xf numFmtId="0" fontId="2" fillId="0" borderId="38" xfId="3" applyBorder="1" applyAlignment="1">
      <alignment horizontal="right"/>
    </xf>
    <xf numFmtId="4" fontId="5" fillId="0" borderId="9" xfId="3" applyNumberFormat="1" applyFont="1" applyBorder="1" applyAlignment="1"/>
    <xf numFmtId="0" fontId="5" fillId="0" borderId="9" xfId="3" applyFont="1" applyBorder="1" applyAlignment="1"/>
    <xf numFmtId="0" fontId="5" fillId="0" borderId="0" xfId="0" applyFont="1" applyBorder="1" applyAlignment="1"/>
    <xf numFmtId="0" fontId="21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1" fillId="0" borderId="23" xfId="3" applyFont="1" applyBorder="1" applyAlignment="1">
      <alignment horizontal="center" wrapText="1"/>
    </xf>
    <xf numFmtId="0" fontId="4" fillId="0" borderId="2" xfId="3" applyFont="1" applyBorder="1" applyAlignment="1">
      <alignment horizontal="left" vertical="center"/>
    </xf>
    <xf numFmtId="0" fontId="4" fillId="0" borderId="23" xfId="3" applyFont="1" applyBorder="1" applyAlignment="1">
      <alignment horizontal="center" vertical="center"/>
    </xf>
    <xf numFmtId="4" fontId="4" fillId="0" borderId="2" xfId="3" applyNumberFormat="1" applyFont="1" applyBorder="1" applyAlignment="1">
      <alignment horizontal="right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31" xfId="3" applyFont="1" applyBorder="1" applyAlignment="1">
      <alignment horizontal="center" vertical="center"/>
    </xf>
    <xf numFmtId="0" fontId="4" fillId="0" borderId="0" xfId="3" applyFont="1" applyBorder="1" applyAlignment="1"/>
    <xf numFmtId="0" fontId="4" fillId="0" borderId="0" xfId="3" applyFont="1" applyBorder="1" applyAlignment="1">
      <alignment horizontal="center"/>
    </xf>
    <xf numFmtId="0" fontId="2" fillId="0" borderId="38" xfId="3" applyBorder="1" applyAlignment="1"/>
    <xf numFmtId="0" fontId="5" fillId="0" borderId="0" xfId="3" applyFont="1" applyBorder="1" applyAlignment="1">
      <alignment horizontal="right"/>
    </xf>
    <xf numFmtId="0" fontId="5" fillId="0" borderId="0" xfId="3" applyFont="1" applyBorder="1" applyAlignment="1"/>
    <xf numFmtId="4" fontId="5" fillId="0" borderId="0" xfId="3" applyNumberFormat="1" applyFont="1" applyBorder="1" applyAlignment="1"/>
    <xf numFmtId="4" fontId="4" fillId="0" borderId="0" xfId="3" applyNumberFormat="1" applyFont="1" applyAlignment="1"/>
    <xf numFmtId="0" fontId="5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4" fontId="5" fillId="0" borderId="0" xfId="3" applyNumberFormat="1" applyFont="1" applyAlignment="1"/>
    <xf numFmtId="0" fontId="21" fillId="0" borderId="1" xfId="3" applyFont="1" applyBorder="1" applyAlignment="1">
      <alignment horizontal="center" wrapText="1"/>
    </xf>
    <xf numFmtId="4" fontId="4" fillId="0" borderId="4" xfId="3" applyNumberFormat="1" applyFont="1" applyBorder="1" applyAlignment="1"/>
    <xf numFmtId="1" fontId="4" fillId="0" borderId="4" xfId="3" applyNumberFormat="1" applyFont="1" applyBorder="1" applyAlignment="1">
      <alignment horizontal="center"/>
    </xf>
    <xf numFmtId="4" fontId="5" fillId="0" borderId="4" xfId="3" applyNumberFormat="1" applyFont="1" applyBorder="1" applyAlignment="1"/>
    <xf numFmtId="4" fontId="5" fillId="0" borderId="0" xfId="3" applyNumberFormat="1" applyFont="1" applyAlignment="1">
      <alignment horizontal="center"/>
    </xf>
    <xf numFmtId="2" fontId="5" fillId="0" borderId="4" xfId="3" applyNumberFormat="1" applyFont="1" applyBorder="1" applyAlignment="1"/>
    <xf numFmtId="0" fontId="4" fillId="0" borderId="4" xfId="3" applyFont="1" applyBorder="1" applyAlignment="1">
      <alignment horizontal="center"/>
    </xf>
    <xf numFmtId="0" fontId="4" fillId="0" borderId="66" xfId="3" applyFont="1" applyBorder="1" applyAlignment="1">
      <alignment horizontal="center" vertical="center" wrapText="1"/>
    </xf>
    <xf numFmtId="49" fontId="4" fillId="0" borderId="66" xfId="3" applyNumberFormat="1" applyFont="1" applyBorder="1" applyAlignment="1">
      <alignment horizontal="center" vertical="center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2" xfId="0" applyFont="1" applyBorder="1" applyAlignment="1">
      <alignment horizontal="center"/>
    </xf>
    <xf numFmtId="0" fontId="4" fillId="0" borderId="2" xfId="3" applyFont="1" applyBorder="1" applyAlignment="1">
      <alignment horizontal="left"/>
    </xf>
    <xf numFmtId="3" fontId="0" fillId="0" borderId="0" xfId="0" applyNumberFormat="1"/>
    <xf numFmtId="0" fontId="4" fillId="0" borderId="0" xfId="3" applyFont="1" applyBorder="1" applyAlignment="1">
      <alignment horizontal="center" vertical="justify"/>
    </xf>
    <xf numFmtId="0" fontId="4" fillId="0" borderId="0" xfId="3" applyFont="1" applyBorder="1" applyAlignment="1">
      <alignment wrapText="1"/>
    </xf>
    <xf numFmtId="0" fontId="4" fillId="0" borderId="17" xfId="3" applyFont="1" applyBorder="1" applyAlignment="1">
      <alignment wrapText="1"/>
    </xf>
    <xf numFmtId="0" fontId="20" fillId="0" borderId="2" xfId="3" applyFont="1" applyBorder="1" applyAlignment="1"/>
    <xf numFmtId="0" fontId="20" fillId="0" borderId="0" xfId="3" applyFont="1" applyBorder="1" applyAlignment="1"/>
    <xf numFmtId="0" fontId="4" fillId="0" borderId="2" xfId="3" applyFont="1" applyBorder="1"/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0" fillId="0" borderId="11" xfId="3" applyFont="1" applyBorder="1" applyAlignment="1"/>
    <xf numFmtId="0" fontId="5" fillId="0" borderId="38" xfId="3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28" fillId="0" borderId="0" xfId="4" applyFont="1" applyAlignment="1">
      <alignment vertical="center"/>
    </xf>
    <xf numFmtId="0" fontId="27" fillId="0" borderId="0" xfId="4" applyFont="1" applyBorder="1" applyAlignment="1">
      <alignment horizontal="center" vertical="center"/>
    </xf>
    <xf numFmtId="0" fontId="27" fillId="0" borderId="0" xfId="4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27" fillId="0" borderId="0" xfId="3" applyFont="1" applyAlignment="1">
      <alignment vertical="center"/>
    </xf>
    <xf numFmtId="0" fontId="29" fillId="0" borderId="0" xfId="0" applyFont="1"/>
    <xf numFmtId="0" fontId="30" fillId="0" borderId="0" xfId="4" applyFont="1" applyAlignment="1">
      <alignment vertical="center"/>
    </xf>
    <xf numFmtId="0" fontId="30" fillId="0" borderId="0" xfId="4" applyFont="1" applyAlignment="1">
      <alignment horizontal="center" vertical="center"/>
    </xf>
    <xf numFmtId="0" fontId="31" fillId="0" borderId="2" xfId="4" applyFont="1" applyBorder="1" applyAlignment="1">
      <alignment horizontal="center" vertical="center" wrapText="1"/>
    </xf>
    <xf numFmtId="0" fontId="28" fillId="0" borderId="12" xfId="4" applyFont="1" applyBorder="1" applyAlignment="1">
      <alignment vertical="center"/>
    </xf>
    <xf numFmtId="0" fontId="28" fillId="0" borderId="13" xfId="4" applyFont="1" applyBorder="1" applyAlignment="1">
      <alignment vertical="center"/>
    </xf>
    <xf numFmtId="0" fontId="28" fillId="0" borderId="14" xfId="4" applyFont="1" applyBorder="1" applyAlignment="1">
      <alignment vertical="center"/>
    </xf>
    <xf numFmtId="0" fontId="32" fillId="0" borderId="15" xfId="0" applyFont="1" applyBorder="1" applyAlignment="1">
      <alignment horizontal="left" wrapText="1"/>
    </xf>
    <xf numFmtId="3" fontId="32" fillId="0" borderId="15" xfId="0" applyNumberFormat="1" applyFont="1" applyBorder="1" applyAlignment="1">
      <alignment horizontal="center"/>
    </xf>
    <xf numFmtId="0" fontId="27" fillId="0" borderId="2" xfId="4" applyFont="1" applyFill="1" applyBorder="1" applyAlignment="1" applyProtection="1">
      <alignment horizontal="left" vertical="center"/>
    </xf>
    <xf numFmtId="0" fontId="27" fillId="0" borderId="2" xfId="4" applyFont="1" applyBorder="1" applyAlignment="1">
      <alignment horizontal="center" vertical="center"/>
    </xf>
    <xf numFmtId="164" fontId="27" fillId="2" borderId="2" xfId="4" applyNumberFormat="1" applyFont="1" applyFill="1" applyBorder="1" applyAlignment="1">
      <alignment vertical="center"/>
    </xf>
    <xf numFmtId="164" fontId="27" fillId="0" borderId="2" xfId="4" applyNumberFormat="1" applyFont="1" applyBorder="1" applyAlignment="1">
      <alignment vertical="center"/>
    </xf>
    <xf numFmtId="9" fontId="27" fillId="0" borderId="2" xfId="4" applyNumberFormat="1" applyFont="1" applyBorder="1" applyAlignment="1">
      <alignment horizontal="center" vertical="center"/>
    </xf>
    <xf numFmtId="0" fontId="27" fillId="0" borderId="1" xfId="4" applyFont="1" applyBorder="1" applyAlignment="1">
      <alignment horizontal="center" vertical="center"/>
    </xf>
    <xf numFmtId="164" fontId="27" fillId="2" borderId="1" xfId="4" applyNumberFormat="1" applyFont="1" applyFill="1" applyBorder="1" applyAlignment="1">
      <alignment vertical="center"/>
    </xf>
    <xf numFmtId="164" fontId="27" fillId="0" borderId="1" xfId="4" applyNumberFormat="1" applyFont="1" applyBorder="1" applyAlignment="1">
      <alignment vertical="center"/>
    </xf>
    <xf numFmtId="9" fontId="27" fillId="0" borderId="1" xfId="4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7" fillId="2" borderId="16" xfId="4" applyFont="1" applyFill="1" applyBorder="1" applyAlignment="1">
      <alignment horizontal="center" vertical="center"/>
    </xf>
    <xf numFmtId="164" fontId="27" fillId="2" borderId="16" xfId="4" applyNumberFormat="1" applyFont="1" applyFill="1" applyBorder="1" applyAlignment="1">
      <alignment vertical="center"/>
    </xf>
    <xf numFmtId="9" fontId="27" fillId="2" borderId="16" xfId="4" applyNumberFormat="1" applyFont="1" applyFill="1" applyBorder="1" applyAlignment="1">
      <alignment horizontal="center" vertical="center"/>
    </xf>
    <xf numFmtId="164" fontId="27" fillId="2" borderId="17" xfId="4" applyNumberFormat="1" applyFont="1" applyFill="1" applyBorder="1" applyAlignment="1">
      <alignment vertical="center"/>
    </xf>
    <xf numFmtId="0" fontId="27" fillId="0" borderId="18" xfId="4" applyFont="1" applyBorder="1" applyAlignment="1">
      <alignment horizontal="center" vertical="center"/>
    </xf>
    <xf numFmtId="164" fontId="27" fillId="2" borderId="18" xfId="4" applyNumberFormat="1" applyFont="1" applyFill="1" applyBorder="1" applyAlignment="1">
      <alignment vertical="center"/>
    </xf>
    <xf numFmtId="164" fontId="27" fillId="0" borderId="18" xfId="4" applyNumberFormat="1" applyFont="1" applyBorder="1" applyAlignment="1">
      <alignment vertical="center"/>
    </xf>
    <xf numFmtId="9" fontId="27" fillId="0" borderId="18" xfId="4" applyNumberFormat="1" applyFont="1" applyBorder="1" applyAlignment="1">
      <alignment horizontal="center" vertical="center"/>
    </xf>
    <xf numFmtId="0" fontId="27" fillId="0" borderId="1" xfId="4" applyFont="1" applyFill="1" applyBorder="1" applyAlignment="1" applyProtection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27" fillId="2" borderId="19" xfId="4" applyFont="1" applyFill="1" applyBorder="1" applyAlignment="1">
      <alignment horizontal="center" vertical="center"/>
    </xf>
    <xf numFmtId="164" fontId="27" fillId="2" borderId="19" xfId="4" applyNumberFormat="1" applyFont="1" applyFill="1" applyBorder="1" applyAlignment="1">
      <alignment vertical="center"/>
    </xf>
    <xf numFmtId="9" fontId="27" fillId="2" borderId="19" xfId="4" applyNumberFormat="1" applyFont="1" applyFill="1" applyBorder="1" applyAlignment="1">
      <alignment horizontal="center" vertical="center"/>
    </xf>
    <xf numFmtId="164" fontId="27" fillId="2" borderId="20" xfId="4" applyNumberFormat="1" applyFont="1" applyFill="1" applyBorder="1" applyAlignment="1">
      <alignment vertical="center"/>
    </xf>
    <xf numFmtId="0" fontId="27" fillId="2" borderId="2" xfId="4" applyFont="1" applyFill="1" applyBorder="1" applyAlignment="1" applyProtection="1">
      <alignment horizontal="left" vertical="center"/>
    </xf>
    <xf numFmtId="0" fontId="32" fillId="0" borderId="29" xfId="0" applyFont="1" applyBorder="1" applyAlignment="1">
      <alignment horizontal="left" wrapText="1"/>
    </xf>
    <xf numFmtId="3" fontId="32" fillId="0" borderId="29" xfId="0" applyNumberFormat="1" applyFont="1" applyBorder="1" applyAlignment="1">
      <alignment horizontal="center"/>
    </xf>
    <xf numFmtId="0" fontId="34" fillId="0" borderId="2" xfId="3" applyFont="1" applyBorder="1" applyAlignment="1">
      <alignment horizontal="left" vertical="center" wrapText="1"/>
    </xf>
    <xf numFmtId="0" fontId="34" fillId="0" borderId="2" xfId="3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34" fillId="0" borderId="2" xfId="3" applyFont="1" applyBorder="1" applyAlignment="1">
      <alignment horizontal="left" vertical="center"/>
    </xf>
    <xf numFmtId="0" fontId="34" fillId="2" borderId="2" xfId="3" applyFont="1" applyFill="1" applyBorder="1" applyAlignment="1">
      <alignment horizontal="left" vertical="center"/>
    </xf>
    <xf numFmtId="0" fontId="32" fillId="0" borderId="15" xfId="6" applyFont="1" applyBorder="1" applyAlignment="1">
      <alignment horizontal="left" vertical="center" wrapText="1"/>
    </xf>
    <xf numFmtId="0" fontId="27" fillId="0" borderId="2" xfId="4" applyFont="1" applyFill="1" applyBorder="1" applyAlignment="1">
      <alignment horizontal="center" vertical="center"/>
    </xf>
    <xf numFmtId="0" fontId="32" fillId="0" borderId="30" xfId="0" applyFont="1" applyBorder="1" applyAlignment="1">
      <alignment horizontal="left" wrapText="1"/>
    </xf>
    <xf numFmtId="3" fontId="32" fillId="0" borderId="30" xfId="0" applyNumberFormat="1" applyFont="1" applyBorder="1" applyAlignment="1">
      <alignment horizontal="center"/>
    </xf>
    <xf numFmtId="0" fontId="32" fillId="0" borderId="30" xfId="6" applyFont="1" applyBorder="1" applyAlignment="1">
      <alignment horizontal="left" vertical="center" wrapText="1"/>
    </xf>
    <xf numFmtId="0" fontId="27" fillId="0" borderId="18" xfId="4" applyFont="1" applyFill="1" applyBorder="1" applyAlignment="1">
      <alignment horizontal="center" vertical="center"/>
    </xf>
    <xf numFmtId="0" fontId="34" fillId="0" borderId="0" xfId="3" applyFont="1" applyBorder="1" applyAlignment="1">
      <alignment horizontal="left" vertical="center"/>
    </xf>
    <xf numFmtId="0" fontId="34" fillId="2" borderId="0" xfId="3" applyFont="1" applyFill="1" applyBorder="1" applyAlignment="1">
      <alignment horizontal="left" vertical="center"/>
    </xf>
    <xf numFmtId="0" fontId="34" fillId="0" borderId="22" xfId="3" applyFont="1" applyBorder="1" applyAlignment="1">
      <alignment horizontal="left" vertical="center"/>
    </xf>
    <xf numFmtId="0" fontId="34" fillId="2" borderId="15" xfId="3" applyFont="1" applyFill="1" applyBorder="1" applyAlignment="1">
      <alignment horizontal="left" vertical="center" wrapText="1"/>
    </xf>
    <xf numFmtId="3" fontId="34" fillId="2" borderId="15" xfId="3" applyNumberFormat="1" applyFont="1" applyFill="1" applyBorder="1" applyAlignment="1">
      <alignment horizontal="center" vertical="center"/>
    </xf>
    <xf numFmtId="0" fontId="32" fillId="2" borderId="15" xfId="6" applyFont="1" applyFill="1" applyBorder="1" applyAlignment="1">
      <alignment horizontal="left" vertical="center" wrapText="1"/>
    </xf>
    <xf numFmtId="0" fontId="27" fillId="2" borderId="2" xfId="4" applyFont="1" applyFill="1" applyBorder="1" applyAlignment="1">
      <alignment horizontal="center" vertical="center"/>
    </xf>
    <xf numFmtId="9" fontId="27" fillId="2" borderId="2" xfId="4" applyNumberFormat="1" applyFont="1" applyFill="1" applyBorder="1" applyAlignment="1">
      <alignment horizontal="center" vertical="center"/>
    </xf>
    <xf numFmtId="0" fontId="32" fillId="2" borderId="15" xfId="3" applyFont="1" applyFill="1" applyBorder="1" applyAlignment="1">
      <alignment horizontal="left" vertical="center" wrapText="1"/>
    </xf>
    <xf numFmtId="3" fontId="32" fillId="2" borderId="15" xfId="3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3" fontId="32" fillId="2" borderId="2" xfId="3" applyNumberFormat="1" applyFont="1" applyFill="1" applyBorder="1" applyAlignment="1">
      <alignment horizontal="left" vertical="center"/>
    </xf>
    <xf numFmtId="0" fontId="32" fillId="2" borderId="2" xfId="6" applyFont="1" applyFill="1" applyBorder="1" applyAlignment="1">
      <alignment horizontal="left" vertical="center" wrapText="1"/>
    </xf>
    <xf numFmtId="0" fontId="32" fillId="2" borderId="2" xfId="3" applyFont="1" applyFill="1" applyBorder="1" applyAlignment="1">
      <alignment horizontal="center" vertical="center" wrapText="1"/>
    </xf>
    <xf numFmtId="164" fontId="27" fillId="2" borderId="0" xfId="4" applyNumberFormat="1" applyFont="1" applyFill="1" applyBorder="1" applyAlignment="1">
      <alignment vertical="center"/>
    </xf>
    <xf numFmtId="0" fontId="27" fillId="0" borderId="2" xfId="4" applyNumberFormat="1" applyFont="1" applyBorder="1" applyAlignment="1">
      <alignment horizontal="left" vertical="center"/>
    </xf>
    <xf numFmtId="0" fontId="32" fillId="0" borderId="2" xfId="0" applyFont="1" applyBorder="1" applyAlignment="1">
      <alignment horizontal="left" wrapText="1"/>
    </xf>
    <xf numFmtId="3" fontId="32" fillId="0" borderId="2" xfId="0" applyNumberFormat="1" applyFont="1" applyBorder="1" applyAlignment="1">
      <alignment horizontal="center"/>
    </xf>
    <xf numFmtId="3" fontId="28" fillId="0" borderId="9" xfId="4" applyNumberFormat="1" applyFont="1" applyBorder="1" applyAlignment="1">
      <alignment horizontal="center" vertical="center"/>
    </xf>
    <xf numFmtId="0" fontId="27" fillId="0" borderId="0" xfId="4" applyFont="1" applyBorder="1" applyAlignment="1">
      <alignment horizontal="left" vertical="center"/>
    </xf>
    <xf numFmtId="0" fontId="27" fillId="0" borderId="18" xfId="4" applyFont="1" applyBorder="1" applyAlignment="1">
      <alignment vertical="center"/>
    </xf>
    <xf numFmtId="0" fontId="28" fillId="0" borderId="18" xfId="4" applyFont="1" applyBorder="1" applyAlignment="1">
      <alignment vertical="center"/>
    </xf>
    <xf numFmtId="0" fontId="27" fillId="2" borderId="18" xfId="4" applyFont="1" applyFill="1" applyBorder="1" applyAlignment="1">
      <alignment vertical="center"/>
    </xf>
    <xf numFmtId="0" fontId="27" fillId="0" borderId="38" xfId="4" applyFont="1" applyBorder="1" applyAlignment="1">
      <alignment vertical="center"/>
    </xf>
    <xf numFmtId="164" fontId="28" fillId="0" borderId="9" xfId="4" applyNumberFormat="1" applyFont="1" applyBorder="1" applyAlignment="1">
      <alignment vertical="center"/>
    </xf>
    <xf numFmtId="9" fontId="28" fillId="0" borderId="9" xfId="4" applyNumberFormat="1" applyFont="1" applyBorder="1" applyAlignment="1">
      <alignment horizontal="center" vertical="center"/>
    </xf>
    <xf numFmtId="0" fontId="27" fillId="2" borderId="0" xfId="4" applyFont="1" applyFill="1" applyBorder="1" applyAlignment="1">
      <alignment vertical="center"/>
    </xf>
    <xf numFmtId="164" fontId="28" fillId="0" borderId="0" xfId="4" applyNumberFormat="1" applyFont="1" applyBorder="1" applyAlignment="1">
      <alignment vertical="center"/>
    </xf>
    <xf numFmtId="9" fontId="28" fillId="0" borderId="0" xfId="4" applyNumberFormat="1" applyFont="1" applyBorder="1" applyAlignment="1">
      <alignment horizontal="center" vertical="center"/>
    </xf>
    <xf numFmtId="4" fontId="28" fillId="0" borderId="0" xfId="4" applyNumberFormat="1" applyFont="1" applyBorder="1" applyAlignment="1">
      <alignment vertical="center"/>
    </xf>
    <xf numFmtId="0" fontId="30" fillId="2" borderId="0" xfId="4" applyFont="1" applyFill="1" applyAlignment="1">
      <alignment vertical="center"/>
    </xf>
    <xf numFmtId="0" fontId="31" fillId="0" borderId="23" xfId="4" applyFont="1" applyBorder="1" applyAlignment="1">
      <alignment horizontal="center" vertical="center" wrapText="1"/>
    </xf>
    <xf numFmtId="0" fontId="31" fillId="0" borderId="1" xfId="4" applyFont="1" applyBorder="1" applyAlignment="1">
      <alignment horizontal="center" vertical="center" wrapText="1"/>
    </xf>
    <xf numFmtId="0" fontId="31" fillId="2" borderId="1" xfId="4" applyFont="1" applyFill="1" applyBorder="1" applyAlignment="1">
      <alignment horizontal="center" vertical="center" wrapText="1"/>
    </xf>
    <xf numFmtId="0" fontId="28" fillId="0" borderId="2" xfId="4" applyFont="1" applyBorder="1" applyAlignment="1">
      <alignment horizontal="center" vertical="center"/>
    </xf>
    <xf numFmtId="0" fontId="27" fillId="0" borderId="24" xfId="4" applyFont="1" applyBorder="1" applyAlignment="1">
      <alignment horizontal="center" vertical="center"/>
    </xf>
    <xf numFmtId="0" fontId="27" fillId="0" borderId="11" xfId="4" applyFont="1" applyBorder="1" applyAlignment="1">
      <alignment horizontal="center" vertical="center"/>
    </xf>
    <xf numFmtId="0" fontId="27" fillId="0" borderId="16" xfId="4" applyFont="1" applyBorder="1" applyAlignment="1">
      <alignment horizontal="center" vertical="center"/>
    </xf>
    <xf numFmtId="0" fontId="27" fillId="0" borderId="17" xfId="4" applyFont="1" applyBorder="1" applyAlignment="1">
      <alignment horizontal="center" vertical="center"/>
    </xf>
    <xf numFmtId="0" fontId="27" fillId="0" borderId="2" xfId="4" applyFont="1" applyBorder="1" applyAlignment="1">
      <alignment horizontal="left" vertical="center"/>
    </xf>
    <xf numFmtId="0" fontId="27" fillId="0" borderId="18" xfId="4" applyFont="1" applyBorder="1" applyAlignment="1">
      <alignment horizontal="left" vertical="center"/>
    </xf>
    <xf numFmtId="1" fontId="27" fillId="0" borderId="18" xfId="4" applyNumberFormat="1" applyFont="1" applyBorder="1" applyAlignment="1">
      <alignment horizontal="center" vertical="center"/>
    </xf>
    <xf numFmtId="1" fontId="27" fillId="0" borderId="2" xfId="4" applyNumberFormat="1" applyFont="1" applyBorder="1" applyAlignment="1">
      <alignment horizontal="center" vertical="center"/>
    </xf>
    <xf numFmtId="0" fontId="27" fillId="0" borderId="2" xfId="4" applyFont="1" applyBorder="1" applyAlignment="1">
      <alignment horizontal="center" vertical="center" wrapText="1"/>
    </xf>
    <xf numFmtId="0" fontId="27" fillId="0" borderId="11" xfId="3" applyFont="1" applyBorder="1" applyAlignment="1">
      <alignment vertical="center"/>
    </xf>
    <xf numFmtId="0" fontId="27" fillId="0" borderId="16" xfId="3" applyFont="1" applyBorder="1" applyAlignment="1">
      <alignment vertical="center"/>
    </xf>
    <xf numFmtId="1" fontId="27" fillId="0" borderId="16" xfId="4" applyNumberFormat="1" applyFont="1" applyBorder="1" applyAlignment="1">
      <alignment horizontal="center" vertical="center"/>
    </xf>
    <xf numFmtId="164" fontId="27" fillId="0" borderId="16" xfId="4" applyNumberFormat="1" applyFont="1" applyBorder="1" applyAlignment="1">
      <alignment vertical="center"/>
    </xf>
    <xf numFmtId="9" fontId="27" fillId="0" borderId="16" xfId="4" applyNumberFormat="1" applyFont="1" applyBorder="1" applyAlignment="1">
      <alignment horizontal="center" vertical="center"/>
    </xf>
    <xf numFmtId="164" fontId="27" fillId="0" borderId="17" xfId="4" applyNumberFormat="1" applyFont="1" applyBorder="1" applyAlignment="1">
      <alignment vertical="center"/>
    </xf>
    <xf numFmtId="0" fontId="32" fillId="0" borderId="2" xfId="7" applyFont="1" applyBorder="1" applyAlignment="1">
      <alignment vertical="center"/>
    </xf>
    <xf numFmtId="0" fontId="27" fillId="0" borderId="18" xfId="3" applyFont="1" applyBorder="1" applyAlignment="1">
      <alignment vertical="center"/>
    </xf>
    <xf numFmtId="0" fontId="27" fillId="0" borderId="2" xfId="3" applyFont="1" applyBorder="1" applyAlignment="1">
      <alignment vertical="center"/>
    </xf>
    <xf numFmtId="0" fontId="28" fillId="0" borderId="1" xfId="4" applyFont="1" applyBorder="1" applyAlignment="1">
      <alignment horizontal="center" vertical="center"/>
    </xf>
    <xf numFmtId="0" fontId="27" fillId="0" borderId="25" xfId="4" applyFont="1" applyBorder="1" applyAlignment="1">
      <alignment horizontal="center" vertical="center"/>
    </xf>
    <xf numFmtId="0" fontId="32" fillId="0" borderId="26" xfId="7" applyFont="1" applyBorder="1" applyAlignment="1">
      <alignment vertical="center" wrapText="1"/>
    </xf>
    <xf numFmtId="0" fontId="32" fillId="2" borderId="27" xfId="7" applyFont="1" applyFill="1" applyBorder="1" applyAlignment="1">
      <alignment vertical="center"/>
    </xf>
    <xf numFmtId="2" fontId="27" fillId="0" borderId="18" xfId="4" applyNumberFormat="1" applyFont="1" applyBorder="1" applyAlignment="1">
      <alignment horizontal="center" vertical="center"/>
    </xf>
    <xf numFmtId="0" fontId="32" fillId="0" borderId="26" xfId="7" applyFont="1" applyBorder="1" applyAlignment="1">
      <alignment vertical="center"/>
    </xf>
    <xf numFmtId="0" fontId="32" fillId="0" borderId="28" xfId="7" applyFont="1" applyBorder="1" applyAlignment="1">
      <alignment vertical="center"/>
    </xf>
    <xf numFmtId="1" fontId="27" fillId="2" borderId="2" xfId="4" applyNumberFormat="1" applyFont="1" applyFill="1" applyBorder="1" applyAlignment="1">
      <alignment horizontal="center" vertical="center"/>
    </xf>
    <xf numFmtId="0" fontId="27" fillId="0" borderId="16" xfId="4" applyFont="1" applyBorder="1" applyAlignment="1">
      <alignment vertical="center"/>
    </xf>
    <xf numFmtId="0" fontId="27" fillId="0" borderId="17" xfId="3" applyFont="1" applyBorder="1" applyAlignment="1">
      <alignment vertical="center"/>
    </xf>
    <xf numFmtId="0" fontId="28" fillId="0" borderId="2" xfId="4" applyFont="1" applyBorder="1" applyAlignment="1">
      <alignment horizontal="left" vertical="center"/>
    </xf>
    <xf numFmtId="0" fontId="28" fillId="0" borderId="11" xfId="4" applyFont="1" applyBorder="1" applyAlignment="1">
      <alignment horizontal="left" vertical="center"/>
    </xf>
    <xf numFmtId="164" fontId="28" fillId="0" borderId="4" xfId="4" applyNumberFormat="1" applyFont="1" applyBorder="1" applyAlignment="1">
      <alignment vertical="center"/>
    </xf>
    <xf numFmtId="0" fontId="27" fillId="0" borderId="4" xfId="4" applyFont="1" applyBorder="1" applyAlignment="1">
      <alignment horizontal="center" vertical="center"/>
    </xf>
    <xf numFmtId="0" fontId="28" fillId="0" borderId="0" xfId="4" applyFont="1" applyBorder="1" applyAlignment="1">
      <alignment horizontal="left" vertical="center"/>
    </xf>
    <xf numFmtId="0" fontId="35" fillId="0" borderId="0" xfId="3" applyFont="1" applyAlignment="1">
      <alignment vertical="center"/>
    </xf>
    <xf numFmtId="4" fontId="27" fillId="0" borderId="0" xfId="4" applyNumberFormat="1" applyFont="1" applyAlignment="1">
      <alignment vertical="center"/>
    </xf>
    <xf numFmtId="0" fontId="28" fillId="0" borderId="0" xfId="4" applyFont="1" applyAlignment="1">
      <alignment horizontal="center" vertical="center"/>
    </xf>
    <xf numFmtId="4" fontId="28" fillId="0" borderId="0" xfId="4" applyNumberFormat="1" applyFont="1" applyAlignment="1">
      <alignment vertical="center"/>
    </xf>
    <xf numFmtId="164" fontId="28" fillId="0" borderId="4" xfId="4" applyNumberFormat="1" applyFont="1" applyFill="1" applyBorder="1" applyAlignment="1">
      <alignment vertical="center"/>
    </xf>
    <xf numFmtId="9" fontId="28" fillId="0" borderId="4" xfId="2" applyFont="1" applyBorder="1" applyAlignment="1">
      <alignment horizontal="center" vertical="center"/>
    </xf>
    <xf numFmtId="4" fontId="28" fillId="0" borderId="0" xfId="4" applyNumberFormat="1" applyFont="1" applyAlignment="1">
      <alignment horizontal="center" vertical="center"/>
    </xf>
    <xf numFmtId="164" fontId="27" fillId="0" borderId="0" xfId="3" applyNumberFormat="1" applyFont="1" applyAlignment="1">
      <alignment vertical="center"/>
    </xf>
    <xf numFmtId="0" fontId="27" fillId="0" borderId="0" xfId="4" applyFont="1" applyFill="1" applyBorder="1" applyAlignment="1">
      <alignment horizontal="left" vertical="center"/>
    </xf>
    <xf numFmtId="0" fontId="27" fillId="0" borderId="0" xfId="4" applyFont="1" applyFill="1" applyBorder="1" applyAlignment="1">
      <alignment horizontal="center" vertical="center"/>
    </xf>
    <xf numFmtId="0" fontId="27" fillId="0" borderId="0" xfId="4" applyFont="1" applyFill="1" applyAlignment="1">
      <alignment vertical="center"/>
    </xf>
    <xf numFmtId="0" fontId="13" fillId="0" borderId="0" xfId="0" applyFont="1" applyAlignment="1">
      <alignment vertical="center"/>
    </xf>
    <xf numFmtId="0" fontId="30" fillId="0" borderId="0" xfId="4" applyFont="1" applyAlignment="1">
      <alignment horizontal="left" vertical="center"/>
    </xf>
    <xf numFmtId="0" fontId="27" fillId="0" borderId="0" xfId="3" applyFont="1" applyAlignment="1">
      <alignment horizontal="left" vertical="center"/>
    </xf>
    <xf numFmtId="164" fontId="28" fillId="2" borderId="4" xfId="4" applyNumberFormat="1" applyFont="1" applyFill="1" applyBorder="1" applyAlignment="1">
      <alignment vertical="center"/>
    </xf>
    <xf numFmtId="164" fontId="28" fillId="2" borderId="4" xfId="4" applyNumberFormat="1" applyFont="1" applyFill="1" applyBorder="1" applyAlignment="1">
      <alignment horizontal="center" vertical="center"/>
    </xf>
    <xf numFmtId="44" fontId="36" fillId="0" borderId="0" xfId="1" applyFont="1" applyAlignment="1">
      <alignment vertical="center"/>
    </xf>
    <xf numFmtId="0" fontId="36" fillId="0" borderId="0" xfId="0" applyFont="1" applyAlignment="1">
      <alignment vertical="center"/>
    </xf>
    <xf numFmtId="0" fontId="4" fillId="0" borderId="0" xfId="8" applyFont="1" applyAlignment="1">
      <alignment wrapText="1"/>
    </xf>
    <xf numFmtId="0" fontId="4" fillId="0" borderId="0" xfId="5" applyFont="1"/>
    <xf numFmtId="0" fontId="26" fillId="0" borderId="0" xfId="3" applyFont="1" applyAlignment="1">
      <alignment wrapText="1"/>
    </xf>
    <xf numFmtId="0" fontId="5" fillId="0" borderId="0" xfId="8" applyFont="1" applyAlignment="1">
      <alignment vertical="center"/>
    </xf>
    <xf numFmtId="0" fontId="4" fillId="0" borderId="0" xfId="8" applyFont="1" applyAlignment="1">
      <alignment vertical="center"/>
    </xf>
    <xf numFmtId="0" fontId="4" fillId="0" borderId="0" xfId="8" applyFont="1" applyAlignment="1">
      <alignment horizontal="center" vertical="center"/>
    </xf>
    <xf numFmtId="0" fontId="21" fillId="0" borderId="40" xfId="8" applyFont="1" applyBorder="1" applyAlignment="1">
      <alignment horizontal="center" vertical="center" wrapText="1"/>
    </xf>
    <xf numFmtId="0" fontId="21" fillId="0" borderId="41" xfId="8" applyFont="1" applyBorder="1" applyAlignment="1">
      <alignment horizontal="center" vertical="center" wrapText="1"/>
    </xf>
    <xf numFmtId="0" fontId="21" fillId="0" borderId="0" xfId="8" applyFont="1" applyAlignment="1">
      <alignment vertical="center"/>
    </xf>
    <xf numFmtId="0" fontId="4" fillId="0" borderId="2" xfId="8" applyFont="1" applyBorder="1" applyAlignment="1">
      <alignment vertical="center"/>
    </xf>
    <xf numFmtId="0" fontId="21" fillId="0" borderId="43" xfId="8" applyFont="1" applyBorder="1" applyAlignment="1">
      <alignment horizontal="center" vertical="center" wrapText="1"/>
    </xf>
    <xf numFmtId="0" fontId="4" fillId="0" borderId="44" xfId="8" applyFont="1" applyBorder="1" applyAlignment="1">
      <alignment horizontal="center" vertical="center"/>
    </xf>
    <xf numFmtId="0" fontId="4" fillId="0" borderId="2" xfId="8" applyFont="1" applyBorder="1" applyAlignment="1">
      <alignment horizontal="center" vertical="center"/>
    </xf>
    <xf numFmtId="0" fontId="5" fillId="0" borderId="2" xfId="8" applyFont="1" applyFill="1" applyBorder="1" applyAlignment="1" applyProtection="1">
      <alignment horizontal="left" vertical="center"/>
    </xf>
    <xf numFmtId="1" fontId="4" fillId="0" borderId="2" xfId="0" applyNumberFormat="1" applyFont="1" applyFill="1" applyBorder="1" applyAlignment="1">
      <alignment horizontal="center" vertical="center"/>
    </xf>
    <xf numFmtId="44" fontId="4" fillId="0" borderId="2" xfId="8" applyNumberFormat="1" applyFont="1" applyBorder="1" applyAlignment="1">
      <alignment vertical="center"/>
    </xf>
    <xf numFmtId="9" fontId="4" fillId="0" borderId="2" xfId="8" applyNumberFormat="1" applyFont="1" applyBorder="1" applyAlignment="1">
      <alignment vertical="center"/>
    </xf>
    <xf numFmtId="0" fontId="4" fillId="0" borderId="45" xfId="8" applyFont="1" applyBorder="1" applyAlignment="1">
      <alignment vertical="center"/>
    </xf>
    <xf numFmtId="0" fontId="4" fillId="0" borderId="2" xfId="8" applyFont="1" applyFill="1" applyBorder="1" applyAlignment="1" applyProtection="1">
      <alignment horizontal="left" vertical="center"/>
    </xf>
    <xf numFmtId="9" fontId="4" fillId="0" borderId="2" xfId="8" applyNumberFormat="1" applyFont="1" applyBorder="1" applyAlignment="1">
      <alignment horizontal="center" vertical="center"/>
    </xf>
    <xf numFmtId="44" fontId="4" fillId="0" borderId="45" xfId="8" applyNumberFormat="1" applyFont="1" applyBorder="1" applyAlignment="1">
      <alignment vertical="center"/>
    </xf>
    <xf numFmtId="0" fontId="4" fillId="0" borderId="53" xfId="8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4" fillId="0" borderId="54" xfId="8" applyFont="1" applyBorder="1" applyAlignment="1">
      <alignment horizontal="center" vertical="center"/>
    </xf>
    <xf numFmtId="0" fontId="4" fillId="0" borderId="48" xfId="8" applyFont="1" applyBorder="1" applyAlignment="1">
      <alignment horizontal="center" vertical="center"/>
    </xf>
    <xf numFmtId="0" fontId="21" fillId="0" borderId="56" xfId="0" applyFont="1" applyBorder="1" applyAlignment="1">
      <alignment horizontal="left" vertical="center"/>
    </xf>
    <xf numFmtId="1" fontId="4" fillId="0" borderId="48" xfId="0" applyNumberFormat="1" applyFont="1" applyFill="1" applyBorder="1" applyAlignment="1">
      <alignment horizontal="center" vertical="center"/>
    </xf>
    <xf numFmtId="44" fontId="4" fillId="0" borderId="48" xfId="8" applyNumberFormat="1" applyFont="1" applyBorder="1" applyAlignment="1">
      <alignment vertical="center"/>
    </xf>
    <xf numFmtId="0" fontId="4" fillId="0" borderId="0" xfId="8" applyFont="1" applyBorder="1" applyAlignment="1">
      <alignment vertical="center"/>
    </xf>
    <xf numFmtId="0" fontId="5" fillId="0" borderId="0" xfId="8" applyFont="1" applyBorder="1" applyAlignment="1">
      <alignment horizontal="center" vertical="center"/>
    </xf>
    <xf numFmtId="0" fontId="4" fillId="0" borderId="0" xfId="8" applyFont="1" applyBorder="1" applyAlignment="1">
      <alignment horizontal="left" vertical="center"/>
    </xf>
    <xf numFmtId="0" fontId="4" fillId="0" borderId="18" xfId="8" applyFont="1" applyBorder="1" applyAlignment="1">
      <alignment vertical="center"/>
    </xf>
    <xf numFmtId="0" fontId="4" fillId="0" borderId="38" xfId="8" applyFont="1" applyBorder="1" applyAlignment="1">
      <alignment horizontal="center" vertical="center"/>
    </xf>
    <xf numFmtId="0" fontId="5" fillId="0" borderId="58" xfId="8" applyFont="1" applyBorder="1" applyAlignment="1">
      <alignment horizontal="right" vertical="center"/>
    </xf>
    <xf numFmtId="9" fontId="4" fillId="0" borderId="48" xfId="8" applyNumberFormat="1" applyFont="1" applyBorder="1" applyAlignment="1">
      <alignment horizontal="center" vertical="center"/>
    </xf>
    <xf numFmtId="44" fontId="4" fillId="0" borderId="57" xfId="8" applyNumberFormat="1" applyFont="1" applyBorder="1" applyAlignment="1">
      <alignment vertical="center"/>
    </xf>
    <xf numFmtId="44" fontId="5" fillId="0" borderId="9" xfId="8" applyNumberFormat="1" applyFont="1" applyBorder="1" applyAlignment="1">
      <alignment vertical="center"/>
    </xf>
    <xf numFmtId="9" fontId="5" fillId="0" borderId="9" xfId="8" applyNumberFormat="1" applyFont="1" applyBorder="1" applyAlignment="1">
      <alignment horizontal="center" vertical="center"/>
    </xf>
    <xf numFmtId="0" fontId="21" fillId="0" borderId="0" xfId="8" applyFont="1" applyAlignment="1">
      <alignment horizontal="center" vertical="center"/>
    </xf>
    <xf numFmtId="0" fontId="5" fillId="0" borderId="0" xfId="8" applyFont="1" applyBorder="1" applyAlignment="1">
      <alignment vertical="center"/>
    </xf>
    <xf numFmtId="0" fontId="5" fillId="0" borderId="0" xfId="8" applyFont="1" applyBorder="1" applyAlignment="1">
      <alignment horizontal="right" vertical="center"/>
    </xf>
    <xf numFmtId="4" fontId="5" fillId="0" borderId="0" xfId="8" applyNumberFormat="1" applyFont="1" applyBorder="1" applyAlignment="1">
      <alignment vertical="center"/>
    </xf>
    <xf numFmtId="0" fontId="21" fillId="0" borderId="59" xfId="8" applyFont="1" applyBorder="1" applyAlignment="1">
      <alignment horizontal="center" vertical="center" wrapText="1"/>
    </xf>
    <xf numFmtId="0" fontId="21" fillId="0" borderId="60" xfId="8" applyFont="1" applyBorder="1" applyAlignment="1">
      <alignment horizontal="center" vertical="center" wrapText="1"/>
    </xf>
    <xf numFmtId="0" fontId="5" fillId="0" borderId="11" xfId="8" applyFont="1" applyBorder="1" applyAlignment="1">
      <alignment horizontal="center" vertical="center"/>
    </xf>
    <xf numFmtId="0" fontId="4" fillId="0" borderId="31" xfId="8" applyFont="1" applyBorder="1" applyAlignment="1">
      <alignment horizontal="center" vertical="center"/>
    </xf>
    <xf numFmtId="0" fontId="4" fillId="0" borderId="11" xfId="8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4" fillId="0" borderId="32" xfId="8" applyFont="1" applyBorder="1" applyAlignment="1">
      <alignment horizontal="center" vertical="center"/>
    </xf>
    <xf numFmtId="164" fontId="4" fillId="0" borderId="2" xfId="8" applyNumberFormat="1" applyFont="1" applyBorder="1" applyAlignment="1">
      <alignment horizontal="right" vertical="center"/>
    </xf>
    <xf numFmtId="0" fontId="16" fillId="0" borderId="61" xfId="0" applyFont="1" applyBorder="1" applyAlignment="1">
      <alignment horizontal="center" vertical="center"/>
    </xf>
    <xf numFmtId="164" fontId="4" fillId="0" borderId="45" xfId="8" applyNumberFormat="1" applyFont="1" applyBorder="1" applyAlignment="1">
      <alignment horizontal="center" vertical="center"/>
    </xf>
    <xf numFmtId="0" fontId="4" fillId="0" borderId="62" xfId="8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55" xfId="8" applyFont="1" applyBorder="1" applyAlignment="1">
      <alignment horizontal="center" vertical="center"/>
    </xf>
    <xf numFmtId="164" fontId="4" fillId="0" borderId="55" xfId="0" applyNumberFormat="1" applyFont="1" applyFill="1" applyBorder="1" applyAlignment="1">
      <alignment horizontal="right" vertical="center"/>
    </xf>
    <xf numFmtId="0" fontId="4" fillId="0" borderId="38" xfId="8" applyFont="1" applyBorder="1" applyAlignment="1">
      <alignment vertical="center"/>
    </xf>
    <xf numFmtId="164" fontId="4" fillId="0" borderId="55" xfId="8" applyNumberFormat="1" applyFont="1" applyBorder="1" applyAlignment="1">
      <alignment horizontal="right" vertical="center"/>
    </xf>
    <xf numFmtId="9" fontId="4" fillId="0" borderId="55" xfId="8" applyNumberFormat="1" applyFont="1" applyBorder="1" applyAlignment="1">
      <alignment horizontal="center" vertical="center"/>
    </xf>
    <xf numFmtId="164" fontId="4" fillId="0" borderId="63" xfId="8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5" fillId="0" borderId="9" xfId="8" applyNumberFormat="1" applyFont="1" applyBorder="1" applyAlignment="1">
      <alignment horizontal="right" vertical="center"/>
    </xf>
    <xf numFmtId="164" fontId="5" fillId="0" borderId="9" xfId="8" applyNumberFormat="1" applyFont="1" applyBorder="1" applyAlignment="1">
      <alignment vertical="center"/>
    </xf>
    <xf numFmtId="44" fontId="5" fillId="0" borderId="0" xfId="8" applyNumberFormat="1" applyFont="1" applyBorder="1" applyAlignment="1">
      <alignment vertical="center"/>
    </xf>
    <xf numFmtId="4" fontId="4" fillId="0" borderId="0" xfId="8" applyNumberFormat="1" applyFont="1" applyAlignment="1">
      <alignment vertical="center"/>
    </xf>
    <xf numFmtId="0" fontId="5" fillId="0" borderId="0" xfId="8" applyFont="1" applyAlignment="1">
      <alignment horizontal="left" vertical="center"/>
    </xf>
    <xf numFmtId="0" fontId="21" fillId="0" borderId="1" xfId="8" applyFont="1" applyBorder="1" applyAlignment="1">
      <alignment horizontal="center" vertical="center" wrapText="1"/>
    </xf>
    <xf numFmtId="4" fontId="5" fillId="0" borderId="0" xfId="8" applyNumberFormat="1" applyFont="1" applyAlignment="1">
      <alignment vertical="center"/>
    </xf>
    <xf numFmtId="44" fontId="5" fillId="0" borderId="4" xfId="8" applyNumberFormat="1" applyFont="1" applyBorder="1" applyAlignment="1">
      <alignment vertical="center"/>
    </xf>
    <xf numFmtId="9" fontId="4" fillId="0" borderId="4" xfId="8" applyNumberFormat="1" applyFont="1" applyBorder="1" applyAlignment="1">
      <alignment horizontal="center" vertical="center"/>
    </xf>
    <xf numFmtId="44" fontId="5" fillId="0" borderId="4" xfId="8" applyNumberFormat="1" applyFont="1" applyBorder="1" applyAlignment="1">
      <alignment horizontal="right" vertical="center"/>
    </xf>
    <xf numFmtId="0" fontId="4" fillId="0" borderId="64" xfId="8" applyFont="1" applyBorder="1" applyAlignment="1">
      <alignment vertical="center"/>
    </xf>
    <xf numFmtId="0" fontId="4" fillId="0" borderId="64" xfId="8" applyFont="1" applyBorder="1" applyAlignment="1">
      <alignment horizontal="center" vertical="center"/>
    </xf>
    <xf numFmtId="4" fontId="5" fillId="0" borderId="0" xfId="8" applyNumberFormat="1" applyFont="1" applyAlignment="1">
      <alignment horizontal="center" vertical="center"/>
    </xf>
    <xf numFmtId="0" fontId="20" fillId="0" borderId="0" xfId="8" applyFont="1" applyAlignment="1">
      <alignment vertical="center"/>
    </xf>
    <xf numFmtId="0" fontId="4" fillId="0" borderId="0" xfId="0" applyFont="1" applyAlignment="1">
      <alignment vertical="center"/>
    </xf>
    <xf numFmtId="44" fontId="5" fillId="0" borderId="4" xfId="8" applyNumberFormat="1" applyFont="1" applyBorder="1" applyAlignment="1">
      <alignment horizontal="right" vertical="center" wrapText="1"/>
    </xf>
    <xf numFmtId="0" fontId="4" fillId="0" borderId="64" xfId="8" applyFont="1" applyBorder="1" applyAlignment="1">
      <alignment horizontal="center" vertical="center" wrapText="1"/>
    </xf>
    <xf numFmtId="0" fontId="21" fillId="0" borderId="64" xfId="8" applyFont="1" applyBorder="1" applyAlignment="1">
      <alignment horizontal="center" vertical="center" wrapText="1"/>
    </xf>
    <xf numFmtId="0" fontId="4" fillId="0" borderId="0" xfId="8" applyFont="1" applyFill="1" applyAlignment="1">
      <alignment vertical="center"/>
    </xf>
    <xf numFmtId="0" fontId="5" fillId="0" borderId="0" xfId="8" applyFont="1" applyFill="1" applyAlignment="1">
      <alignment vertical="center"/>
    </xf>
    <xf numFmtId="0" fontId="4" fillId="0" borderId="0" xfId="8" applyFont="1" applyFill="1" applyBorder="1" applyAlignment="1">
      <alignment horizontal="left" vertical="center"/>
    </xf>
    <xf numFmtId="4" fontId="4" fillId="0" borderId="0" xfId="8" applyNumberFormat="1" applyFont="1" applyFill="1" applyBorder="1" applyAlignment="1">
      <alignment vertical="center"/>
    </xf>
    <xf numFmtId="44" fontId="4" fillId="0" borderId="0" xfId="8" applyNumberFormat="1" applyFont="1" applyFill="1" applyAlignment="1">
      <alignment vertical="center"/>
    </xf>
    <xf numFmtId="0" fontId="28" fillId="0" borderId="0" xfId="9" applyFont="1" applyAlignment="1"/>
    <xf numFmtId="0" fontId="4" fillId="0" borderId="0" xfId="3" applyFont="1" applyBorder="1" applyAlignment="1">
      <alignment horizontal="left" vertical="center" wrapText="1"/>
    </xf>
    <xf numFmtId="0" fontId="5" fillId="0" borderId="0" xfId="9" applyFont="1" applyAlignment="1">
      <alignment vertical="center"/>
    </xf>
    <xf numFmtId="0" fontId="4" fillId="0" borderId="0" xfId="9" applyFont="1" applyAlignment="1">
      <alignment vertical="center"/>
    </xf>
    <xf numFmtId="0" fontId="4" fillId="0" borderId="0" xfId="9" applyFont="1" applyAlignment="1">
      <alignment horizontal="center" vertical="center"/>
    </xf>
    <xf numFmtId="0" fontId="21" fillId="0" borderId="0" xfId="9" applyFont="1" applyAlignment="1">
      <alignment vertical="center"/>
    </xf>
    <xf numFmtId="0" fontId="21" fillId="0" borderId="2" xfId="9" applyFont="1" applyBorder="1" applyAlignment="1">
      <alignment horizontal="center" vertical="center" wrapText="1"/>
    </xf>
    <xf numFmtId="0" fontId="4" fillId="0" borderId="2" xfId="9" applyFont="1" applyBorder="1" applyAlignment="1">
      <alignment horizontal="center" vertical="center"/>
    </xf>
    <xf numFmtId="0" fontId="5" fillId="0" borderId="2" xfId="9" applyFont="1" applyBorder="1" applyAlignment="1">
      <alignment horizontal="center" vertical="center"/>
    </xf>
    <xf numFmtId="0" fontId="16" fillId="0" borderId="2" xfId="0" applyFont="1" applyBorder="1"/>
    <xf numFmtId="0" fontId="25" fillId="0" borderId="2" xfId="0" applyFont="1" applyBorder="1" applyAlignment="1">
      <alignment horizontal="center" vertical="center" wrapText="1"/>
    </xf>
    <xf numFmtId="44" fontId="4" fillId="0" borderId="2" xfId="1" applyFont="1" applyBorder="1" applyAlignment="1">
      <alignment vertical="center"/>
    </xf>
    <xf numFmtId="9" fontId="4" fillId="0" borderId="2" xfId="9" applyNumberFormat="1" applyFont="1" applyBorder="1" applyAlignment="1">
      <alignment horizontal="center" vertical="center"/>
    </xf>
    <xf numFmtId="0" fontId="4" fillId="0" borderId="0" xfId="9" applyFont="1" applyBorder="1" applyAlignment="1">
      <alignment vertical="center"/>
    </xf>
    <xf numFmtId="3" fontId="5" fillId="0" borderId="9" xfId="9" applyNumberFormat="1" applyFont="1" applyBorder="1" applyAlignment="1">
      <alignment horizontal="center" vertical="center"/>
    </xf>
    <xf numFmtId="0" fontId="4" fillId="0" borderId="0" xfId="9" applyFont="1" applyBorder="1" applyAlignment="1">
      <alignment horizontal="left" vertical="center"/>
    </xf>
    <xf numFmtId="0" fontId="4" fillId="0" borderId="2" xfId="9" applyFont="1" applyBorder="1" applyAlignment="1">
      <alignment vertical="center"/>
    </xf>
    <xf numFmtId="0" fontId="4" fillId="0" borderId="11" xfId="9" applyFont="1" applyBorder="1" applyAlignment="1">
      <alignment vertical="center"/>
    </xf>
    <xf numFmtId="0" fontId="5" fillId="0" borderId="58" xfId="9" applyFont="1" applyBorder="1" applyAlignment="1">
      <alignment horizontal="right" vertical="center"/>
    </xf>
    <xf numFmtId="0" fontId="5" fillId="0" borderId="11" xfId="9" applyFont="1" applyBorder="1" applyAlignment="1">
      <alignment horizontal="right" vertical="center"/>
    </xf>
    <xf numFmtId="44" fontId="5" fillId="0" borderId="4" xfId="1" applyFont="1" applyBorder="1" applyAlignment="1">
      <alignment vertical="center"/>
    </xf>
    <xf numFmtId="0" fontId="5" fillId="0" borderId="4" xfId="9" applyFont="1" applyBorder="1" applyAlignment="1">
      <alignment vertical="center"/>
    </xf>
    <xf numFmtId="0" fontId="5" fillId="0" borderId="0" xfId="9" applyFont="1" applyBorder="1" applyAlignment="1">
      <alignment horizontal="center" vertical="center"/>
    </xf>
    <xf numFmtId="0" fontId="5" fillId="0" borderId="0" xfId="9" applyFont="1" applyBorder="1" applyAlignment="1">
      <alignment horizontal="right" vertical="center"/>
    </xf>
    <xf numFmtId="0" fontId="5" fillId="0" borderId="0" xfId="9" applyFont="1" applyBorder="1" applyAlignment="1">
      <alignment vertical="center"/>
    </xf>
    <xf numFmtId="4" fontId="5" fillId="0" borderId="0" xfId="9" applyNumberFormat="1" applyFont="1" applyBorder="1" applyAlignment="1">
      <alignment vertical="center"/>
    </xf>
    <xf numFmtId="0" fontId="20" fillId="0" borderId="0" xfId="9" applyFont="1" applyAlignment="1">
      <alignment vertical="center"/>
    </xf>
    <xf numFmtId="0" fontId="21" fillId="0" borderId="0" xfId="9" applyFont="1" applyAlignment="1">
      <alignment horizontal="center" vertical="center"/>
    </xf>
    <xf numFmtId="0" fontId="21" fillId="0" borderId="11" xfId="9" applyFont="1" applyBorder="1" applyAlignment="1">
      <alignment horizontal="center" vertical="center" wrapText="1"/>
    </xf>
    <xf numFmtId="0" fontId="21" fillId="0" borderId="23" xfId="9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4" fillId="0" borderId="31" xfId="9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4" fontId="16" fillId="0" borderId="2" xfId="1" applyFont="1" applyBorder="1" applyAlignment="1">
      <alignment vertical="center"/>
    </xf>
    <xf numFmtId="44" fontId="4" fillId="0" borderId="2" xfId="1" applyFont="1" applyBorder="1" applyAlignment="1">
      <alignment horizontal="center" vertical="center"/>
    </xf>
    <xf numFmtId="4" fontId="4" fillId="0" borderId="0" xfId="9" applyNumberFormat="1" applyFont="1" applyAlignment="1">
      <alignment vertical="center"/>
    </xf>
    <xf numFmtId="0" fontId="5" fillId="0" borderId="0" xfId="9" applyFont="1" applyAlignment="1">
      <alignment horizontal="left" vertical="center"/>
    </xf>
    <xf numFmtId="0" fontId="5" fillId="0" borderId="0" xfId="9" applyFont="1" applyAlignment="1">
      <alignment horizontal="center" vertical="center"/>
    </xf>
    <xf numFmtId="4" fontId="5" fillId="0" borderId="0" xfId="9" applyNumberFormat="1" applyFont="1" applyAlignment="1">
      <alignment vertical="center"/>
    </xf>
    <xf numFmtId="0" fontId="21" fillId="0" borderId="1" xfId="9" applyFont="1" applyBorder="1" applyAlignment="1">
      <alignment horizontal="center" vertical="center" wrapText="1"/>
    </xf>
    <xf numFmtId="44" fontId="4" fillId="0" borderId="4" xfId="1" applyFont="1" applyBorder="1" applyAlignment="1">
      <alignment vertical="center"/>
    </xf>
    <xf numFmtId="9" fontId="4" fillId="0" borderId="4" xfId="9" applyNumberFormat="1" applyFont="1" applyBorder="1" applyAlignment="1">
      <alignment horizontal="center" vertical="center"/>
    </xf>
    <xf numFmtId="4" fontId="5" fillId="0" borderId="0" xfId="9" applyNumberFormat="1" applyFont="1" applyAlignment="1">
      <alignment horizontal="center" vertical="center"/>
    </xf>
    <xf numFmtId="0" fontId="5" fillId="0" borderId="4" xfId="9" applyFont="1" applyBorder="1" applyAlignment="1">
      <alignment horizontal="right" vertical="center"/>
    </xf>
    <xf numFmtId="0" fontId="29" fillId="0" borderId="0" xfId="0" applyFont="1" applyAlignment="1"/>
    <xf numFmtId="0" fontId="4" fillId="0" borderId="0" xfId="3" applyFont="1"/>
    <xf numFmtId="0" fontId="13" fillId="0" borderId="0" xfId="0" applyFont="1"/>
    <xf numFmtId="0" fontId="27" fillId="0" borderId="0" xfId="3" applyFont="1"/>
    <xf numFmtId="0" fontId="36" fillId="0" borderId="0" xfId="0" applyFont="1"/>
    <xf numFmtId="0" fontId="15" fillId="0" borderId="0" xfId="0" applyFont="1"/>
    <xf numFmtId="0" fontId="16" fillId="0" borderId="0" xfId="0" applyFont="1"/>
    <xf numFmtId="0" fontId="20" fillId="0" borderId="2" xfId="3" applyFont="1" applyBorder="1" applyAlignment="1">
      <alignment horizontal="center" vertical="center" wrapText="1"/>
    </xf>
    <xf numFmtId="0" fontId="20" fillId="0" borderId="2" xfId="3" applyFont="1" applyFill="1" applyBorder="1" applyAlignment="1">
      <alignment horizontal="center" vertical="center" wrapText="1"/>
    </xf>
    <xf numFmtId="0" fontId="20" fillId="0" borderId="14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wrapText="1"/>
    </xf>
    <xf numFmtId="3" fontId="20" fillId="0" borderId="2" xfId="3" applyNumberFormat="1" applyFont="1" applyBorder="1" applyAlignment="1">
      <alignment horizontal="center" wrapText="1"/>
    </xf>
    <xf numFmtId="0" fontId="25" fillId="0" borderId="15" xfId="6" applyFont="1" applyBorder="1" applyAlignment="1">
      <alignment horizontal="left" vertical="center" wrapText="1"/>
    </xf>
    <xf numFmtId="0" fontId="4" fillId="0" borderId="2" xfId="3" applyFont="1" applyBorder="1" applyAlignment="1">
      <alignment horizontal="center" wrapText="1"/>
    </xf>
    <xf numFmtId="0" fontId="4" fillId="0" borderId="2" xfId="3" applyFont="1" applyFill="1" applyBorder="1" applyAlignment="1">
      <alignment horizontal="center" wrapText="1"/>
    </xf>
    <xf numFmtId="2" fontId="4" fillId="0" borderId="2" xfId="3" applyNumberFormat="1" applyFont="1" applyBorder="1" applyAlignment="1">
      <alignment horizontal="center" wrapText="1"/>
    </xf>
    <xf numFmtId="165" fontId="25" fillId="0" borderId="2" xfId="6" applyNumberFormat="1" applyFont="1" applyBorder="1"/>
    <xf numFmtId="44" fontId="4" fillId="0" borderId="2" xfId="1" applyFont="1" applyBorder="1" applyAlignment="1">
      <alignment horizontal="center" wrapText="1"/>
    </xf>
    <xf numFmtId="44" fontId="4" fillId="0" borderId="14" xfId="1" applyFont="1" applyBorder="1" applyAlignment="1">
      <alignment horizontal="center" wrapText="1"/>
    </xf>
    <xf numFmtId="9" fontId="4" fillId="0" borderId="1" xfId="3" applyNumberFormat="1" applyFont="1" applyBorder="1" applyAlignment="1">
      <alignment horizontal="center" wrapText="1"/>
    </xf>
    <xf numFmtId="44" fontId="4" fillId="0" borderId="1" xfId="1" applyFont="1" applyBorder="1" applyAlignment="1">
      <alignment horizontal="center" wrapText="1"/>
    </xf>
    <xf numFmtId="3" fontId="5" fillId="0" borderId="4" xfId="3" applyNumberFormat="1" applyFont="1" applyBorder="1" applyAlignment="1">
      <alignment horizontal="center"/>
    </xf>
    <xf numFmtId="0" fontId="5" fillId="0" borderId="1" xfId="3" applyFont="1" applyBorder="1" applyAlignment="1">
      <alignment horizontal="right"/>
    </xf>
    <xf numFmtId="0" fontId="5" fillId="0" borderId="11" xfId="3" applyFont="1" applyBorder="1" applyAlignment="1">
      <alignment horizontal="right"/>
    </xf>
    <xf numFmtId="164" fontId="5" fillId="0" borderId="4" xfId="3" applyNumberFormat="1" applyFont="1" applyBorder="1" applyAlignment="1"/>
    <xf numFmtId="9" fontId="5" fillId="0" borderId="4" xfId="3" applyNumberFormat="1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20" fillId="0" borderId="0" xfId="3" applyFont="1" applyAlignment="1"/>
    <xf numFmtId="0" fontId="20" fillId="0" borderId="11" xfId="3" applyFont="1" applyBorder="1" applyAlignment="1">
      <alignment horizontal="center" vertical="center" wrapText="1"/>
    </xf>
    <xf numFmtId="0" fontId="20" fillId="0" borderId="31" xfId="3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4" fillId="0" borderId="32" xfId="3" applyFont="1" applyBorder="1" applyAlignment="1">
      <alignment horizontal="center"/>
    </xf>
    <xf numFmtId="0" fontId="4" fillId="0" borderId="11" xfId="3" applyFont="1" applyFill="1" applyBorder="1" applyAlignment="1" applyProtection="1">
      <alignment horizontal="left" vertical="center"/>
    </xf>
    <xf numFmtId="0" fontId="4" fillId="0" borderId="16" xfId="3" applyFont="1" applyBorder="1" applyAlignment="1">
      <alignment horizontal="center"/>
    </xf>
    <xf numFmtId="164" fontId="4" fillId="0" borderId="16" xfId="3" applyNumberFormat="1" applyFont="1" applyBorder="1" applyAlignment="1"/>
    <xf numFmtId="164" fontId="4" fillId="0" borderId="16" xfId="3" applyNumberFormat="1" applyFont="1" applyBorder="1" applyAlignment="1">
      <alignment horizontal="right"/>
    </xf>
    <xf numFmtId="9" fontId="4" fillId="0" borderId="16" xfId="3" applyNumberFormat="1" applyFont="1" applyBorder="1" applyAlignment="1">
      <alignment horizontal="center"/>
    </xf>
    <xf numFmtId="164" fontId="4" fillId="0" borderId="17" xfId="3" applyNumberFormat="1" applyFont="1" applyBorder="1" applyAlignment="1">
      <alignment horizontal="right"/>
    </xf>
    <xf numFmtId="0" fontId="4" fillId="0" borderId="2" xfId="3" applyFont="1" applyBorder="1" applyAlignment="1">
      <alignment horizontal="center"/>
    </xf>
    <xf numFmtId="0" fontId="25" fillId="0" borderId="28" xfId="6" applyFont="1" applyBorder="1" applyAlignment="1"/>
    <xf numFmtId="0" fontId="25" fillId="0" borderId="33" xfId="6" applyFont="1" applyBorder="1" applyAlignment="1"/>
    <xf numFmtId="0" fontId="4" fillId="0" borderId="3" xfId="3" applyFont="1" applyBorder="1" applyAlignment="1">
      <alignment horizontal="center"/>
    </xf>
    <xf numFmtId="0" fontId="16" fillId="0" borderId="0" xfId="0" applyFont="1" applyAlignment="1">
      <alignment horizontal="center"/>
    </xf>
    <xf numFmtId="164" fontId="4" fillId="2" borderId="3" xfId="3" applyNumberFormat="1" applyFont="1" applyFill="1" applyBorder="1" applyAlignment="1"/>
    <xf numFmtId="44" fontId="4" fillId="0" borderId="3" xfId="1" applyFont="1" applyBorder="1" applyAlignment="1">
      <alignment horizontal="center" wrapText="1"/>
    </xf>
    <xf numFmtId="44" fontId="4" fillId="0" borderId="22" xfId="1" applyFont="1" applyBorder="1" applyAlignment="1">
      <alignment horizontal="center" wrapText="1"/>
    </xf>
    <xf numFmtId="9" fontId="4" fillId="0" borderId="3" xfId="3" applyNumberFormat="1" applyFont="1" applyBorder="1" applyAlignment="1">
      <alignment horizontal="center"/>
    </xf>
    <xf numFmtId="0" fontId="4" fillId="2" borderId="16" xfId="3" applyFont="1" applyFill="1" applyBorder="1" applyAlignment="1">
      <alignment horizontal="center"/>
    </xf>
    <xf numFmtId="0" fontId="4" fillId="0" borderId="17" xfId="3" applyFont="1" applyBorder="1" applyAlignment="1">
      <alignment horizontal="center"/>
    </xf>
    <xf numFmtId="0" fontId="4" fillId="0" borderId="18" xfId="6" applyFont="1" applyBorder="1" applyAlignment="1">
      <alignment vertical="center"/>
    </xf>
    <xf numFmtId="0" fontId="4" fillId="0" borderId="18" xfId="3" applyFont="1" applyBorder="1" applyAlignment="1">
      <alignment horizontal="center"/>
    </xf>
    <xf numFmtId="2" fontId="4" fillId="0" borderId="18" xfId="3" applyNumberFormat="1" applyFont="1" applyBorder="1" applyAlignment="1">
      <alignment horizontal="center"/>
    </xf>
    <xf numFmtId="165" fontId="25" fillId="2" borderId="18" xfId="6" applyNumberFormat="1" applyFont="1" applyFill="1" applyBorder="1"/>
    <xf numFmtId="44" fontId="4" fillId="0" borderId="18" xfId="1" applyFont="1" applyBorder="1" applyAlignment="1">
      <alignment horizontal="center" wrapText="1"/>
    </xf>
    <xf numFmtId="9" fontId="4" fillId="0" borderId="18" xfId="3" applyNumberFormat="1" applyFont="1" applyBorder="1" applyAlignment="1">
      <alignment horizontal="center"/>
    </xf>
    <xf numFmtId="0" fontId="4" fillId="0" borderId="1" xfId="6" applyFont="1" applyBorder="1" applyAlignment="1">
      <alignment vertical="center"/>
    </xf>
    <xf numFmtId="0" fontId="4" fillId="0" borderId="34" xfId="3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2" fontId="4" fillId="0" borderId="1" xfId="3" applyNumberFormat="1" applyFont="1" applyBorder="1" applyAlignment="1">
      <alignment horizontal="center"/>
    </xf>
    <xf numFmtId="165" fontId="25" fillId="2" borderId="1" xfId="6" applyNumberFormat="1" applyFont="1" applyFill="1" applyBorder="1"/>
    <xf numFmtId="9" fontId="4" fillId="0" borderId="1" xfId="3" applyNumberFormat="1" applyFont="1" applyBorder="1" applyAlignment="1">
      <alignment horizontal="center"/>
    </xf>
    <xf numFmtId="0" fontId="5" fillId="0" borderId="12" xfId="3" applyFont="1" applyBorder="1" applyAlignment="1">
      <alignment horizontal="center"/>
    </xf>
    <xf numFmtId="0" fontId="4" fillId="0" borderId="11" xfId="3" applyFont="1" applyFill="1" applyBorder="1" applyAlignment="1" applyProtection="1">
      <alignment horizontal="center" vertical="center"/>
    </xf>
    <xf numFmtId="0" fontId="4" fillId="0" borderId="16" xfId="3" applyFont="1" applyBorder="1" applyAlignment="1"/>
    <xf numFmtId="164" fontId="4" fillId="0" borderId="17" xfId="3" applyNumberFormat="1" applyFont="1" applyBorder="1" applyAlignment="1"/>
    <xf numFmtId="0" fontId="25" fillId="0" borderId="27" xfId="6" applyFont="1" applyBorder="1" applyAlignment="1"/>
    <xf numFmtId="0" fontId="4" fillId="0" borderId="18" xfId="3" applyFont="1" applyBorder="1" applyAlignment="1">
      <alignment horizontal="center" vertical="center"/>
    </xf>
    <xf numFmtId="2" fontId="4" fillId="0" borderId="18" xfId="3" applyNumberFormat="1" applyFont="1" applyBorder="1" applyAlignment="1">
      <alignment horizontal="center" vertical="center"/>
    </xf>
    <xf numFmtId="44" fontId="4" fillId="0" borderId="18" xfId="1" applyFont="1" applyBorder="1" applyAlignment="1"/>
    <xf numFmtId="0" fontId="37" fillId="2" borderId="0" xfId="6" applyFont="1" applyFill="1" applyBorder="1"/>
    <xf numFmtId="0" fontId="20" fillId="0" borderId="1" xfId="3" applyFont="1" applyBorder="1" applyAlignment="1">
      <alignment horizontal="center" wrapText="1"/>
    </xf>
    <xf numFmtId="9" fontId="5" fillId="0" borderId="4" xfId="2" applyFont="1" applyBorder="1" applyAlignment="1">
      <alignment horizontal="center"/>
    </xf>
    <xf numFmtId="0" fontId="4" fillId="0" borderId="0" xfId="3" applyFont="1" applyFill="1" applyAlignment="1"/>
    <xf numFmtId="0" fontId="4" fillId="0" borderId="0" xfId="3" applyFont="1" applyFill="1" applyBorder="1" applyAlignment="1"/>
    <xf numFmtId="0" fontId="4" fillId="0" borderId="0" xfId="3" applyFont="1" applyFill="1" applyBorder="1" applyAlignment="1">
      <alignment horizontal="center"/>
    </xf>
    <xf numFmtId="4" fontId="5" fillId="0" borderId="0" xfId="3" applyNumberFormat="1" applyFont="1" applyFill="1" applyAlignment="1">
      <alignment horizontal="center"/>
    </xf>
    <xf numFmtId="0" fontId="38" fillId="0" borderId="0" xfId="0" applyFont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20" fillId="0" borderId="0" xfId="3" applyFont="1" applyAlignment="1">
      <alignment vertical="center"/>
    </xf>
    <xf numFmtId="0" fontId="21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164" fontId="5" fillId="2" borderId="4" xfId="3" applyNumberFormat="1" applyFont="1" applyFill="1" applyBorder="1" applyAlignment="1"/>
    <xf numFmtId="164" fontId="5" fillId="2" borderId="4" xfId="3" applyNumberFormat="1" applyFont="1" applyFill="1" applyBorder="1" applyAlignment="1">
      <alignment horizontal="right"/>
    </xf>
    <xf numFmtId="0" fontId="39" fillId="0" borderId="0" xfId="3" applyFont="1"/>
    <xf numFmtId="0" fontId="39" fillId="0" borderId="0" xfId="0" applyFont="1"/>
    <xf numFmtId="0" fontId="39" fillId="0" borderId="0" xfId="3" applyFont="1" applyFill="1" applyAlignment="1">
      <alignment horizontal="center"/>
    </xf>
    <xf numFmtId="0" fontId="39" fillId="0" borderId="0" xfId="3" applyFont="1" applyFill="1" applyAlignment="1"/>
    <xf numFmtId="0" fontId="5" fillId="0" borderId="0" xfId="3" applyFont="1" applyFill="1" applyAlignment="1"/>
    <xf numFmtId="0" fontId="40" fillId="0" borderId="0" xfId="0" applyFont="1"/>
    <xf numFmtId="0" fontId="41" fillId="0" borderId="0" xfId="0" applyFont="1"/>
    <xf numFmtId="0" fontId="4" fillId="0" borderId="0" xfId="3" applyFont="1" applyBorder="1" applyAlignment="1">
      <alignment horizontal="center" vertical="center"/>
    </xf>
    <xf numFmtId="0" fontId="38" fillId="0" borderId="2" xfId="3" applyFont="1" applyBorder="1" applyAlignment="1"/>
    <xf numFmtId="0" fontId="4" fillId="2" borderId="2" xfId="3" applyFont="1" applyFill="1" applyBorder="1" applyAlignment="1"/>
    <xf numFmtId="0" fontId="4" fillId="0" borderId="17" xfId="3" applyFont="1" applyBorder="1"/>
    <xf numFmtId="0" fontId="4" fillId="0" borderId="2" xfId="3" applyFont="1" applyBorder="1" applyAlignment="1">
      <alignment horizontal="left" vertical="justify" wrapText="1"/>
    </xf>
    <xf numFmtId="0" fontId="26" fillId="0" borderId="0" xfId="3" applyFont="1"/>
    <xf numFmtId="0" fontId="42" fillId="0" borderId="0" xfId="0" applyFo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/>
    <xf numFmtId="0" fontId="5" fillId="0" borderId="1" xfId="3" applyFont="1" applyBorder="1" applyAlignment="1">
      <alignment horizontal="center"/>
    </xf>
    <xf numFmtId="0" fontId="4" fillId="0" borderId="2" xfId="3" applyFont="1" applyFill="1" applyBorder="1" applyAlignment="1" applyProtection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2" fontId="25" fillId="0" borderId="15" xfId="0" applyNumberFormat="1" applyFont="1" applyBorder="1" applyAlignment="1">
      <alignment horizontal="right" vertical="center"/>
    </xf>
    <xf numFmtId="165" fontId="25" fillId="2" borderId="2" xfId="0" applyNumberFormat="1" applyFont="1" applyFill="1" applyBorder="1" applyAlignment="1">
      <alignment vertical="center"/>
    </xf>
    <xf numFmtId="44" fontId="16" fillId="0" borderId="2" xfId="1" applyFont="1" applyBorder="1"/>
    <xf numFmtId="44" fontId="4" fillId="0" borderId="2" xfId="1" applyFont="1" applyBorder="1" applyAlignment="1"/>
    <xf numFmtId="9" fontId="25" fillId="0" borderId="15" xfId="0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/>
    </xf>
    <xf numFmtId="0" fontId="5" fillId="0" borderId="2" xfId="3" applyFont="1" applyBorder="1" applyAlignment="1">
      <alignment horizontal="right"/>
    </xf>
    <xf numFmtId="164" fontId="5" fillId="0" borderId="35" xfId="3" applyNumberFormat="1" applyFont="1" applyBorder="1" applyAlignment="1"/>
    <xf numFmtId="0" fontId="4" fillId="0" borderId="11" xfId="3" applyFont="1" applyBorder="1" applyAlignment="1">
      <alignment horizontal="center"/>
    </xf>
    <xf numFmtId="0" fontId="25" fillId="0" borderId="2" xfId="0" applyFont="1" applyBorder="1" applyAlignment="1">
      <alignment vertical="center"/>
    </xf>
    <xf numFmtId="0" fontId="4" fillId="0" borderId="31" xfId="3" applyFont="1" applyBorder="1" applyAlignment="1">
      <alignment horizontal="center"/>
    </xf>
    <xf numFmtId="0" fontId="25" fillId="0" borderId="21" xfId="0" applyFont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2" fontId="25" fillId="0" borderId="36" xfId="0" applyNumberFormat="1" applyFont="1" applyBorder="1" applyAlignment="1">
      <alignment horizontal="right" vertical="center"/>
    </xf>
    <xf numFmtId="165" fontId="25" fillId="2" borderId="3" xfId="0" applyNumberFormat="1" applyFont="1" applyFill="1" applyBorder="1" applyAlignment="1">
      <alignment vertical="center"/>
    </xf>
    <xf numFmtId="44" fontId="16" fillId="0" borderId="3" xfId="1" applyFont="1" applyBorder="1"/>
    <xf numFmtId="44" fontId="4" fillId="0" borderId="3" xfId="1" applyFont="1" applyBorder="1" applyAlignment="1"/>
    <xf numFmtId="9" fontId="25" fillId="0" borderId="36" xfId="0" applyNumberFormat="1" applyFont="1" applyBorder="1" applyAlignment="1">
      <alignment horizontal="center" vertical="center"/>
    </xf>
    <xf numFmtId="0" fontId="4" fillId="0" borderId="11" xfId="3" applyFont="1" applyBorder="1" applyAlignment="1">
      <alignment horizontal="left"/>
    </xf>
    <xf numFmtId="164" fontId="4" fillId="2" borderId="16" xfId="3" applyNumberFormat="1" applyFont="1" applyFill="1" applyBorder="1" applyAlignment="1">
      <alignment horizontal="right"/>
    </xf>
    <xf numFmtId="0" fontId="25" fillId="0" borderId="28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2" fontId="25" fillId="0" borderId="30" xfId="0" applyNumberFormat="1" applyFont="1" applyBorder="1" applyAlignment="1">
      <alignment horizontal="right" vertical="center"/>
    </xf>
    <xf numFmtId="165" fontId="25" fillId="2" borderId="18" xfId="0" applyNumberFormat="1" applyFont="1" applyFill="1" applyBorder="1" applyAlignment="1">
      <alignment vertical="center"/>
    </xf>
    <xf numFmtId="44" fontId="16" fillId="0" borderId="18" xfId="1" applyFont="1" applyBorder="1"/>
    <xf numFmtId="9" fontId="25" fillId="0" borderId="30" xfId="0" applyNumberFormat="1" applyFont="1" applyBorder="1" applyAlignment="1">
      <alignment horizontal="center" vertical="center"/>
    </xf>
    <xf numFmtId="0" fontId="4" fillId="0" borderId="37" xfId="3" applyFont="1" applyBorder="1" applyAlignment="1">
      <alignment horizontal="center"/>
    </xf>
    <xf numFmtId="164" fontId="5" fillId="0" borderId="0" xfId="3" applyNumberFormat="1" applyFont="1" applyBorder="1" applyAlignment="1"/>
    <xf numFmtId="0" fontId="25" fillId="0" borderId="0" xfId="0" applyFont="1" applyBorder="1" applyAlignment="1">
      <alignment vertical="center"/>
    </xf>
    <xf numFmtId="164" fontId="5" fillId="0" borderId="39" xfId="3" applyNumberFormat="1" applyFont="1" applyBorder="1" applyAlignment="1"/>
    <xf numFmtId="9" fontId="5" fillId="0" borderId="4" xfId="2" applyFont="1" applyBorder="1" applyAlignment="1">
      <alignment horizontal="center" vertical="center"/>
    </xf>
    <xf numFmtId="164" fontId="39" fillId="0" borderId="0" xfId="3" applyNumberFormat="1" applyFont="1" applyBorder="1" applyAlignment="1"/>
    <xf numFmtId="9" fontId="39" fillId="0" borderId="0" xfId="2" applyFont="1" applyBorder="1" applyAlignment="1">
      <alignment horizontal="center" vertical="center"/>
    </xf>
    <xf numFmtId="0" fontId="21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164" fontId="5" fillId="0" borderId="4" xfId="3" applyNumberFormat="1" applyFont="1" applyBorder="1" applyAlignment="1">
      <alignment horizontal="right"/>
    </xf>
    <xf numFmtId="0" fontId="27" fillId="0" borderId="0" xfId="5" applyFont="1" applyBorder="1" applyAlignment="1">
      <alignment horizontal="center" vertical="center"/>
    </xf>
    <xf numFmtId="0" fontId="27" fillId="0" borderId="0" xfId="5" applyFont="1" applyBorder="1" applyAlignment="1">
      <alignment vertical="center" wrapText="1"/>
    </xf>
    <xf numFmtId="0" fontId="27" fillId="0" borderId="0" xfId="5" applyFont="1" applyBorder="1" applyAlignment="1">
      <alignment horizontal="center" vertical="center" shrinkToFit="1"/>
    </xf>
    <xf numFmtId="0" fontId="5" fillId="0" borderId="0" xfId="5" applyFont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2" xfId="5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5" applyFont="1" applyBorder="1" applyAlignment="1">
      <alignment vertical="center" wrapText="1"/>
    </xf>
    <xf numFmtId="0" fontId="4" fillId="0" borderId="13" xfId="5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0" fillId="0" borderId="11" xfId="5" applyFont="1" applyBorder="1" applyAlignment="1">
      <alignment vertical="center" wrapText="1"/>
    </xf>
    <xf numFmtId="0" fontId="5" fillId="0" borderId="2" xfId="5" applyFont="1" applyBorder="1" applyAlignment="1">
      <alignment horizontal="center" vertical="center" wrapText="1"/>
    </xf>
    <xf numFmtId="0" fontId="21" fillId="0" borderId="11" xfId="5" applyFont="1" applyBorder="1" applyAlignment="1">
      <alignment horizontal="center" vertical="center" wrapText="1"/>
    </xf>
    <xf numFmtId="0" fontId="4" fillId="0" borderId="11" xfId="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5" applyFont="1" applyBorder="1" applyAlignment="1">
      <alignment horizontal="center" vertical="center" wrapText="1"/>
    </xf>
    <xf numFmtId="0" fontId="4" fillId="0" borderId="13" xfId="5" applyFont="1" applyBorder="1" applyAlignment="1">
      <alignment horizontal="center" vertical="center" shrinkToFit="1"/>
    </xf>
    <xf numFmtId="0" fontId="4" fillId="0" borderId="2" xfId="5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21" fillId="0" borderId="2" xfId="5" applyFont="1" applyBorder="1" applyAlignment="1">
      <alignment horizontal="center" vertical="center" wrapText="1"/>
    </xf>
    <xf numFmtId="0" fontId="4" fillId="0" borderId="2" xfId="5" applyFont="1" applyBorder="1" applyAlignment="1">
      <alignment vertical="center" wrapText="1" shrinkToFit="1"/>
    </xf>
    <xf numFmtId="0" fontId="4" fillId="0" borderId="2" xfId="5" applyFont="1" applyBorder="1" applyAlignment="1">
      <alignment horizontal="left" vertical="center" wrapText="1" shrinkToFit="1"/>
    </xf>
    <xf numFmtId="0" fontId="4" fillId="0" borderId="0" xfId="5" applyFont="1" applyBorder="1" applyAlignment="1">
      <alignment horizontal="center" vertical="center" wrapText="1"/>
    </xf>
    <xf numFmtId="0" fontId="4" fillId="0" borderId="0" xfId="5" applyFont="1" applyBorder="1" applyAlignment="1">
      <alignment vertical="center" wrapText="1"/>
    </xf>
    <xf numFmtId="0" fontId="4" fillId="0" borderId="0" xfId="5" applyFont="1" applyBorder="1" applyAlignment="1">
      <alignment horizontal="center" vertical="center" shrinkToFit="1"/>
    </xf>
    <xf numFmtId="0" fontId="4" fillId="0" borderId="1" xfId="5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5" applyFont="1" applyBorder="1" applyAlignment="1">
      <alignment horizontal="center" vertical="center" wrapText="1"/>
    </xf>
    <xf numFmtId="0" fontId="28" fillId="0" borderId="0" xfId="10" applyFont="1" applyAlignment="1"/>
    <xf numFmtId="0" fontId="31" fillId="0" borderId="40" xfId="10" applyFont="1" applyBorder="1" applyAlignment="1">
      <alignment horizontal="center" vertical="center" wrapText="1"/>
    </xf>
    <xf numFmtId="0" fontId="31" fillId="0" borderId="41" xfId="10" applyFont="1" applyBorder="1" applyAlignment="1">
      <alignment horizontal="center" vertical="center" wrapText="1"/>
    </xf>
    <xf numFmtId="0" fontId="31" fillId="0" borderId="42" xfId="10" applyFont="1" applyBorder="1" applyAlignment="1">
      <alignment horizontal="center" vertical="center" wrapText="1"/>
    </xf>
    <xf numFmtId="0" fontId="31" fillId="0" borderId="43" xfId="10" applyFont="1" applyBorder="1" applyAlignment="1">
      <alignment horizontal="center" vertical="center" wrapText="1"/>
    </xf>
    <xf numFmtId="0" fontId="28" fillId="0" borderId="44" xfId="10" applyFont="1" applyBorder="1" applyAlignment="1">
      <alignment horizontal="center"/>
    </xf>
    <xf numFmtId="0" fontId="28" fillId="0" borderId="2" xfId="10" applyFont="1" applyBorder="1" applyAlignment="1">
      <alignment horizontal="left"/>
    </xf>
    <xf numFmtId="0" fontId="27" fillId="0" borderId="23" xfId="10" applyFont="1" applyBorder="1" applyAlignment="1">
      <alignment horizontal="center"/>
    </xf>
    <xf numFmtId="0" fontId="32" fillId="2" borderId="28" xfId="7" applyFont="1" applyFill="1" applyBorder="1" applyAlignment="1">
      <alignment vertical="center"/>
    </xf>
    <xf numFmtId="0" fontId="27" fillId="0" borderId="2" xfId="10" applyFont="1" applyBorder="1" applyAlignment="1">
      <alignment horizontal="center"/>
    </xf>
    <xf numFmtId="164" fontId="27" fillId="0" borderId="2" xfId="10" applyNumberFormat="1" applyFont="1" applyBorder="1" applyAlignment="1">
      <alignment horizontal="right"/>
    </xf>
    <xf numFmtId="9" fontId="27" fillId="0" borderId="2" xfId="10" applyNumberFormat="1" applyFont="1" applyBorder="1" applyAlignment="1">
      <alignment horizontal="center"/>
    </xf>
    <xf numFmtId="164" fontId="27" fillId="0" borderId="45" xfId="10" applyNumberFormat="1" applyFont="1" applyBorder="1" applyAlignment="1">
      <alignment horizontal="right"/>
    </xf>
    <xf numFmtId="0" fontId="28" fillId="0" borderId="2" xfId="10" applyFont="1" applyBorder="1" applyAlignment="1">
      <alignment horizontal="left" wrapText="1"/>
    </xf>
    <xf numFmtId="0" fontId="32" fillId="2" borderId="46" xfId="7" applyFont="1" applyFill="1" applyBorder="1" applyAlignment="1">
      <alignment vertical="center"/>
    </xf>
    <xf numFmtId="0" fontId="27" fillId="0" borderId="1" xfId="10" applyFont="1" applyBorder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164" fontId="27" fillId="0" borderId="1" xfId="10" applyNumberFormat="1" applyFont="1" applyBorder="1" applyAlignment="1">
      <alignment horizontal="right"/>
    </xf>
    <xf numFmtId="9" fontId="27" fillId="0" borderId="1" xfId="10" applyNumberFormat="1" applyFont="1" applyBorder="1" applyAlignment="1">
      <alignment horizontal="center"/>
    </xf>
    <xf numFmtId="164" fontId="27" fillId="0" borderId="47" xfId="10" applyNumberFormat="1" applyFont="1" applyBorder="1" applyAlignment="1">
      <alignment horizontal="right"/>
    </xf>
    <xf numFmtId="0" fontId="28" fillId="0" borderId="48" xfId="10" applyFont="1" applyBorder="1" applyAlignment="1">
      <alignment horizontal="center"/>
    </xf>
    <xf numFmtId="0" fontId="27" fillId="0" borderId="49" xfId="10" applyFont="1" applyBorder="1" applyAlignment="1"/>
    <xf numFmtId="0" fontId="32" fillId="2" borderId="50" xfId="7" applyFont="1" applyFill="1" applyBorder="1" applyAlignment="1">
      <alignment vertical="center"/>
    </xf>
    <xf numFmtId="0" fontId="27" fillId="2" borderId="51" xfId="10" applyFont="1" applyFill="1" applyBorder="1" applyAlignment="1">
      <alignment horizontal="center"/>
    </xf>
    <xf numFmtId="0" fontId="27" fillId="2" borderId="51" xfId="10" applyFont="1" applyFill="1" applyBorder="1" applyAlignment="1">
      <alignment horizontal="center" vertical="center"/>
    </xf>
    <xf numFmtId="164" fontId="27" fillId="2" borderId="51" xfId="4" applyNumberFormat="1" applyFont="1" applyFill="1" applyBorder="1" applyAlignment="1">
      <alignment vertical="center"/>
    </xf>
    <xf numFmtId="164" fontId="27" fillId="2" borderId="51" xfId="10" applyNumberFormat="1" applyFont="1" applyFill="1" applyBorder="1" applyAlignment="1">
      <alignment horizontal="right"/>
    </xf>
    <xf numFmtId="9" fontId="27" fillId="2" borderId="51" xfId="10" applyNumberFormat="1" applyFont="1" applyFill="1" applyBorder="1" applyAlignment="1">
      <alignment horizontal="center"/>
    </xf>
    <xf numFmtId="164" fontId="27" fillId="2" borderId="52" xfId="10" applyNumberFormat="1" applyFont="1" applyFill="1" applyBorder="1" applyAlignment="1">
      <alignment horizontal="right"/>
    </xf>
    <xf numFmtId="0" fontId="27" fillId="0" borderId="0" xfId="10" applyFont="1" applyBorder="1" applyAlignment="1"/>
    <xf numFmtId="0" fontId="27" fillId="0" borderId="0" xfId="10" applyFont="1" applyBorder="1" applyAlignment="1">
      <alignment horizontal="left"/>
    </xf>
    <xf numFmtId="0" fontId="27" fillId="0" borderId="18" xfId="10" applyFont="1" applyBorder="1" applyAlignment="1"/>
    <xf numFmtId="0" fontId="28" fillId="0" borderId="19" xfId="10" applyFont="1" applyBorder="1" applyAlignment="1">
      <alignment horizontal="right"/>
    </xf>
    <xf numFmtId="0" fontId="28" fillId="0" borderId="38" xfId="10" applyFont="1" applyBorder="1" applyAlignment="1">
      <alignment horizontal="right"/>
    </xf>
    <xf numFmtId="164" fontId="28" fillId="0" borderId="9" xfId="10" applyNumberFormat="1" applyFont="1" applyBorder="1" applyAlignment="1"/>
    <xf numFmtId="9" fontId="28" fillId="0" borderId="9" xfId="10" applyNumberFormat="1" applyFont="1" applyBorder="1" applyAlignment="1">
      <alignment horizontal="center"/>
    </xf>
    <xf numFmtId="0" fontId="28" fillId="0" borderId="0" xfId="10" applyFont="1" applyBorder="1" applyAlignment="1"/>
    <xf numFmtId="0" fontId="28" fillId="0" borderId="0" xfId="10" applyFont="1" applyBorder="1" applyAlignment="1">
      <alignment horizontal="right"/>
    </xf>
    <xf numFmtId="4" fontId="28" fillId="0" borderId="0" xfId="10" applyNumberFormat="1" applyFont="1" applyBorder="1" applyAlignment="1"/>
    <xf numFmtId="0" fontId="31" fillId="0" borderId="0" xfId="10" applyFont="1" applyAlignment="1"/>
    <xf numFmtId="0" fontId="35" fillId="0" borderId="0" xfId="3" applyFont="1"/>
    <xf numFmtId="4" fontId="27" fillId="0" borderId="0" xfId="10" applyNumberFormat="1" applyFont="1" applyAlignment="1"/>
    <xf numFmtId="0" fontId="28" fillId="0" borderId="0" xfId="10" applyFont="1" applyAlignment="1">
      <alignment horizontal="left"/>
    </xf>
    <xf numFmtId="4" fontId="28" fillId="0" borderId="0" xfId="10" applyNumberFormat="1" applyFont="1" applyAlignment="1"/>
    <xf numFmtId="0" fontId="31" fillId="0" borderId="1" xfId="10" applyFont="1" applyBorder="1" applyAlignment="1">
      <alignment horizontal="center" wrapText="1"/>
    </xf>
    <xf numFmtId="164" fontId="28" fillId="0" borderId="4" xfId="10" applyNumberFormat="1" applyFont="1" applyBorder="1" applyAlignment="1"/>
    <xf numFmtId="4" fontId="28" fillId="0" borderId="0" xfId="10" applyNumberFormat="1" applyFont="1" applyAlignment="1">
      <alignment horizontal="center"/>
    </xf>
    <xf numFmtId="0" fontId="27" fillId="0" borderId="0" xfId="10" applyFont="1" applyFill="1" applyAlignment="1"/>
    <xf numFmtId="0" fontId="27" fillId="0" borderId="0" xfId="10" applyFont="1" applyFill="1" applyBorder="1" applyAlignment="1">
      <alignment horizontal="left"/>
    </xf>
    <xf numFmtId="0" fontId="30" fillId="0" borderId="0" xfId="10" applyFont="1" applyAlignment="1"/>
    <xf numFmtId="164" fontId="28" fillId="0" borderId="4" xfId="10" applyNumberFormat="1" applyFont="1" applyBorder="1" applyAlignment="1">
      <alignment horizontal="right"/>
    </xf>
    <xf numFmtId="164" fontId="36" fillId="0" borderId="0" xfId="0" applyNumberFormat="1" applyFont="1"/>
    <xf numFmtId="164" fontId="27" fillId="0" borderId="0" xfId="10" applyNumberFormat="1" applyFont="1" applyFill="1" applyAlignment="1"/>
    <xf numFmtId="0" fontId="28" fillId="0" borderId="0" xfId="10" applyFont="1" applyFill="1" applyAlignment="1"/>
    <xf numFmtId="0" fontId="16" fillId="0" borderId="0" xfId="0" applyFont="1" applyAlignment="1">
      <alignment vertical="center"/>
    </xf>
    <xf numFmtId="0" fontId="4" fillId="0" borderId="0" xfId="5" applyFont="1" applyAlignment="1">
      <alignment vertical="center"/>
    </xf>
    <xf numFmtId="0" fontId="4" fillId="0" borderId="0" xfId="3" applyFont="1" applyAlignment="1">
      <alignment vertical="center"/>
    </xf>
    <xf numFmtId="0" fontId="26" fillId="2" borderId="2" xfId="3" applyFont="1" applyFill="1" applyBorder="1" applyAlignment="1">
      <alignment vertical="top" wrapText="1"/>
    </xf>
    <xf numFmtId="0" fontId="44" fillId="0" borderId="0" xfId="4" applyFont="1" applyAlignment="1">
      <alignment vertical="center"/>
    </xf>
    <xf numFmtId="0" fontId="26" fillId="0" borderId="0" xfId="4" applyFont="1" applyBorder="1" applyAlignment="1">
      <alignment horizontal="right" vertical="center"/>
    </xf>
    <xf numFmtId="0" fontId="26" fillId="0" borderId="0" xfId="4" applyFont="1" applyBorder="1" applyAlignment="1">
      <alignment horizontal="center" vertical="center"/>
    </xf>
    <xf numFmtId="0" fontId="26" fillId="0" borderId="0" xfId="4" applyFont="1" applyBorder="1" applyAlignment="1">
      <alignment vertical="center"/>
    </xf>
    <xf numFmtId="0" fontId="44" fillId="0" borderId="0" xfId="4" applyFont="1" applyBorder="1" applyAlignment="1">
      <alignment vertical="center"/>
    </xf>
    <xf numFmtId="0" fontId="44" fillId="0" borderId="2" xfId="4" applyFont="1" applyBorder="1" applyAlignment="1">
      <alignment vertical="center"/>
    </xf>
    <xf numFmtId="0" fontId="26" fillId="0" borderId="2" xfId="4" applyFont="1" applyBorder="1" applyAlignment="1">
      <alignment vertical="center"/>
    </xf>
    <xf numFmtId="0" fontId="44" fillId="0" borderId="2" xfId="4" applyFont="1" applyBorder="1" applyAlignment="1"/>
    <xf numFmtId="0" fontId="26" fillId="0" borderId="2" xfId="4" applyFont="1" applyBorder="1" applyAlignment="1"/>
    <xf numFmtId="0" fontId="44" fillId="2" borderId="2" xfId="4" applyFont="1" applyFill="1" applyBorder="1" applyAlignment="1"/>
    <xf numFmtId="0" fontId="26" fillId="2" borderId="2" xfId="4" applyFont="1" applyFill="1" applyBorder="1" applyAlignment="1"/>
    <xf numFmtId="0" fontId="44" fillId="2" borderId="1" xfId="3" applyFont="1" applyFill="1" applyBorder="1" applyAlignment="1">
      <alignment horizontal="center" vertical="center"/>
    </xf>
    <xf numFmtId="0" fontId="26" fillId="2" borderId="11" xfId="3" applyFont="1" applyFill="1" applyBorder="1" applyAlignment="1">
      <alignment horizontal="center" vertical="center"/>
    </xf>
    <xf numFmtId="0" fontId="26" fillId="2" borderId="2" xfId="3" applyFont="1" applyFill="1" applyBorder="1" applyAlignment="1">
      <alignment horizontal="center" vertical="top"/>
    </xf>
    <xf numFmtId="0" fontId="26" fillId="0" borderId="2" xfId="3" applyFont="1" applyBorder="1" applyAlignment="1">
      <alignment wrapText="1"/>
    </xf>
    <xf numFmtId="0" fontId="44" fillId="2" borderId="2" xfId="3" applyFont="1" applyFill="1" applyBorder="1" applyAlignment="1">
      <alignment wrapText="1"/>
    </xf>
    <xf numFmtId="0" fontId="26" fillId="2" borderId="2" xfId="3" applyFont="1" applyFill="1" applyBorder="1" applyAlignment="1">
      <alignment horizontal="center"/>
    </xf>
    <xf numFmtId="0" fontId="26" fillId="0" borderId="2" xfId="3" applyFont="1" applyFill="1" applyBorder="1" applyAlignment="1">
      <alignment horizontal="center"/>
    </xf>
    <xf numFmtId="0" fontId="26" fillId="0" borderId="11" xfId="3" applyFont="1" applyFill="1" applyBorder="1" applyAlignment="1">
      <alignment horizontal="center" vertical="center"/>
    </xf>
    <xf numFmtId="0" fontId="26" fillId="0" borderId="2" xfId="3" applyFont="1" applyFill="1" applyBorder="1" applyAlignment="1">
      <alignment vertical="top" wrapText="1"/>
    </xf>
    <xf numFmtId="0" fontId="26" fillId="0" borderId="2" xfId="3" applyFont="1" applyBorder="1" applyAlignment="1">
      <alignment vertical="top" wrapText="1"/>
    </xf>
    <xf numFmtId="0" fontId="26" fillId="0" borderId="2" xfId="3" applyFont="1" applyBorder="1" applyAlignment="1">
      <alignment horizontal="center"/>
    </xf>
    <xf numFmtId="0" fontId="42" fillId="0" borderId="2" xfId="0" applyFont="1" applyBorder="1" applyAlignment="1">
      <alignment wrapText="1"/>
    </xf>
    <xf numFmtId="0" fontId="42" fillId="0" borderId="2" xfId="0" applyFont="1" applyBorder="1" applyAlignment="1">
      <alignment horizontal="center"/>
    </xf>
    <xf numFmtId="0" fontId="16" fillId="0" borderId="0" xfId="0" applyFont="1" applyAlignment="1"/>
    <xf numFmtId="0" fontId="0" fillId="0" borderId="0" xfId="0" applyAlignment="1">
      <alignment horizontal="center"/>
    </xf>
    <xf numFmtId="0" fontId="46" fillId="0" borderId="0" xfId="3" applyFont="1"/>
    <xf numFmtId="1" fontId="47" fillId="0" borderId="0" xfId="3" applyNumberFormat="1" applyFont="1" applyAlignment="1"/>
    <xf numFmtId="1" fontId="42" fillId="0" borderId="0" xfId="0" applyNumberFormat="1" applyFont="1" applyAlignment="1"/>
    <xf numFmtId="0" fontId="48" fillId="0" borderId="0" xfId="0" applyFont="1" applyAlignment="1">
      <alignment horizontal="center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4" fillId="0" borderId="0" xfId="3" applyFont="1" applyBorder="1" applyAlignment="1">
      <alignment horizontal="left" wrapText="1"/>
    </xf>
    <xf numFmtId="0" fontId="4" fillId="0" borderId="0" xfId="9" applyFont="1" applyBorder="1" applyAlignment="1">
      <alignment horizontal="center" vertical="justify"/>
    </xf>
    <xf numFmtId="0" fontId="23" fillId="0" borderId="0" xfId="9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wrapText="1"/>
    </xf>
    <xf numFmtId="0" fontId="51" fillId="0" borderId="0" xfId="0" applyFont="1"/>
    <xf numFmtId="0" fontId="3" fillId="0" borderId="0" xfId="3" applyFont="1" applyAlignment="1">
      <alignment horizontal="left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26" fillId="0" borderId="0" xfId="3" applyFont="1" applyAlignment="1">
      <alignment horizontal="center" wrapText="1"/>
    </xf>
    <xf numFmtId="0" fontId="49" fillId="0" borderId="0" xfId="0" applyFont="1" applyAlignment="1">
      <alignment horizontal="center" vertical="top" wrapText="1"/>
    </xf>
    <xf numFmtId="0" fontId="21" fillId="0" borderId="0" xfId="8" applyFont="1" applyAlignment="1">
      <alignment horizontal="center" vertical="center"/>
    </xf>
    <xf numFmtId="0" fontId="20" fillId="0" borderId="0" xfId="8" applyFont="1" applyAlignment="1">
      <alignment horizontal="center" vertical="center"/>
    </xf>
    <xf numFmtId="0" fontId="21" fillId="0" borderId="53" xfId="8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" fontId="4" fillId="0" borderId="1" xfId="8" applyNumberFormat="1" applyFont="1" applyFill="1" applyBorder="1" applyAlignment="1" applyProtection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1" fontId="21" fillId="0" borderId="1" xfId="0" applyNumberFormat="1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20" fillId="0" borderId="19" xfId="9" applyFont="1" applyBorder="1" applyAlignment="1">
      <alignment horizontal="center" vertical="center"/>
    </xf>
    <xf numFmtId="0" fontId="20" fillId="0" borderId="0" xfId="9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20" fillId="0" borderId="11" xfId="3" applyFont="1" applyBorder="1" applyAlignment="1"/>
    <xf numFmtId="0" fontId="5" fillId="0" borderId="17" xfId="3" applyFont="1" applyBorder="1" applyAlignment="1"/>
    <xf numFmtId="0" fontId="5" fillId="0" borderId="11" xfId="3" applyFont="1" applyBorder="1" applyAlignment="1">
      <alignment horizontal="center" vertical="justify"/>
    </xf>
    <xf numFmtId="0" fontId="5" fillId="0" borderId="16" xfId="3" applyFont="1" applyBorder="1" applyAlignment="1">
      <alignment horizontal="center" vertical="justify"/>
    </xf>
    <xf numFmtId="0" fontId="5" fillId="0" borderId="17" xfId="3" applyFont="1" applyBorder="1" applyAlignment="1">
      <alignment horizontal="center" vertical="justify"/>
    </xf>
    <xf numFmtId="0" fontId="20" fillId="0" borderId="19" xfId="3" applyFont="1" applyBorder="1" applyAlignment="1">
      <alignment horizontal="center"/>
    </xf>
    <xf numFmtId="0" fontId="4" fillId="0" borderId="13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</xf>
    <xf numFmtId="0" fontId="20" fillId="0" borderId="11" xfId="5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4" fillId="0" borderId="1" xfId="5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0" fillId="0" borderId="11" xfId="5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2" fontId="4" fillId="0" borderId="11" xfId="3" applyNumberFormat="1" applyFont="1" applyBorder="1" applyAlignment="1">
      <alignment horizontal="center" vertical="center"/>
    </xf>
    <xf numFmtId="2" fontId="4" fillId="0" borderId="16" xfId="3" applyNumberFormat="1" applyFont="1" applyBorder="1" applyAlignment="1">
      <alignment horizontal="center" vertical="center"/>
    </xf>
    <xf numFmtId="2" fontId="4" fillId="0" borderId="17" xfId="3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8" xfId="3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6" fillId="0" borderId="3" xfId="0" applyFont="1" applyFill="1" applyBorder="1" applyAlignment="1" applyProtection="1">
      <alignment horizontal="center" vertical="center" wrapText="1"/>
    </xf>
    <xf numFmtId="0" fontId="5" fillId="0" borderId="38" xfId="3" applyFont="1" applyBorder="1" applyAlignment="1">
      <alignment horizontal="right"/>
    </xf>
    <xf numFmtId="0" fontId="2" fillId="0" borderId="19" xfId="3" applyBorder="1" applyAlignment="1">
      <alignment horizontal="right"/>
    </xf>
    <xf numFmtId="0" fontId="2" fillId="0" borderId="19" xfId="3" applyBorder="1" applyAlignment="1"/>
    <xf numFmtId="0" fontId="20" fillId="0" borderId="0" xfId="3" applyFont="1" applyAlignment="1">
      <alignment vertical="justify"/>
    </xf>
    <xf numFmtId="0" fontId="2" fillId="0" borderId="0" xfId="3" applyAlignment="1"/>
    <xf numFmtId="0" fontId="21" fillId="0" borderId="0" xfId="3" applyFont="1" applyAlignment="1">
      <alignment horizontal="left" vertical="justify" wrapText="1"/>
    </xf>
    <xf numFmtId="0" fontId="4" fillId="0" borderId="0" xfId="3" applyFont="1" applyAlignment="1">
      <alignment horizontal="left" vertical="justify" wrapText="1"/>
    </xf>
    <xf numFmtId="0" fontId="2" fillId="0" borderId="0" xfId="3" applyAlignment="1">
      <alignment vertical="justify"/>
    </xf>
    <xf numFmtId="0" fontId="31" fillId="0" borderId="0" xfId="10" applyFont="1" applyAlignment="1"/>
  </cellXfs>
  <cellStyles count="11">
    <cellStyle name="Normal_Sheet1" xfId="6"/>
    <cellStyle name="Normal_Sheet2" xfId="7"/>
    <cellStyle name="Normalny" xfId="0" builtinId="0"/>
    <cellStyle name="Normalny 2" xfId="3"/>
    <cellStyle name="Normalny_Gryfice SIWZ  hematol20042" xfId="8"/>
    <cellStyle name="Normalny_Gryfice SIWZ cc20041" xfId="4"/>
    <cellStyle name="Normalny_Gryfice SIWZ coag2004" xfId="9"/>
    <cellStyle name="Normalny_Gryfice SIWZ LSI" xfId="10"/>
    <cellStyle name="Normalny_Zeszyt2" xfId="5"/>
    <cellStyle name="Procentowy" xfId="2" builtinId="5"/>
    <cellStyle name="Walutowy" xfId="1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%20Files%20(x86)\Microsoft%20Office\Office14\xlstart\S&#322;ownie1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łownie1"/>
    </sheetNames>
    <definedNames>
      <definedName name="słownie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A24" sqref="A24"/>
    </sheetView>
  </sheetViews>
  <sheetFormatPr defaultRowHeight="14.25"/>
  <cols>
    <col min="1" max="1" width="99.25" customWidth="1"/>
  </cols>
  <sheetData>
    <row r="1" spans="1:6">
      <c r="A1" s="737" t="s">
        <v>0</v>
      </c>
      <c r="B1" s="737"/>
      <c r="C1" s="737"/>
      <c r="D1" s="737"/>
      <c r="E1" s="737"/>
      <c r="F1" s="737"/>
    </row>
    <row r="2" spans="1:6">
      <c r="A2" s="1"/>
      <c r="B2" s="1"/>
      <c r="C2" s="1"/>
      <c r="D2" s="1"/>
      <c r="E2" s="1"/>
      <c r="F2" s="1"/>
    </row>
    <row r="3" spans="1:6" ht="25.5">
      <c r="A3" s="2" t="s">
        <v>1</v>
      </c>
      <c r="B3" s="3"/>
      <c r="C3" s="3"/>
      <c r="D3" s="3"/>
      <c r="E3" s="3"/>
      <c r="F3" s="3"/>
    </row>
    <row r="4" spans="1:6">
      <c r="A4" s="3" t="s">
        <v>2</v>
      </c>
      <c r="B4" s="3"/>
      <c r="C4" s="3"/>
      <c r="D4" s="3"/>
      <c r="E4" s="3"/>
      <c r="F4" s="3"/>
    </row>
    <row r="5" spans="1:6">
      <c r="A5" s="3" t="s">
        <v>3</v>
      </c>
      <c r="B5" s="3"/>
      <c r="C5" s="3"/>
      <c r="D5" s="3"/>
      <c r="E5" s="3"/>
      <c r="F5" s="3"/>
    </row>
    <row r="6" spans="1:6">
      <c r="A6" s="3" t="s">
        <v>4</v>
      </c>
      <c r="B6" s="3"/>
      <c r="C6" s="3"/>
      <c r="D6" s="3"/>
      <c r="E6" s="3"/>
      <c r="F6" s="3"/>
    </row>
    <row r="7" spans="1:6">
      <c r="A7" s="3" t="s">
        <v>5</v>
      </c>
      <c r="B7" s="3"/>
      <c r="C7" s="3"/>
      <c r="D7" s="3"/>
      <c r="E7" s="3"/>
      <c r="F7" s="3"/>
    </row>
    <row r="8" spans="1:6">
      <c r="A8" s="3" t="s">
        <v>6</v>
      </c>
      <c r="B8" s="3"/>
      <c r="C8" s="3"/>
      <c r="D8" s="3"/>
      <c r="E8" s="3"/>
      <c r="F8" s="3"/>
    </row>
    <row r="9" spans="1:6">
      <c r="A9" s="3" t="s">
        <v>7</v>
      </c>
      <c r="B9" s="3"/>
      <c r="C9" s="3"/>
      <c r="D9" s="3"/>
      <c r="E9" s="3"/>
      <c r="F9" s="3"/>
    </row>
    <row r="10" spans="1:6">
      <c r="A10" s="3" t="s">
        <v>8</v>
      </c>
      <c r="B10" s="3"/>
      <c r="C10" s="3"/>
      <c r="D10" s="3"/>
      <c r="E10" s="3"/>
      <c r="F10" s="3"/>
    </row>
    <row r="11" spans="1:6">
      <c r="A11" s="1"/>
      <c r="B11" s="1"/>
      <c r="C11" s="1"/>
      <c r="D11" s="1"/>
      <c r="E11" s="1"/>
      <c r="F11" s="1"/>
    </row>
    <row r="12" spans="1:6">
      <c r="A12" s="4" t="s">
        <v>9</v>
      </c>
      <c r="B12" s="3"/>
      <c r="C12" s="3"/>
      <c r="D12" s="3"/>
      <c r="E12" s="3"/>
      <c r="F12" s="3"/>
    </row>
    <row r="13" spans="1:6">
      <c r="A13" s="1"/>
      <c r="B13" s="1"/>
      <c r="C13" s="1"/>
      <c r="D13" s="1"/>
      <c r="E13" s="1"/>
      <c r="F13" s="1"/>
    </row>
    <row r="14" spans="1:6">
      <c r="A14" s="3" t="s">
        <v>10</v>
      </c>
      <c r="B14" s="3"/>
      <c r="C14" s="3"/>
      <c r="D14" s="3"/>
      <c r="E14" s="3"/>
      <c r="F14" s="3"/>
    </row>
    <row r="15" spans="1:6" ht="25.5">
      <c r="A15" s="3" t="s">
        <v>11</v>
      </c>
      <c r="B15" s="3"/>
      <c r="C15" s="3"/>
      <c r="D15" s="3"/>
      <c r="E15" s="3"/>
      <c r="F15" s="3"/>
    </row>
    <row r="16" spans="1:6">
      <c r="A16" s="3" t="s">
        <v>12</v>
      </c>
      <c r="B16" s="1"/>
      <c r="C16" s="1"/>
      <c r="D16" s="1"/>
      <c r="E16" s="1"/>
      <c r="F16" s="1"/>
    </row>
    <row r="17" spans="1:6">
      <c r="A17" s="3" t="s">
        <v>13</v>
      </c>
      <c r="B17" s="1"/>
      <c r="C17" s="1"/>
      <c r="D17" s="1"/>
      <c r="E17" s="1"/>
      <c r="F17" s="1"/>
    </row>
    <row r="18" spans="1:6">
      <c r="A18" s="3" t="s">
        <v>14</v>
      </c>
      <c r="B18" s="1"/>
      <c r="C18" s="1"/>
      <c r="D18" s="1"/>
      <c r="E18" s="1"/>
      <c r="F18" s="1"/>
    </row>
    <row r="19" spans="1:6">
      <c r="A19" s="3" t="s">
        <v>15</v>
      </c>
      <c r="B19" s="1"/>
      <c r="C19" s="1"/>
      <c r="D19" s="1"/>
      <c r="E19" s="1"/>
      <c r="F19" s="1"/>
    </row>
    <row r="20" spans="1:6">
      <c r="A20" s="3" t="s">
        <v>16</v>
      </c>
      <c r="B20" s="1"/>
      <c r="C20" s="1"/>
      <c r="D20" s="1"/>
      <c r="E20" s="1"/>
      <c r="F20" s="1"/>
    </row>
    <row r="21" spans="1:6">
      <c r="A21" s="3" t="s">
        <v>17</v>
      </c>
      <c r="B21" s="1"/>
      <c r="C21" s="1"/>
      <c r="D21" s="1"/>
      <c r="E21" s="1"/>
      <c r="F21" s="1"/>
    </row>
    <row r="22" spans="1:6">
      <c r="A22" s="3" t="s">
        <v>18</v>
      </c>
      <c r="B22" s="1"/>
      <c r="C22" s="1"/>
      <c r="D22" s="1"/>
      <c r="E22" s="1"/>
      <c r="F22" s="1"/>
    </row>
    <row r="23" spans="1:6">
      <c r="A23" s="3" t="s">
        <v>19</v>
      </c>
      <c r="B23" s="1"/>
      <c r="C23" s="1"/>
      <c r="D23" s="1"/>
      <c r="E23" s="1"/>
      <c r="F23" s="1"/>
    </row>
  </sheetData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topLeftCell="A13" workbookViewId="0">
      <selection activeCell="B39" sqref="B39:E40"/>
    </sheetView>
  </sheetViews>
  <sheetFormatPr defaultRowHeight="14.25"/>
  <cols>
    <col min="1" max="1" width="5.625" customWidth="1"/>
    <col min="2" max="2" width="32" customWidth="1"/>
  </cols>
  <sheetData>
    <row r="1" spans="1:13">
      <c r="A1" s="474" t="s">
        <v>575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2" spans="1:13">
      <c r="A2" s="474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</row>
    <row r="3" spans="1:13">
      <c r="A3" s="474" t="s">
        <v>739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</row>
    <row r="4" spans="1:13" ht="51">
      <c r="A4" s="476" t="s">
        <v>195</v>
      </c>
      <c r="B4" s="476" t="s">
        <v>196</v>
      </c>
      <c r="C4" s="476" t="s">
        <v>197</v>
      </c>
      <c r="D4" s="476" t="s">
        <v>391</v>
      </c>
      <c r="E4" s="476" t="s">
        <v>199</v>
      </c>
      <c r="F4" s="477" t="s">
        <v>200</v>
      </c>
      <c r="G4" s="476" t="s">
        <v>392</v>
      </c>
      <c r="H4" s="476" t="s">
        <v>202</v>
      </c>
      <c r="I4" s="476" t="s">
        <v>203</v>
      </c>
      <c r="J4" s="476" t="s">
        <v>204</v>
      </c>
      <c r="K4" s="476" t="s">
        <v>205</v>
      </c>
      <c r="L4" s="476" t="s">
        <v>206</v>
      </c>
      <c r="M4" s="475"/>
    </row>
    <row r="5" spans="1:13" ht="36.75" customHeight="1">
      <c r="A5" s="476">
        <v>1</v>
      </c>
      <c r="B5" s="476" t="s">
        <v>667</v>
      </c>
      <c r="C5" s="476">
        <v>16000</v>
      </c>
      <c r="D5" s="476"/>
      <c r="E5" s="476"/>
      <c r="F5" s="477"/>
      <c r="G5" s="476"/>
      <c r="H5" s="476"/>
      <c r="I5" s="476"/>
      <c r="J5" s="478"/>
      <c r="K5" s="479"/>
      <c r="L5" s="479"/>
      <c r="M5" s="475"/>
    </row>
    <row r="6" spans="1:13" ht="39.75" customHeight="1">
      <c r="A6" s="476">
        <v>2</v>
      </c>
      <c r="B6" s="476" t="s">
        <v>668</v>
      </c>
      <c r="C6" s="476">
        <v>16000</v>
      </c>
      <c r="D6" s="480"/>
      <c r="E6" s="476"/>
      <c r="F6" s="477"/>
      <c r="G6" s="476"/>
      <c r="H6" s="476"/>
      <c r="I6" s="476"/>
      <c r="J6" s="478"/>
      <c r="K6" s="479"/>
      <c r="L6" s="479"/>
      <c r="M6" s="475"/>
    </row>
    <row r="7" spans="1:13" ht="26.25" thickBot="1">
      <c r="A7" s="481">
        <v>3</v>
      </c>
      <c r="B7" s="481" t="s">
        <v>669</v>
      </c>
      <c r="C7" s="482">
        <v>500</v>
      </c>
      <c r="D7" s="483"/>
      <c r="E7" s="484"/>
      <c r="F7" s="485"/>
      <c r="G7" s="486"/>
      <c r="H7" s="487"/>
      <c r="I7" s="488"/>
      <c r="J7" s="489"/>
      <c r="K7" s="490"/>
      <c r="L7" s="491"/>
      <c r="M7" s="475"/>
    </row>
    <row r="8" spans="1:13" ht="15" thickBot="1">
      <c r="A8" s="84"/>
      <c r="B8" s="165"/>
      <c r="C8" s="492">
        <f>SUM(C5,C7)</f>
        <v>16500</v>
      </c>
      <c r="D8" s="152"/>
      <c r="E8" s="126"/>
      <c r="F8" s="165"/>
      <c r="G8" s="165"/>
      <c r="H8" s="493" t="s">
        <v>299</v>
      </c>
      <c r="I8" s="494"/>
      <c r="J8" s="495">
        <f>J7</f>
        <v>0</v>
      </c>
      <c r="K8" s="496" t="s">
        <v>300</v>
      </c>
      <c r="L8" s="495">
        <f>SUM(L7)</f>
        <v>0</v>
      </c>
      <c r="M8" s="475"/>
    </row>
    <row r="9" spans="1:13">
      <c r="A9" s="84"/>
      <c r="B9" s="165"/>
      <c r="C9" s="497"/>
      <c r="D9" s="152"/>
      <c r="E9" s="126"/>
      <c r="F9" s="165"/>
      <c r="G9" s="165"/>
      <c r="H9" s="168"/>
      <c r="I9" s="168"/>
      <c r="J9" s="169"/>
      <c r="K9" s="169"/>
      <c r="L9" s="169"/>
      <c r="M9" s="475"/>
    </row>
    <row r="10" spans="1:13">
      <c r="A10" s="84"/>
      <c r="B10" s="165"/>
      <c r="C10" s="166"/>
      <c r="D10" s="152"/>
      <c r="E10" s="126"/>
      <c r="F10" s="126"/>
      <c r="G10" s="165"/>
      <c r="H10" s="165"/>
      <c r="I10" s="165"/>
      <c r="J10" s="169"/>
      <c r="K10" s="168"/>
      <c r="L10" s="170"/>
      <c r="M10" s="475"/>
    </row>
    <row r="11" spans="1:13">
      <c r="A11" s="498" t="s">
        <v>301</v>
      </c>
      <c r="B11" s="128"/>
      <c r="C11" s="129"/>
      <c r="D11" s="128"/>
      <c r="E11" s="128"/>
      <c r="F11" s="128"/>
      <c r="G11" s="128"/>
      <c r="H11" s="128"/>
      <c r="I11" s="128"/>
      <c r="J11" s="128"/>
      <c r="K11" s="128"/>
      <c r="L11" s="128"/>
      <c r="M11" s="475"/>
    </row>
    <row r="12" spans="1:13" ht="51">
      <c r="A12" s="476" t="s">
        <v>195</v>
      </c>
      <c r="B12" s="499" t="s">
        <v>302</v>
      </c>
      <c r="C12" s="500"/>
      <c r="D12" s="479" t="s">
        <v>391</v>
      </c>
      <c r="E12" s="479" t="s">
        <v>199</v>
      </c>
      <c r="F12" s="501" t="s">
        <v>200</v>
      </c>
      <c r="G12" s="479" t="s">
        <v>201</v>
      </c>
      <c r="H12" s="479" t="s">
        <v>202</v>
      </c>
      <c r="I12" s="479" t="s">
        <v>203</v>
      </c>
      <c r="J12" s="479" t="s">
        <v>204</v>
      </c>
      <c r="K12" s="479" t="s">
        <v>205</v>
      </c>
      <c r="L12" s="479" t="s">
        <v>206</v>
      </c>
      <c r="M12" s="475"/>
    </row>
    <row r="13" spans="1:13">
      <c r="A13" s="502" t="s">
        <v>55</v>
      </c>
      <c r="B13" s="503" t="s">
        <v>305</v>
      </c>
      <c r="C13" s="504"/>
      <c r="D13" s="505"/>
      <c r="E13" s="506"/>
      <c r="F13" s="506"/>
      <c r="G13" s="506"/>
      <c r="H13" s="507"/>
      <c r="I13" s="507"/>
      <c r="J13" s="508"/>
      <c r="K13" s="509"/>
      <c r="L13" s="510"/>
      <c r="M13" s="475"/>
    </row>
    <row r="14" spans="1:13">
      <c r="A14" s="511" t="s">
        <v>306</v>
      </c>
      <c r="B14" s="512"/>
      <c r="C14" s="504"/>
      <c r="D14" s="513"/>
      <c r="E14" s="514"/>
      <c r="F14" s="515"/>
      <c r="G14" s="514"/>
      <c r="H14" s="516"/>
      <c r="I14" s="517"/>
      <c r="J14" s="518"/>
      <c r="K14" s="519"/>
      <c r="L14" s="517"/>
      <c r="M14" s="475"/>
    </row>
    <row r="15" spans="1:13">
      <c r="A15" s="502" t="s">
        <v>57</v>
      </c>
      <c r="B15" s="503" t="s">
        <v>312</v>
      </c>
      <c r="C15" s="504"/>
      <c r="D15" s="505"/>
      <c r="E15" s="506"/>
      <c r="F15" s="506"/>
      <c r="G15" s="506"/>
      <c r="H15" s="520"/>
      <c r="I15" s="506"/>
      <c r="J15" s="506"/>
      <c r="K15" s="506"/>
      <c r="L15" s="521"/>
      <c r="M15" s="475"/>
    </row>
    <row r="16" spans="1:13">
      <c r="A16" s="511" t="s">
        <v>313</v>
      </c>
      <c r="B16" s="522"/>
      <c r="C16" s="504"/>
      <c r="D16" s="512"/>
      <c r="E16" s="523"/>
      <c r="F16" s="523"/>
      <c r="G16" s="524"/>
      <c r="H16" s="525"/>
      <c r="I16" s="526"/>
      <c r="J16" s="518"/>
      <c r="K16" s="527"/>
      <c r="L16" s="517"/>
      <c r="M16" s="475"/>
    </row>
    <row r="17" spans="1:13">
      <c r="A17" s="511" t="s">
        <v>314</v>
      </c>
      <c r="B17" s="528"/>
      <c r="C17" s="529"/>
      <c r="D17" s="512"/>
      <c r="E17" s="530"/>
      <c r="F17" s="530"/>
      <c r="G17" s="531"/>
      <c r="H17" s="532"/>
      <c r="I17" s="491"/>
      <c r="J17" s="489"/>
      <c r="K17" s="533"/>
      <c r="L17" s="491"/>
      <c r="M17" s="475"/>
    </row>
    <row r="18" spans="1:13">
      <c r="A18" s="502" t="s">
        <v>59</v>
      </c>
      <c r="B18" s="534" t="s">
        <v>319</v>
      </c>
      <c r="C18" s="529"/>
      <c r="D18" s="535"/>
      <c r="E18" s="536"/>
      <c r="F18" s="536"/>
      <c r="G18" s="536"/>
      <c r="H18" s="536"/>
      <c r="I18" s="536"/>
      <c r="J18" s="536"/>
      <c r="K18" s="536"/>
      <c r="L18" s="537"/>
      <c r="M18" s="475"/>
    </row>
    <row r="19" spans="1:13" ht="15" thickBot="1">
      <c r="A19" s="511" t="s">
        <v>320</v>
      </c>
      <c r="B19" s="512"/>
      <c r="C19" s="511"/>
      <c r="D19" s="538"/>
      <c r="E19" s="539"/>
      <c r="F19" s="523"/>
      <c r="G19" s="540"/>
      <c r="H19" s="541"/>
      <c r="I19" s="526"/>
      <c r="J19" s="518"/>
      <c r="K19" s="527"/>
      <c r="L19" s="517"/>
      <c r="M19" s="475"/>
    </row>
    <row r="20" spans="1:13" ht="15" thickBot="1">
      <c r="A20" s="84"/>
      <c r="B20" s="165"/>
      <c r="C20" s="166"/>
      <c r="D20" s="152"/>
      <c r="E20" s="126"/>
      <c r="F20" s="165"/>
      <c r="G20" s="165"/>
      <c r="H20" s="493" t="s">
        <v>299</v>
      </c>
      <c r="I20" s="494"/>
      <c r="J20" s="495">
        <f>SUM(J14:J19)</f>
        <v>0</v>
      </c>
      <c r="K20" s="496" t="s">
        <v>300</v>
      </c>
      <c r="L20" s="495">
        <f>SUM(L14:L19)</f>
        <v>0</v>
      </c>
      <c r="M20" s="475"/>
    </row>
    <row r="21" spans="1:13">
      <c r="A21" s="126"/>
      <c r="B21" s="126"/>
      <c r="C21" s="127"/>
      <c r="D21" s="126"/>
      <c r="E21" s="165"/>
      <c r="F21" s="165"/>
      <c r="G21" s="169"/>
      <c r="H21" s="168"/>
      <c r="I21" s="168"/>
      <c r="J21" s="170"/>
      <c r="K21" s="126"/>
      <c r="L21" s="126"/>
      <c r="M21" s="475"/>
    </row>
    <row r="22" spans="1:13">
      <c r="A22" s="498" t="s">
        <v>327</v>
      </c>
      <c r="B22" s="126"/>
      <c r="C22" s="542"/>
      <c r="D22" s="126"/>
      <c r="E22" s="171"/>
      <c r="F22" s="126"/>
      <c r="G22" s="126"/>
      <c r="H22" s="126"/>
      <c r="I22" s="126"/>
      <c r="J22" s="126"/>
      <c r="K22" s="126"/>
      <c r="L22" s="126"/>
      <c r="M22" s="475"/>
    </row>
    <row r="23" spans="1:13">
      <c r="A23" s="172"/>
      <c r="B23" s="84"/>
      <c r="C23" s="173"/>
      <c r="D23" s="169"/>
      <c r="E23" s="174"/>
      <c r="F23" s="126"/>
      <c r="G23" s="126"/>
      <c r="H23" s="126"/>
      <c r="I23" s="126"/>
      <c r="J23" s="126"/>
      <c r="K23" s="126"/>
      <c r="L23" s="126"/>
      <c r="M23" s="475"/>
    </row>
    <row r="24" spans="1:13" ht="15" thickBot="1">
      <c r="A24" s="84"/>
      <c r="B24" s="543" t="s">
        <v>328</v>
      </c>
      <c r="C24" s="543" t="s">
        <v>205</v>
      </c>
      <c r="D24" s="543" t="s">
        <v>329</v>
      </c>
      <c r="E24" s="126"/>
      <c r="F24" s="126"/>
      <c r="G24" s="126"/>
      <c r="H24" s="126"/>
      <c r="I24" s="126"/>
      <c r="J24" s="126"/>
      <c r="K24" s="126"/>
      <c r="L24" s="126"/>
      <c r="M24" s="475"/>
    </row>
    <row r="25" spans="1:13" ht="15" thickBot="1">
      <c r="A25" s="126"/>
      <c r="B25" s="495"/>
      <c r="C25" s="544">
        <v>0.23</v>
      </c>
      <c r="D25" s="495">
        <f>ROUND(B25*1.23,2)</f>
        <v>0</v>
      </c>
      <c r="E25" s="179"/>
      <c r="F25" s="126"/>
      <c r="G25" s="126"/>
      <c r="H25" s="126"/>
      <c r="I25" s="126"/>
      <c r="J25" s="126"/>
      <c r="K25" s="126"/>
      <c r="L25" s="126"/>
      <c r="M25" s="475"/>
    </row>
    <row r="26" spans="1:13">
      <c r="A26" s="545"/>
      <c r="B26" s="546"/>
      <c r="C26" s="547"/>
      <c r="D26" s="546"/>
      <c r="E26" s="548"/>
      <c r="F26" s="545"/>
      <c r="G26" s="545"/>
      <c r="H26" s="545"/>
      <c r="I26" s="545"/>
      <c r="J26" s="545"/>
      <c r="K26" s="545"/>
      <c r="L26" s="545"/>
      <c r="M26" s="475"/>
    </row>
    <row r="27" spans="1:13">
      <c r="A27" s="549"/>
      <c r="B27" s="546"/>
      <c r="C27" s="547"/>
      <c r="D27" s="546"/>
      <c r="E27" s="548"/>
      <c r="F27" s="545"/>
      <c r="G27" s="545"/>
      <c r="H27" s="545"/>
      <c r="I27" s="545"/>
      <c r="J27" s="545"/>
      <c r="K27" s="545"/>
      <c r="L27" s="545"/>
      <c r="M27" s="475"/>
    </row>
    <row r="28" spans="1:13">
      <c r="A28" s="545"/>
      <c r="B28" s="550"/>
      <c r="C28" s="547"/>
      <c r="D28" s="545"/>
      <c r="E28" s="545"/>
      <c r="F28" s="545"/>
      <c r="G28" s="545"/>
      <c r="H28" s="545"/>
      <c r="I28" s="545"/>
      <c r="J28" s="545"/>
      <c r="K28" s="545"/>
      <c r="L28" s="545"/>
      <c r="M28" s="475"/>
    </row>
    <row r="29" spans="1:13">
      <c r="A29" s="475"/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</row>
    <row r="30" spans="1:13">
      <c r="A30" s="551" t="s">
        <v>393</v>
      </c>
      <c r="B30" s="128"/>
      <c r="C30" s="552" t="s">
        <v>394</v>
      </c>
      <c r="D30" s="553"/>
      <c r="E30" s="553"/>
      <c r="F30" s="553"/>
      <c r="G30" s="553"/>
      <c r="H30" s="553"/>
      <c r="I30" s="553"/>
      <c r="J30" s="553"/>
      <c r="K30" s="128"/>
      <c r="L30" s="128"/>
      <c r="M30" s="475"/>
    </row>
    <row r="31" spans="1:13" ht="15" thickBot="1">
      <c r="A31" s="470"/>
      <c r="B31" s="543" t="s">
        <v>328</v>
      </c>
      <c r="C31" s="543" t="s">
        <v>205</v>
      </c>
      <c r="D31" s="543" t="s">
        <v>329</v>
      </c>
      <c r="E31" s="470"/>
      <c r="F31" s="470"/>
      <c r="G31" s="470"/>
      <c r="H31" s="470"/>
      <c r="I31" s="470"/>
      <c r="J31" s="470"/>
      <c r="K31" s="470"/>
      <c r="L31" s="470"/>
      <c r="M31" s="475"/>
    </row>
    <row r="32" spans="1:13" ht="15" thickBot="1">
      <c r="A32" s="470"/>
      <c r="B32" s="554">
        <f>J8+J20+B25</f>
        <v>0</v>
      </c>
      <c r="C32" s="555" t="s">
        <v>332</v>
      </c>
      <c r="D32" s="554">
        <f>L8+L20+D25</f>
        <v>0</v>
      </c>
      <c r="E32" s="556"/>
      <c r="F32" s="470"/>
      <c r="G32" s="470"/>
      <c r="H32" s="470"/>
      <c r="I32" s="470"/>
      <c r="J32" s="470"/>
      <c r="K32" s="470"/>
      <c r="L32" s="470"/>
      <c r="M32" s="475"/>
    </row>
    <row r="33" spans="1:13">
      <c r="A33" s="475"/>
      <c r="B33" s="475"/>
      <c r="C33" s="557"/>
      <c r="D33" s="475"/>
      <c r="E33" s="557"/>
      <c r="F33" s="475"/>
      <c r="G33" s="475"/>
      <c r="H33" s="475"/>
      <c r="I33" s="475"/>
      <c r="J33" s="475"/>
      <c r="K33" s="475"/>
      <c r="L33" s="475"/>
      <c r="M33" s="475"/>
    </row>
    <row r="34" spans="1:13">
      <c r="A34" s="545"/>
      <c r="B34" s="557"/>
      <c r="C34" s="558"/>
      <c r="D34" s="559"/>
      <c r="E34" s="545"/>
      <c r="F34" s="545"/>
      <c r="G34" s="545"/>
      <c r="H34" s="545"/>
      <c r="I34" s="545"/>
      <c r="J34" s="545"/>
      <c r="K34" s="545"/>
      <c r="L34" s="545"/>
      <c r="M34" s="475"/>
    </row>
    <row r="35" spans="1:13">
      <c r="A35" s="475"/>
      <c r="B35" s="560" t="s">
        <v>395</v>
      </c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</row>
    <row r="36" spans="1:13">
      <c r="A36" s="475"/>
      <c r="B36" s="475"/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5"/>
    </row>
    <row r="37" spans="1:13">
      <c r="A37" s="561"/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2"/>
    </row>
    <row r="38" spans="1:13">
      <c r="A38" s="561"/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2"/>
    </row>
    <row r="39" spans="1:13">
      <c r="A39" s="561"/>
      <c r="B39" s="343" t="s">
        <v>761</v>
      </c>
      <c r="C39" s="742" t="s">
        <v>760</v>
      </c>
      <c r="D39" s="742"/>
      <c r="E39" s="742"/>
      <c r="F39" s="561"/>
      <c r="G39" s="561"/>
      <c r="H39" s="561"/>
      <c r="I39" s="561"/>
      <c r="J39" s="561"/>
      <c r="K39" s="561"/>
      <c r="L39" s="561"/>
      <c r="M39" s="562"/>
    </row>
    <row r="40" spans="1:13" ht="22.5">
      <c r="A40" s="561"/>
      <c r="B40" s="734" t="s">
        <v>756</v>
      </c>
      <c r="C40" s="743" t="s">
        <v>757</v>
      </c>
      <c r="D40" s="743"/>
      <c r="E40" s="743"/>
      <c r="F40" s="561"/>
      <c r="G40" s="561"/>
      <c r="H40" s="561"/>
      <c r="I40" s="561"/>
      <c r="J40" s="561"/>
      <c r="K40" s="561"/>
      <c r="L40" s="561"/>
      <c r="M40" s="562"/>
    </row>
    <row r="41" spans="1:13">
      <c r="A41" s="561"/>
      <c r="B41" s="561"/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2"/>
    </row>
    <row r="42" spans="1:13">
      <c r="A42" s="561"/>
      <c r="B42" s="561"/>
      <c r="C42" s="561"/>
      <c r="D42" s="561"/>
      <c r="E42" s="561"/>
      <c r="F42" s="561"/>
      <c r="G42" s="561"/>
      <c r="H42" s="561"/>
      <c r="I42" s="561"/>
      <c r="J42" s="561"/>
      <c r="K42" s="561"/>
      <c r="L42" s="561"/>
      <c r="M42" s="562"/>
    </row>
    <row r="43" spans="1:13">
      <c r="A43" s="561"/>
      <c r="B43" s="561"/>
      <c r="C43" s="561"/>
      <c r="D43" s="561"/>
      <c r="E43" s="561"/>
      <c r="F43" s="561"/>
      <c r="G43" s="561"/>
      <c r="H43" s="561"/>
      <c r="I43" s="561"/>
      <c r="J43" s="561"/>
      <c r="K43" s="561"/>
      <c r="L43" s="561"/>
      <c r="M43" s="562"/>
    </row>
    <row r="44" spans="1:13">
      <c r="A44" s="561"/>
      <c r="B44" s="561"/>
      <c r="C44" s="561"/>
      <c r="D44" s="561"/>
      <c r="E44" s="561"/>
      <c r="F44" s="561"/>
      <c r="G44" s="561"/>
      <c r="H44" s="561"/>
      <c r="I44" s="561"/>
      <c r="J44" s="561"/>
      <c r="K44" s="561"/>
      <c r="L44" s="561"/>
      <c r="M44" s="562"/>
    </row>
    <row r="45" spans="1:13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3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3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3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</sheetData>
  <mergeCells count="2">
    <mergeCell ref="C39:E39"/>
    <mergeCell ref="C40:E4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I30" sqref="I30"/>
    </sheetView>
  </sheetViews>
  <sheetFormatPr defaultRowHeight="14.25"/>
  <cols>
    <col min="1" max="1" width="5.25" customWidth="1"/>
    <col min="2" max="2" width="68.375" customWidth="1"/>
  </cols>
  <sheetData>
    <row r="1" spans="1:4">
      <c r="A1" s="84" t="s">
        <v>576</v>
      </c>
      <c r="B1" s="85"/>
      <c r="C1" s="563"/>
      <c r="D1" s="475"/>
    </row>
    <row r="2" spans="1:4">
      <c r="A2" s="86"/>
      <c r="B2" s="86" t="s">
        <v>46</v>
      </c>
      <c r="C2" s="86"/>
      <c r="D2" s="475"/>
    </row>
    <row r="3" spans="1:4">
      <c r="A3" s="86"/>
      <c r="B3" s="86"/>
      <c r="C3" s="86"/>
      <c r="D3" s="475"/>
    </row>
    <row r="4" spans="1:4">
      <c r="A4" s="86"/>
      <c r="B4" s="86"/>
      <c r="C4" s="86"/>
      <c r="D4" s="475"/>
    </row>
    <row r="5" spans="1:4">
      <c r="A5" s="192" t="s">
        <v>396</v>
      </c>
      <c r="B5" s="194"/>
      <c r="C5" s="86"/>
      <c r="D5" s="475"/>
    </row>
    <row r="6" spans="1:4">
      <c r="A6" s="88" t="s">
        <v>50</v>
      </c>
      <c r="B6" s="564"/>
      <c r="C6" s="166"/>
      <c r="D6" s="475"/>
    </row>
    <row r="7" spans="1:4">
      <c r="A7" s="89" t="s">
        <v>51</v>
      </c>
      <c r="B7" s="565"/>
      <c r="C7" s="166"/>
      <c r="D7" s="475"/>
    </row>
    <row r="8" spans="1:4">
      <c r="A8" s="165"/>
      <c r="B8" s="165"/>
      <c r="C8" s="166"/>
      <c r="D8" s="475"/>
    </row>
    <row r="9" spans="1:4">
      <c r="A9" s="199" t="s">
        <v>397</v>
      </c>
      <c r="B9" s="566"/>
      <c r="C9" s="90" t="s">
        <v>54</v>
      </c>
      <c r="D9" s="475"/>
    </row>
    <row r="10" spans="1:4" ht="38.25">
      <c r="A10" s="135" t="s">
        <v>55</v>
      </c>
      <c r="B10" s="191" t="s">
        <v>670</v>
      </c>
      <c r="C10" s="93"/>
      <c r="D10" s="475"/>
    </row>
    <row r="11" spans="1:4" ht="25.5">
      <c r="A11" s="135" t="s">
        <v>57</v>
      </c>
      <c r="B11" s="567" t="s">
        <v>593</v>
      </c>
      <c r="C11" s="93"/>
      <c r="D11" s="475"/>
    </row>
    <row r="12" spans="1:4" ht="25.5">
      <c r="A12" s="135" t="s">
        <v>59</v>
      </c>
      <c r="B12" s="567" t="s">
        <v>398</v>
      </c>
      <c r="C12" s="93"/>
      <c r="D12" s="475"/>
    </row>
    <row r="13" spans="1:4">
      <c r="A13" s="135" t="s">
        <v>61</v>
      </c>
      <c r="B13" s="567" t="s">
        <v>399</v>
      </c>
      <c r="C13" s="93"/>
      <c r="D13" s="475"/>
    </row>
    <row r="14" spans="1:4">
      <c r="A14" s="135" t="s">
        <v>63</v>
      </c>
      <c r="B14" s="567" t="s">
        <v>400</v>
      </c>
      <c r="C14" s="93"/>
      <c r="D14" s="475"/>
    </row>
    <row r="15" spans="1:4" ht="25.5">
      <c r="A15" s="135" t="s">
        <v>65</v>
      </c>
      <c r="B15" s="567" t="s">
        <v>401</v>
      </c>
      <c r="C15" s="93"/>
      <c r="D15" s="475"/>
    </row>
    <row r="16" spans="1:4" ht="25.5">
      <c r="A16" s="135" t="s">
        <v>67</v>
      </c>
      <c r="B16" s="2" t="s">
        <v>402</v>
      </c>
      <c r="C16" s="93"/>
      <c r="D16" s="475"/>
    </row>
    <row r="17" spans="1:4" ht="38.25">
      <c r="A17" s="135" t="s">
        <v>69</v>
      </c>
      <c r="B17" s="567" t="s">
        <v>403</v>
      </c>
      <c r="C17" s="93"/>
      <c r="D17" s="475"/>
    </row>
    <row r="18" spans="1:4" ht="25.5">
      <c r="A18" s="135" t="s">
        <v>71</v>
      </c>
      <c r="B18" s="2" t="s">
        <v>404</v>
      </c>
      <c r="C18" s="93"/>
      <c r="D18" s="475"/>
    </row>
    <row r="19" spans="1:4">
      <c r="A19" s="135" t="s">
        <v>73</v>
      </c>
      <c r="B19" s="567" t="s">
        <v>405</v>
      </c>
      <c r="C19" s="93"/>
      <c r="D19" s="475"/>
    </row>
    <row r="20" spans="1:4">
      <c r="A20" s="135" t="s">
        <v>75</v>
      </c>
      <c r="B20" s="567" t="s">
        <v>406</v>
      </c>
      <c r="C20" s="93"/>
      <c r="D20" s="475"/>
    </row>
    <row r="21" spans="1:4">
      <c r="A21" s="135" t="s">
        <v>77</v>
      </c>
      <c r="B21" s="567" t="s">
        <v>407</v>
      </c>
      <c r="C21" s="93"/>
      <c r="D21" s="475"/>
    </row>
    <row r="22" spans="1:4">
      <c r="A22" s="135" t="s">
        <v>79</v>
      </c>
      <c r="B22" s="567" t="s">
        <v>408</v>
      </c>
      <c r="C22" s="93"/>
      <c r="D22" s="475"/>
    </row>
    <row r="23" spans="1:4">
      <c r="A23" s="135" t="s">
        <v>81</v>
      </c>
      <c r="B23" s="567" t="s">
        <v>409</v>
      </c>
      <c r="C23" s="93"/>
      <c r="D23" s="475"/>
    </row>
    <row r="24" spans="1:4">
      <c r="A24" s="135" t="s">
        <v>83</v>
      </c>
      <c r="B24" s="567" t="s">
        <v>410</v>
      </c>
      <c r="C24" s="93"/>
      <c r="D24" s="475"/>
    </row>
    <row r="25" spans="1:4">
      <c r="A25" s="135" t="s">
        <v>85</v>
      </c>
      <c r="B25" s="567" t="s">
        <v>411</v>
      </c>
      <c r="C25" s="93"/>
      <c r="D25" s="475"/>
    </row>
    <row r="26" spans="1:4">
      <c r="A26" s="135" t="s">
        <v>87</v>
      </c>
      <c r="B26" s="567" t="s">
        <v>412</v>
      </c>
      <c r="C26" s="93"/>
      <c r="D26" s="475"/>
    </row>
    <row r="27" spans="1:4">
      <c r="A27" s="135" t="s">
        <v>89</v>
      </c>
      <c r="B27" s="567" t="s">
        <v>413</v>
      </c>
      <c r="C27" s="93"/>
      <c r="D27" s="475"/>
    </row>
    <row r="28" spans="1:4">
      <c r="A28" s="135" t="s">
        <v>90</v>
      </c>
      <c r="B28" s="567" t="s">
        <v>414</v>
      </c>
      <c r="C28" s="93"/>
      <c r="D28" s="475"/>
    </row>
    <row r="29" spans="1:4">
      <c r="A29" s="135" t="s">
        <v>92</v>
      </c>
      <c r="B29" s="82" t="s">
        <v>107</v>
      </c>
      <c r="C29" s="93"/>
      <c r="D29" s="475"/>
    </row>
    <row r="30" spans="1:4">
      <c r="A30" s="472"/>
      <c r="B30" s="472"/>
      <c r="C30" s="472"/>
      <c r="D30" s="208"/>
    </row>
    <row r="31" spans="1:4">
      <c r="A31" s="472"/>
      <c r="B31" s="568"/>
      <c r="C31" s="472"/>
      <c r="D31" s="208"/>
    </row>
    <row r="32" spans="1:4">
      <c r="A32" s="472"/>
      <c r="B32" s="569"/>
      <c r="C32" s="472"/>
      <c r="D32" s="208"/>
    </row>
    <row r="33" spans="1:4">
      <c r="A33" s="472"/>
      <c r="B33" s="343"/>
      <c r="C33" s="472"/>
      <c r="D33" s="208"/>
    </row>
    <row r="34" spans="1:4">
      <c r="A34" s="472"/>
      <c r="B34" s="343" t="s">
        <v>754</v>
      </c>
      <c r="C34" s="472"/>
      <c r="D34" s="208"/>
    </row>
    <row r="35" spans="1:4" ht="27.75" customHeight="1">
      <c r="A35" s="471"/>
      <c r="B35" s="729" t="s">
        <v>755</v>
      </c>
      <c r="C35" s="471"/>
      <c r="D35" s="208"/>
    </row>
    <row r="36" spans="1:4">
      <c r="A36" s="471"/>
      <c r="B36" s="571"/>
      <c r="C36" s="471"/>
      <c r="D36" s="208"/>
    </row>
    <row r="37" spans="1:4">
      <c r="A37" s="97"/>
      <c r="B37" s="572"/>
      <c r="C37" s="9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A27" sqref="A27"/>
    </sheetView>
  </sheetViews>
  <sheetFormatPr defaultRowHeight="14.25"/>
  <sheetData>
    <row r="1" spans="1:12">
      <c r="A1" s="84" t="s">
        <v>577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</row>
    <row r="2" spans="1:12">
      <c r="A2" s="84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spans="1:12">
      <c r="A3" s="763" t="s">
        <v>415</v>
      </c>
      <c r="B3" s="763"/>
      <c r="C3" s="763"/>
      <c r="D3" s="763"/>
      <c r="E3" s="763"/>
      <c r="F3" s="763"/>
      <c r="G3" s="128"/>
      <c r="H3" s="128"/>
      <c r="I3" s="128"/>
      <c r="J3" s="128"/>
      <c r="K3" s="128"/>
      <c r="L3" s="128"/>
    </row>
    <row r="4" spans="1:12" ht="51">
      <c r="A4" s="476" t="s">
        <v>195</v>
      </c>
      <c r="B4" s="476" t="s">
        <v>196</v>
      </c>
      <c r="C4" s="476" t="s">
        <v>197</v>
      </c>
      <c r="D4" s="476" t="s">
        <v>416</v>
      </c>
      <c r="E4" s="476" t="s">
        <v>199</v>
      </c>
      <c r="F4" s="477" t="s">
        <v>200</v>
      </c>
      <c r="G4" s="476" t="s">
        <v>417</v>
      </c>
      <c r="H4" s="476" t="s">
        <v>202</v>
      </c>
      <c r="I4" s="476" t="s">
        <v>203</v>
      </c>
      <c r="J4" s="476" t="s">
        <v>204</v>
      </c>
      <c r="K4" s="476" t="s">
        <v>205</v>
      </c>
      <c r="L4" s="476" t="s">
        <v>206</v>
      </c>
    </row>
    <row r="5" spans="1:12">
      <c r="A5" s="573" t="s">
        <v>55</v>
      </c>
      <c r="B5" s="502" t="s">
        <v>418</v>
      </c>
      <c r="C5" s="764">
        <v>1200</v>
      </c>
      <c r="D5" s="574"/>
      <c r="E5" s="80"/>
      <c r="F5" s="80"/>
      <c r="G5" s="80"/>
      <c r="H5" s="80"/>
      <c r="I5" s="80"/>
      <c r="J5" s="80"/>
      <c r="K5" s="80"/>
      <c r="L5" s="80"/>
    </row>
    <row r="6" spans="1:12">
      <c r="A6" s="530" t="s">
        <v>306</v>
      </c>
      <c r="B6" s="575"/>
      <c r="C6" s="765"/>
      <c r="D6" s="575"/>
      <c r="E6" s="135"/>
      <c r="F6" s="135"/>
      <c r="G6" s="576"/>
      <c r="H6" s="577"/>
      <c r="I6" s="578"/>
      <c r="J6" s="579"/>
      <c r="K6" s="580"/>
      <c r="L6" s="579"/>
    </row>
    <row r="7" spans="1:12" ht="15" thickBot="1">
      <c r="A7" s="530" t="s">
        <v>307</v>
      </c>
      <c r="B7" s="575"/>
      <c r="C7" s="765"/>
      <c r="D7" s="575"/>
      <c r="E7" s="135"/>
      <c r="F7" s="135"/>
      <c r="G7" s="576"/>
      <c r="H7" s="577"/>
      <c r="I7" s="578"/>
      <c r="J7" s="579"/>
      <c r="K7" s="580"/>
      <c r="L7" s="579"/>
    </row>
    <row r="8" spans="1:12" ht="15" thickBot="1">
      <c r="A8" s="84"/>
      <c r="B8" s="165"/>
      <c r="C8" s="581">
        <f>SUM(C5)</f>
        <v>1200</v>
      </c>
      <c r="D8" s="152"/>
      <c r="E8" s="470"/>
      <c r="F8" s="165"/>
      <c r="G8" s="89" t="s">
        <v>299</v>
      </c>
      <c r="H8" s="582"/>
      <c r="I8" s="494"/>
      <c r="J8" s="495">
        <f>SUM(J6:J7)</f>
        <v>0</v>
      </c>
      <c r="K8" s="496" t="s">
        <v>300</v>
      </c>
      <c r="L8" s="583">
        <f>SUM(L6:L7)</f>
        <v>0</v>
      </c>
    </row>
    <row r="9" spans="1:12">
      <c r="A9" s="84"/>
      <c r="B9" s="165"/>
      <c r="C9" s="166"/>
      <c r="D9" s="152"/>
      <c r="E9" s="470"/>
      <c r="F9" s="470"/>
      <c r="G9" s="165"/>
      <c r="H9" s="165"/>
      <c r="I9" s="165"/>
      <c r="J9" s="169"/>
      <c r="K9" s="168"/>
      <c r="L9" s="170"/>
    </row>
    <row r="10" spans="1:12">
      <c r="A10" s="498" t="s">
        <v>301</v>
      </c>
      <c r="B10" s="128"/>
      <c r="C10" s="129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ht="51">
      <c r="A11" s="476" t="s">
        <v>195</v>
      </c>
      <c r="B11" s="499" t="s">
        <v>302</v>
      </c>
      <c r="C11" s="500"/>
      <c r="D11" s="479" t="s">
        <v>198</v>
      </c>
      <c r="E11" s="479" t="s">
        <v>199</v>
      </c>
      <c r="F11" s="479" t="s">
        <v>200</v>
      </c>
      <c r="G11" s="479" t="s">
        <v>201</v>
      </c>
      <c r="H11" s="479" t="s">
        <v>202</v>
      </c>
      <c r="I11" s="479" t="s">
        <v>203</v>
      </c>
      <c r="J11" s="479" t="s">
        <v>204</v>
      </c>
      <c r="K11" s="479" t="s">
        <v>205</v>
      </c>
      <c r="L11" s="479" t="s">
        <v>206</v>
      </c>
    </row>
    <row r="12" spans="1:12">
      <c r="A12" s="502" t="s">
        <v>55</v>
      </c>
      <c r="B12" s="503" t="s">
        <v>305</v>
      </c>
      <c r="C12" s="504"/>
      <c r="D12" s="584"/>
      <c r="E12" s="506"/>
      <c r="F12" s="506"/>
      <c r="G12" s="506"/>
      <c r="H12" s="506"/>
      <c r="I12" s="506"/>
      <c r="J12" s="506"/>
      <c r="K12" s="506"/>
      <c r="L12" s="521"/>
    </row>
    <row r="13" spans="1:12">
      <c r="A13" s="511" t="s">
        <v>306</v>
      </c>
      <c r="B13" s="585"/>
      <c r="C13" s="586"/>
      <c r="D13" s="587"/>
      <c r="E13" s="588"/>
      <c r="F13" s="514"/>
      <c r="G13" s="589"/>
      <c r="H13" s="590"/>
      <c r="I13" s="591"/>
      <c r="J13" s="592"/>
      <c r="K13" s="593"/>
      <c r="L13" s="592"/>
    </row>
    <row r="14" spans="1:12">
      <c r="A14" s="502" t="s">
        <v>57</v>
      </c>
      <c r="B14" s="503" t="s">
        <v>312</v>
      </c>
      <c r="C14" s="504"/>
      <c r="D14" s="594"/>
      <c r="E14" s="506"/>
      <c r="F14" s="506"/>
      <c r="G14" s="506"/>
      <c r="H14" s="595"/>
      <c r="I14" s="508"/>
      <c r="J14" s="508"/>
      <c r="K14" s="509"/>
      <c r="L14" s="510"/>
    </row>
    <row r="15" spans="1:12">
      <c r="A15" s="511" t="s">
        <v>313</v>
      </c>
      <c r="B15" s="596"/>
      <c r="C15" s="586"/>
      <c r="D15" s="597"/>
      <c r="E15" s="523"/>
      <c r="F15" s="523"/>
      <c r="G15" s="598"/>
      <c r="H15" s="599"/>
      <c r="I15" s="600"/>
      <c r="J15" s="541"/>
      <c r="K15" s="601"/>
      <c r="L15" s="541"/>
    </row>
    <row r="16" spans="1:12">
      <c r="A16" s="573" t="s">
        <v>59</v>
      </c>
      <c r="B16" s="573" t="s">
        <v>319</v>
      </c>
      <c r="C16" s="529"/>
      <c r="D16" s="594"/>
      <c r="E16" s="506"/>
      <c r="F16" s="506"/>
      <c r="G16" s="506"/>
      <c r="H16" s="595"/>
      <c r="I16" s="508"/>
      <c r="J16" s="508"/>
      <c r="K16" s="509"/>
      <c r="L16" s="510"/>
    </row>
    <row r="17" spans="1:12" ht="15" thickBot="1">
      <c r="A17" s="530" t="s">
        <v>320</v>
      </c>
      <c r="B17" s="596"/>
      <c r="C17" s="602"/>
      <c r="D17" s="597"/>
      <c r="E17" s="514"/>
      <c r="F17" s="523"/>
      <c r="G17" s="598"/>
      <c r="H17" s="599"/>
      <c r="I17" s="600"/>
      <c r="J17" s="541"/>
      <c r="K17" s="601"/>
      <c r="L17" s="541"/>
    </row>
    <row r="18" spans="1:12" ht="15" thickBot="1">
      <c r="A18" s="84"/>
      <c r="B18" s="165"/>
      <c r="C18" s="166"/>
      <c r="D18" s="152" t="s">
        <v>21</v>
      </c>
      <c r="E18" s="470"/>
      <c r="F18" s="165"/>
      <c r="G18" s="89" t="s">
        <v>299</v>
      </c>
      <c r="H18" s="200"/>
      <c r="I18" s="494"/>
      <c r="J18" s="495">
        <f>SUM(J13:J17)</f>
        <v>0</v>
      </c>
      <c r="K18" s="581" t="s">
        <v>300</v>
      </c>
      <c r="L18" s="583">
        <f>SUM(L13:L17)</f>
        <v>0</v>
      </c>
    </row>
    <row r="19" spans="1:12">
      <c r="A19" s="84"/>
      <c r="B19" s="165"/>
      <c r="C19" s="166"/>
      <c r="D19" s="152"/>
      <c r="E19" s="470"/>
      <c r="F19" s="165"/>
      <c r="G19" s="169"/>
      <c r="H19" s="168"/>
      <c r="I19" s="168"/>
      <c r="J19" s="603"/>
      <c r="K19" s="497"/>
      <c r="L19" s="603"/>
    </row>
    <row r="20" spans="1:12">
      <c r="A20" s="498" t="s">
        <v>327</v>
      </c>
      <c r="B20" s="470"/>
      <c r="C20" s="604"/>
      <c r="D20" s="470"/>
      <c r="E20" s="171"/>
      <c r="F20" s="470"/>
      <c r="G20" s="470"/>
      <c r="H20" s="470"/>
      <c r="I20" s="470"/>
      <c r="J20" s="470"/>
      <c r="K20" s="470"/>
      <c r="L20" s="470"/>
    </row>
    <row r="21" spans="1:12">
      <c r="A21" s="172"/>
      <c r="B21" s="84"/>
      <c r="C21" s="173"/>
      <c r="D21" s="169"/>
      <c r="E21" s="174"/>
      <c r="F21" s="470"/>
      <c r="G21" s="470"/>
      <c r="H21" s="470"/>
      <c r="I21" s="470"/>
      <c r="J21" s="470"/>
      <c r="K21" s="470"/>
      <c r="L21" s="470"/>
    </row>
    <row r="22" spans="1:12" ht="15" thickBot="1">
      <c r="A22" s="84"/>
      <c r="B22" s="543" t="s">
        <v>328</v>
      </c>
      <c r="C22" s="543" t="s">
        <v>205</v>
      </c>
      <c r="D22" s="543" t="s">
        <v>329</v>
      </c>
      <c r="E22" s="470"/>
      <c r="F22" s="470"/>
      <c r="G22" s="470"/>
      <c r="H22" s="470"/>
      <c r="I22" s="470"/>
      <c r="J22" s="470"/>
      <c r="K22" s="470"/>
      <c r="L22" s="470"/>
    </row>
    <row r="23" spans="1:12" ht="15" thickBot="1">
      <c r="A23" s="470"/>
      <c r="B23" s="605"/>
      <c r="C23" s="606">
        <v>0.23</v>
      </c>
      <c r="D23" s="583">
        <f>ROUND(B23*1.23,2)</f>
        <v>0</v>
      </c>
      <c r="E23" s="179"/>
      <c r="F23" s="470"/>
      <c r="G23" s="470"/>
      <c r="H23" s="470"/>
      <c r="I23" s="470"/>
      <c r="J23" s="470"/>
      <c r="K23" s="470"/>
      <c r="L23" s="470"/>
    </row>
    <row r="24" spans="1:12">
      <c r="A24" s="470"/>
      <c r="B24" s="607"/>
      <c r="C24" s="608"/>
      <c r="D24" s="607"/>
      <c r="E24" s="179"/>
      <c r="F24" s="470"/>
      <c r="G24" s="470"/>
      <c r="H24" s="470"/>
      <c r="I24" s="470"/>
      <c r="J24" s="470"/>
      <c r="K24" s="470"/>
      <c r="L24" s="470"/>
    </row>
    <row r="25" spans="1:12">
      <c r="A25" s="549"/>
      <c r="B25" s="152"/>
      <c r="C25" s="166"/>
      <c r="D25" s="470"/>
      <c r="E25" s="470"/>
      <c r="F25" s="470"/>
      <c r="G25" s="470"/>
      <c r="H25" s="470"/>
      <c r="I25" s="470"/>
      <c r="J25" s="470"/>
      <c r="K25" s="470"/>
      <c r="L25" s="470"/>
    </row>
    <row r="26" spans="1:12">
      <c r="A26" s="475"/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</row>
    <row r="27" spans="1:12">
      <c r="A27" s="498" t="s">
        <v>419</v>
      </c>
      <c r="B27" s="128"/>
      <c r="C27" s="609" t="s">
        <v>331</v>
      </c>
      <c r="D27" s="610"/>
      <c r="E27" s="610"/>
      <c r="F27" s="610"/>
      <c r="G27" s="610"/>
      <c r="H27" s="610"/>
      <c r="I27" s="610"/>
      <c r="J27" s="610"/>
      <c r="K27" s="128"/>
      <c r="L27" s="128"/>
    </row>
    <row r="28" spans="1:12" ht="15" thickBot="1">
      <c r="A28" s="470"/>
      <c r="B28" s="543" t="s">
        <v>328</v>
      </c>
      <c r="C28" s="543" t="s">
        <v>205</v>
      </c>
      <c r="D28" s="543" t="s">
        <v>329</v>
      </c>
      <c r="E28" s="470"/>
      <c r="F28" s="470"/>
      <c r="G28" s="470"/>
      <c r="H28" s="470"/>
      <c r="I28" s="470"/>
      <c r="J28" s="470"/>
      <c r="K28" s="470"/>
      <c r="L28" s="470"/>
    </row>
    <row r="29" spans="1:12" ht="15" thickBot="1">
      <c r="A29" s="470"/>
      <c r="B29" s="495"/>
      <c r="C29" s="611" t="s">
        <v>332</v>
      </c>
      <c r="D29" s="495">
        <f>L8+L18+D23</f>
        <v>0</v>
      </c>
      <c r="E29" s="470"/>
      <c r="F29" s="470"/>
      <c r="G29" s="470"/>
      <c r="H29" s="470"/>
      <c r="I29" s="470"/>
      <c r="J29" s="470"/>
      <c r="K29" s="470"/>
      <c r="L29" s="470"/>
    </row>
    <row r="30" spans="1:12">
      <c r="A30" s="545"/>
      <c r="B30" s="475"/>
      <c r="C30" s="558"/>
      <c r="D30" s="475"/>
      <c r="E30" s="559"/>
      <c r="F30" s="545"/>
      <c r="G30" s="545"/>
      <c r="H30" s="545"/>
      <c r="I30" s="545"/>
      <c r="J30" s="545"/>
      <c r="K30" s="545"/>
      <c r="L30" s="545"/>
    </row>
    <row r="31" spans="1:12">
      <c r="A31" s="475"/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</row>
    <row r="32" spans="1:12">
      <c r="A32" s="549"/>
      <c r="B32" s="560" t="s">
        <v>395</v>
      </c>
      <c r="C32" s="475"/>
      <c r="D32" s="475"/>
      <c r="E32" s="475"/>
      <c r="F32" s="475"/>
      <c r="G32" s="475"/>
      <c r="H32" s="475"/>
      <c r="I32" s="475"/>
      <c r="J32" s="475"/>
      <c r="K32" s="475"/>
      <c r="L32" s="475"/>
    </row>
    <row r="33" spans="1:12">
      <c r="A33" s="475"/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5"/>
    </row>
    <row r="34" spans="1:12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2.5">
      <c r="A35" s="97"/>
      <c r="B35" s="343" t="s">
        <v>761</v>
      </c>
      <c r="C35" s="742" t="s">
        <v>760</v>
      </c>
      <c r="D35" s="742"/>
      <c r="E35" s="742"/>
      <c r="F35" s="97"/>
      <c r="G35" s="97"/>
      <c r="H35" s="97"/>
      <c r="I35" s="97"/>
      <c r="J35" s="97"/>
      <c r="K35" s="97"/>
      <c r="L35" s="97"/>
    </row>
    <row r="36" spans="1:12" ht="22.5">
      <c r="A36" s="97"/>
      <c r="B36" s="730" t="s">
        <v>756</v>
      </c>
      <c r="C36" s="743" t="s">
        <v>757</v>
      </c>
      <c r="D36" s="743"/>
      <c r="E36" s="743"/>
      <c r="F36" s="97"/>
      <c r="G36" s="97"/>
      <c r="H36" s="97"/>
      <c r="I36" s="97"/>
      <c r="J36" s="97"/>
      <c r="K36" s="97"/>
      <c r="L36" s="97"/>
    </row>
    <row r="37" spans="1:12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spans="1:12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</sheetData>
  <mergeCells count="4">
    <mergeCell ref="A3:F3"/>
    <mergeCell ref="C5:C7"/>
    <mergeCell ref="C35:E35"/>
    <mergeCell ref="C36:E36"/>
  </mergeCells>
  <conditionalFormatting sqref="C20">
    <cfRule type="duplicateValues" dxfId="0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0"/>
  <sheetViews>
    <sheetView workbookViewId="0">
      <selection activeCell="B119" sqref="B119:B120"/>
    </sheetView>
  </sheetViews>
  <sheetFormatPr defaultRowHeight="14.25"/>
  <cols>
    <col min="1" max="1" width="12.375" customWidth="1"/>
    <col min="2" max="2" width="68.125" customWidth="1"/>
  </cols>
  <sheetData>
    <row r="1" spans="1:3">
      <c r="A1" s="615" t="s">
        <v>578</v>
      </c>
      <c r="B1" s="99"/>
      <c r="C1" s="100"/>
    </row>
    <row r="2" spans="1:3">
      <c r="A2" s="616"/>
      <c r="B2" s="616" t="s">
        <v>46</v>
      </c>
      <c r="C2" s="616"/>
    </row>
    <row r="3" spans="1:3">
      <c r="A3" s="616"/>
      <c r="B3" s="616"/>
      <c r="C3" s="616"/>
    </row>
    <row r="4" spans="1:3" ht="45" customHeight="1">
      <c r="A4" s="766" t="s">
        <v>693</v>
      </c>
      <c r="B4" s="767"/>
      <c r="C4" s="616"/>
    </row>
    <row r="5" spans="1:3">
      <c r="A5" s="617" t="s">
        <v>594</v>
      </c>
      <c r="B5" s="618"/>
      <c r="C5" s="616"/>
    </row>
    <row r="6" spans="1:3" ht="38.25">
      <c r="A6" s="619" t="s">
        <v>51</v>
      </c>
      <c r="B6" s="618" t="s">
        <v>420</v>
      </c>
      <c r="C6" s="100"/>
    </row>
    <row r="7" spans="1:3">
      <c r="A7" s="620"/>
      <c r="B7" s="621"/>
      <c r="C7" s="100"/>
    </row>
    <row r="8" spans="1:3" ht="102">
      <c r="A8" s="622" t="s">
        <v>421</v>
      </c>
      <c r="B8" s="619"/>
      <c r="C8" s="623" t="s">
        <v>54</v>
      </c>
    </row>
    <row r="9" spans="1:3" ht="25.5">
      <c r="A9" s="624" t="s">
        <v>55</v>
      </c>
      <c r="B9" s="619" t="s">
        <v>422</v>
      </c>
      <c r="C9" s="623"/>
    </row>
    <row r="10" spans="1:3" ht="76.5">
      <c r="A10" s="625" t="s">
        <v>57</v>
      </c>
      <c r="B10" s="619" t="s">
        <v>423</v>
      </c>
      <c r="C10" s="623"/>
    </row>
    <row r="11" spans="1:3" ht="51">
      <c r="A11" s="625" t="s">
        <v>59</v>
      </c>
      <c r="B11" s="619" t="s">
        <v>424</v>
      </c>
      <c r="C11" s="623"/>
    </row>
    <row r="12" spans="1:3" ht="51">
      <c r="A12" s="625" t="s">
        <v>61</v>
      </c>
      <c r="B12" s="619" t="s">
        <v>425</v>
      </c>
      <c r="C12" s="623"/>
    </row>
    <row r="13" spans="1:3">
      <c r="A13" s="625" t="s">
        <v>63</v>
      </c>
      <c r="B13" s="619" t="s">
        <v>681</v>
      </c>
      <c r="C13" s="623"/>
    </row>
    <row r="14" spans="1:3" ht="38.25">
      <c r="A14" s="768" t="s">
        <v>65</v>
      </c>
      <c r="B14" s="619" t="s">
        <v>682</v>
      </c>
      <c r="C14" s="623"/>
    </row>
    <row r="15" spans="1:3" ht="25.5">
      <c r="A15" s="769"/>
      <c r="B15" s="619" t="s">
        <v>426</v>
      </c>
      <c r="C15" s="623"/>
    </row>
    <row r="16" spans="1:3">
      <c r="A16" s="769"/>
      <c r="B16" s="619" t="s">
        <v>427</v>
      </c>
      <c r="C16" s="623"/>
    </row>
    <row r="17" spans="1:3" ht="38.25">
      <c r="A17" s="769"/>
      <c r="B17" s="619" t="s">
        <v>428</v>
      </c>
      <c r="C17" s="623"/>
    </row>
    <row r="18" spans="1:3" ht="25.5">
      <c r="A18" s="769"/>
      <c r="B18" s="619" t="s">
        <v>429</v>
      </c>
      <c r="C18" s="623"/>
    </row>
    <row r="19" spans="1:3">
      <c r="A19" s="769"/>
      <c r="B19" s="619" t="s">
        <v>430</v>
      </c>
      <c r="C19" s="623"/>
    </row>
    <row r="20" spans="1:3" ht="25.5">
      <c r="A20" s="625" t="s">
        <v>67</v>
      </c>
      <c r="B20" s="619" t="s">
        <v>431</v>
      </c>
      <c r="C20" s="623"/>
    </row>
    <row r="21" spans="1:3" ht="25.5">
      <c r="A21" s="625" t="s">
        <v>69</v>
      </c>
      <c r="B21" s="619" t="s">
        <v>683</v>
      </c>
      <c r="C21" s="623"/>
    </row>
    <row r="22" spans="1:3">
      <c r="A22" s="625" t="s">
        <v>71</v>
      </c>
      <c r="B22" s="619" t="s">
        <v>432</v>
      </c>
      <c r="C22" s="623"/>
    </row>
    <row r="23" spans="1:3" ht="25.5">
      <c r="A23" s="625" t="s">
        <v>73</v>
      </c>
      <c r="B23" s="619" t="s">
        <v>433</v>
      </c>
      <c r="C23" s="623"/>
    </row>
    <row r="24" spans="1:3">
      <c r="A24" s="625" t="s">
        <v>75</v>
      </c>
      <c r="B24" s="619" t="s">
        <v>434</v>
      </c>
      <c r="C24" s="623"/>
    </row>
    <row r="25" spans="1:3" ht="25.5">
      <c r="A25" s="626" t="s">
        <v>77</v>
      </c>
      <c r="B25" s="618" t="s">
        <v>435</v>
      </c>
      <c r="C25" s="623"/>
    </row>
    <row r="26" spans="1:3" ht="38.25">
      <c r="A26" s="627" t="s">
        <v>79</v>
      </c>
      <c r="B26" s="618" t="s">
        <v>436</v>
      </c>
      <c r="C26" s="623"/>
    </row>
    <row r="27" spans="1:3" ht="25.5">
      <c r="A27" s="627" t="s">
        <v>81</v>
      </c>
      <c r="B27" s="618" t="s">
        <v>437</v>
      </c>
      <c r="C27" s="623"/>
    </row>
    <row r="28" spans="1:3" ht="51">
      <c r="A28" s="627" t="s">
        <v>83</v>
      </c>
      <c r="B28" s="618" t="s">
        <v>438</v>
      </c>
      <c r="C28" s="623"/>
    </row>
    <row r="29" spans="1:3" ht="38.25">
      <c r="A29" s="627" t="s">
        <v>85</v>
      </c>
      <c r="B29" s="618" t="s">
        <v>439</v>
      </c>
      <c r="C29" s="623"/>
    </row>
    <row r="30" spans="1:3" ht="25.5">
      <c r="A30" s="627" t="s">
        <v>87</v>
      </c>
      <c r="B30" s="618" t="s">
        <v>440</v>
      </c>
      <c r="C30" s="623"/>
    </row>
    <row r="31" spans="1:3">
      <c r="A31" s="627" t="s">
        <v>89</v>
      </c>
      <c r="B31" s="618" t="s">
        <v>733</v>
      </c>
      <c r="C31" s="623"/>
    </row>
    <row r="32" spans="1:3" ht="38.25">
      <c r="A32" s="627" t="s">
        <v>90</v>
      </c>
      <c r="B32" s="618" t="s">
        <v>441</v>
      </c>
      <c r="C32" s="623"/>
    </row>
    <row r="33" spans="1:3" ht="38.25">
      <c r="A33" s="627" t="s">
        <v>92</v>
      </c>
      <c r="B33" s="618" t="s">
        <v>442</v>
      </c>
      <c r="C33" s="623"/>
    </row>
    <row r="34" spans="1:3" ht="25.5">
      <c r="A34" s="627" t="s">
        <v>94</v>
      </c>
      <c r="B34" s="618" t="s">
        <v>684</v>
      </c>
      <c r="C34" s="623"/>
    </row>
    <row r="35" spans="1:3" ht="25.5">
      <c r="A35" s="627" t="s">
        <v>96</v>
      </c>
      <c r="B35" s="618" t="s">
        <v>443</v>
      </c>
      <c r="C35" s="623"/>
    </row>
    <row r="36" spans="1:3" ht="25.5">
      <c r="A36" s="627" t="s">
        <v>98</v>
      </c>
      <c r="B36" s="618" t="s">
        <v>685</v>
      </c>
      <c r="C36" s="623"/>
    </row>
    <row r="37" spans="1:3" ht="25.5">
      <c r="A37" s="627" t="s">
        <v>100</v>
      </c>
      <c r="B37" s="618" t="s">
        <v>444</v>
      </c>
      <c r="C37" s="623"/>
    </row>
    <row r="38" spans="1:3">
      <c r="A38" s="627" t="s">
        <v>102</v>
      </c>
      <c r="B38" s="618" t="s">
        <v>445</v>
      </c>
      <c r="C38" s="623"/>
    </row>
    <row r="39" spans="1:3">
      <c r="A39" s="627" t="s">
        <v>104</v>
      </c>
      <c r="B39" s="618" t="s">
        <v>446</v>
      </c>
      <c r="C39" s="623"/>
    </row>
    <row r="40" spans="1:3" ht="25.5">
      <c r="A40" s="626" t="s">
        <v>106</v>
      </c>
      <c r="B40" s="618" t="s">
        <v>686</v>
      </c>
      <c r="C40" s="623"/>
    </row>
    <row r="41" spans="1:3" ht="25.5">
      <c r="A41" s="626" t="s">
        <v>108</v>
      </c>
      <c r="B41" s="618" t="s">
        <v>447</v>
      </c>
      <c r="C41" s="623"/>
    </row>
    <row r="42" spans="1:3" ht="38.25">
      <c r="A42" s="626" t="s">
        <v>110</v>
      </c>
      <c r="B42" s="618" t="s">
        <v>687</v>
      </c>
      <c r="C42" s="623"/>
    </row>
    <row r="43" spans="1:3" ht="25.5">
      <c r="A43" s="626" t="s">
        <v>112</v>
      </c>
      <c r="B43" s="618" t="s">
        <v>688</v>
      </c>
      <c r="C43" s="623"/>
    </row>
    <row r="44" spans="1:3" ht="25.5">
      <c r="A44" s="626" t="s">
        <v>113</v>
      </c>
      <c r="B44" s="618" t="s">
        <v>448</v>
      </c>
      <c r="C44" s="623"/>
    </row>
    <row r="45" spans="1:3" ht="25.5">
      <c r="A45" s="626" t="s">
        <v>114</v>
      </c>
      <c r="B45" s="618" t="s">
        <v>689</v>
      </c>
      <c r="C45" s="623"/>
    </row>
    <row r="46" spans="1:3" ht="25.5">
      <c r="A46" s="626" t="s">
        <v>115</v>
      </c>
      <c r="B46" s="618" t="s">
        <v>690</v>
      </c>
      <c r="C46" s="623"/>
    </row>
    <row r="47" spans="1:3" ht="51">
      <c r="A47" s="626" t="s">
        <v>116</v>
      </c>
      <c r="B47" s="621" t="s">
        <v>691</v>
      </c>
      <c r="C47" s="623"/>
    </row>
    <row r="48" spans="1:3">
      <c r="A48" s="628"/>
      <c r="B48" s="620"/>
      <c r="C48" s="629"/>
    </row>
    <row r="49" spans="1:3">
      <c r="A49" s="770" t="s">
        <v>449</v>
      </c>
      <c r="B49" s="771"/>
      <c r="C49" s="623" t="s">
        <v>54</v>
      </c>
    </row>
    <row r="50" spans="1:3" ht="25.5">
      <c r="A50" s="630" t="s">
        <v>55</v>
      </c>
      <c r="B50" s="631" t="s">
        <v>692</v>
      </c>
      <c r="C50" s="623"/>
    </row>
    <row r="51" spans="1:3" ht="38.25">
      <c r="A51" s="630" t="s">
        <v>57</v>
      </c>
      <c r="B51" s="138" t="s">
        <v>450</v>
      </c>
      <c r="C51" s="623"/>
    </row>
    <row r="52" spans="1:3" ht="38.25">
      <c r="A52" s="632" t="s">
        <v>59</v>
      </c>
      <c r="B52" s="631" t="s">
        <v>451</v>
      </c>
      <c r="C52" s="623"/>
    </row>
    <row r="53" spans="1:3" ht="38.25">
      <c r="A53" s="632" t="s">
        <v>61</v>
      </c>
      <c r="B53" s="631" t="s">
        <v>452</v>
      </c>
      <c r="C53" s="623"/>
    </row>
    <row r="54" spans="1:3" ht="25.5">
      <c r="A54" s="632" t="s">
        <v>63</v>
      </c>
      <c r="B54" s="138" t="s">
        <v>453</v>
      </c>
      <c r="C54" s="623"/>
    </row>
    <row r="55" spans="1:3">
      <c r="A55" s="632" t="s">
        <v>65</v>
      </c>
      <c r="B55" s="631" t="s">
        <v>454</v>
      </c>
      <c r="C55" s="623"/>
    </row>
    <row r="56" spans="1:3">
      <c r="A56" s="632" t="s">
        <v>67</v>
      </c>
      <c r="B56" s="631" t="s">
        <v>455</v>
      </c>
      <c r="C56" s="623"/>
    </row>
    <row r="57" spans="1:3" ht="38.25">
      <c r="A57" s="632" t="s">
        <v>69</v>
      </c>
      <c r="B57" s="138" t="s">
        <v>456</v>
      </c>
      <c r="C57" s="623"/>
    </row>
    <row r="58" spans="1:3" ht="25.5">
      <c r="A58" s="632" t="s">
        <v>71</v>
      </c>
      <c r="B58" s="631" t="s">
        <v>457</v>
      </c>
      <c r="C58" s="623"/>
    </row>
    <row r="59" spans="1:3">
      <c r="A59" s="632" t="s">
        <v>73</v>
      </c>
      <c r="B59" s="138" t="s">
        <v>458</v>
      </c>
      <c r="C59" s="623"/>
    </row>
    <row r="60" spans="1:3">
      <c r="A60" s="632" t="s">
        <v>75</v>
      </c>
      <c r="B60" s="138" t="s">
        <v>459</v>
      </c>
      <c r="C60" s="623"/>
    </row>
    <row r="61" spans="1:3" ht="25.5">
      <c r="A61" s="632" t="s">
        <v>77</v>
      </c>
      <c r="B61" s="631" t="s">
        <v>460</v>
      </c>
      <c r="C61" s="623"/>
    </row>
    <row r="62" spans="1:3" ht="25.5">
      <c r="A62" s="632" t="s">
        <v>77</v>
      </c>
      <c r="B62" s="631" t="s">
        <v>461</v>
      </c>
      <c r="C62" s="623"/>
    </row>
    <row r="63" spans="1:3" ht="25.5">
      <c r="A63" s="632" t="s">
        <v>79</v>
      </c>
      <c r="B63" s="138" t="s">
        <v>462</v>
      </c>
      <c r="C63" s="623"/>
    </row>
    <row r="64" spans="1:3">
      <c r="A64" s="632">
        <v>14</v>
      </c>
      <c r="B64" s="138" t="s">
        <v>463</v>
      </c>
      <c r="C64" s="623"/>
    </row>
    <row r="65" spans="1:3" ht="25.5">
      <c r="A65" s="632" t="s">
        <v>83</v>
      </c>
      <c r="B65" s="631" t="s">
        <v>464</v>
      </c>
      <c r="C65" s="623"/>
    </row>
    <row r="66" spans="1:3" ht="25.5">
      <c r="A66" s="632" t="s">
        <v>85</v>
      </c>
      <c r="B66" s="631" t="s">
        <v>465</v>
      </c>
      <c r="C66" s="623"/>
    </row>
    <row r="67" spans="1:3" ht="25.5">
      <c r="A67" s="632" t="s">
        <v>87</v>
      </c>
      <c r="B67" s="138" t="s">
        <v>466</v>
      </c>
      <c r="C67" s="623"/>
    </row>
    <row r="68" spans="1:3">
      <c r="A68" s="632" t="s">
        <v>89</v>
      </c>
      <c r="B68" s="138" t="s">
        <v>467</v>
      </c>
      <c r="C68" s="623"/>
    </row>
    <row r="69" spans="1:3" ht="25.5">
      <c r="A69" s="632" t="s">
        <v>90</v>
      </c>
      <c r="B69" s="138" t="s">
        <v>468</v>
      </c>
      <c r="C69" s="623"/>
    </row>
    <row r="70" spans="1:3">
      <c r="A70" s="632" t="s">
        <v>92</v>
      </c>
      <c r="B70" s="633" t="s">
        <v>469</v>
      </c>
      <c r="C70" s="623"/>
    </row>
    <row r="71" spans="1:3" ht="25.5">
      <c r="A71" s="632" t="s">
        <v>94</v>
      </c>
      <c r="B71" s="633" t="s">
        <v>470</v>
      </c>
      <c r="C71" s="623"/>
    </row>
    <row r="72" spans="1:3">
      <c r="A72" s="632" t="s">
        <v>96</v>
      </c>
      <c r="B72" s="633" t="s">
        <v>471</v>
      </c>
      <c r="C72" s="623"/>
    </row>
    <row r="73" spans="1:3">
      <c r="A73" s="632" t="s">
        <v>98</v>
      </c>
      <c r="B73" s="633" t="s">
        <v>472</v>
      </c>
      <c r="C73" s="623"/>
    </row>
    <row r="74" spans="1:3" ht="25.5">
      <c r="A74" s="632" t="s">
        <v>100</v>
      </c>
      <c r="B74" s="633" t="s">
        <v>473</v>
      </c>
      <c r="C74" s="623"/>
    </row>
    <row r="75" spans="1:3" ht="25.5">
      <c r="A75" s="632" t="s">
        <v>102</v>
      </c>
      <c r="B75" s="633" t="s">
        <v>474</v>
      </c>
      <c r="C75" s="623"/>
    </row>
    <row r="76" spans="1:3" ht="38.25">
      <c r="A76" s="632" t="s">
        <v>104</v>
      </c>
      <c r="B76" s="633" t="s">
        <v>475</v>
      </c>
      <c r="C76" s="623"/>
    </row>
    <row r="77" spans="1:3" ht="25.5">
      <c r="A77" s="632" t="s">
        <v>106</v>
      </c>
      <c r="B77" s="633" t="s">
        <v>476</v>
      </c>
      <c r="C77" s="623"/>
    </row>
    <row r="78" spans="1:3" ht="63.75">
      <c r="A78" s="632" t="s">
        <v>108</v>
      </c>
      <c r="B78" s="634" t="s">
        <v>477</v>
      </c>
      <c r="C78" s="623"/>
    </row>
    <row r="79" spans="1:3">
      <c r="A79" s="632" t="s">
        <v>110</v>
      </c>
      <c r="B79" s="633" t="s">
        <v>478</v>
      </c>
      <c r="C79" s="623"/>
    </row>
    <row r="80" spans="1:3">
      <c r="A80" s="635"/>
      <c r="B80" s="636"/>
      <c r="C80" s="637"/>
    </row>
    <row r="81" spans="1:3" ht="39" customHeight="1">
      <c r="A81" s="770" t="s">
        <v>700</v>
      </c>
      <c r="B81" s="771"/>
      <c r="C81" s="623" t="s">
        <v>54</v>
      </c>
    </row>
    <row r="82" spans="1:3" ht="25.5">
      <c r="A82" s="630" t="s">
        <v>55</v>
      </c>
      <c r="B82" s="138" t="s">
        <v>701</v>
      </c>
      <c r="C82" s="623"/>
    </row>
    <row r="83" spans="1:3">
      <c r="A83" s="630" t="s">
        <v>57</v>
      </c>
      <c r="B83" s="631" t="s">
        <v>702</v>
      </c>
      <c r="C83" s="623"/>
    </row>
    <row r="84" spans="1:3" ht="76.5">
      <c r="A84" s="630" t="s">
        <v>59</v>
      </c>
      <c r="B84" s="138" t="s">
        <v>703</v>
      </c>
      <c r="C84" s="623"/>
    </row>
    <row r="85" spans="1:3">
      <c r="A85" s="630" t="s">
        <v>61</v>
      </c>
      <c r="B85" s="138" t="s">
        <v>704</v>
      </c>
      <c r="C85" s="623"/>
    </row>
    <row r="86" spans="1:3" ht="25.5">
      <c r="A86" s="630" t="s">
        <v>63</v>
      </c>
      <c r="B86" s="138" t="s">
        <v>705</v>
      </c>
      <c r="C86" s="623"/>
    </row>
    <row r="87" spans="1:3">
      <c r="A87" s="630" t="s">
        <v>65</v>
      </c>
      <c r="B87" s="138" t="s">
        <v>706</v>
      </c>
      <c r="C87" s="623"/>
    </row>
    <row r="88" spans="1:3" ht="25.5">
      <c r="A88" s="630" t="s">
        <v>67</v>
      </c>
      <c r="B88" s="138" t="s">
        <v>707</v>
      </c>
      <c r="C88" s="623"/>
    </row>
    <row r="89" spans="1:3" ht="38.25">
      <c r="A89" s="630" t="s">
        <v>69</v>
      </c>
      <c r="B89" s="138" t="s">
        <v>708</v>
      </c>
      <c r="C89" s="623"/>
    </row>
    <row r="90" spans="1:3" ht="25.5">
      <c r="A90" s="638" t="s">
        <v>71</v>
      </c>
      <c r="B90" s="138" t="s">
        <v>709</v>
      </c>
      <c r="C90" s="623"/>
    </row>
    <row r="91" spans="1:3" ht="38.25">
      <c r="A91" s="630" t="s">
        <v>73</v>
      </c>
      <c r="B91" s="631" t="s">
        <v>710</v>
      </c>
      <c r="C91" s="623"/>
    </row>
    <row r="92" spans="1:3">
      <c r="A92" s="630" t="s">
        <v>75</v>
      </c>
      <c r="B92" s="631" t="s">
        <v>711</v>
      </c>
      <c r="C92" s="623"/>
    </row>
    <row r="93" spans="1:3" ht="25.5">
      <c r="A93" s="630" t="s">
        <v>77</v>
      </c>
      <c r="B93" s="631" t="s">
        <v>712</v>
      </c>
      <c r="C93" s="623"/>
    </row>
    <row r="94" spans="1:3">
      <c r="A94" s="630" t="s">
        <v>79</v>
      </c>
      <c r="B94" s="631" t="s">
        <v>713</v>
      </c>
      <c r="C94" s="623"/>
    </row>
    <row r="95" spans="1:3">
      <c r="A95" s="630" t="s">
        <v>81</v>
      </c>
      <c r="B95" s="631" t="s">
        <v>714</v>
      </c>
      <c r="C95" s="623"/>
    </row>
    <row r="96" spans="1:3" ht="25.5">
      <c r="A96" s="630" t="s">
        <v>83</v>
      </c>
      <c r="B96" s="631" t="s">
        <v>715</v>
      </c>
      <c r="C96" s="623"/>
    </row>
    <row r="97" spans="1:3" ht="38.25">
      <c r="A97" s="630" t="s">
        <v>85</v>
      </c>
      <c r="B97" s="631" t="s">
        <v>716</v>
      </c>
      <c r="C97" s="623"/>
    </row>
    <row r="98" spans="1:3">
      <c r="A98" s="630" t="s">
        <v>87</v>
      </c>
      <c r="B98" s="631" t="s">
        <v>717</v>
      </c>
      <c r="C98" s="623"/>
    </row>
    <row r="99" spans="1:3">
      <c r="A99" s="630" t="s">
        <v>89</v>
      </c>
      <c r="B99" s="631" t="s">
        <v>718</v>
      </c>
      <c r="C99" s="623"/>
    </row>
    <row r="100" spans="1:3" ht="25.5">
      <c r="A100" s="630" t="s">
        <v>90</v>
      </c>
      <c r="B100" s="631" t="s">
        <v>719</v>
      </c>
      <c r="C100" s="623"/>
    </row>
    <row r="101" spans="1:3">
      <c r="A101" s="630" t="s">
        <v>92</v>
      </c>
      <c r="B101" s="631" t="s">
        <v>720</v>
      </c>
      <c r="C101" s="623"/>
    </row>
    <row r="102" spans="1:3" ht="25.5">
      <c r="A102" s="630" t="s">
        <v>94</v>
      </c>
      <c r="B102" s="631" t="s">
        <v>731</v>
      </c>
      <c r="C102" s="623"/>
    </row>
    <row r="103" spans="1:3" ht="38.25">
      <c r="A103" s="630" t="s">
        <v>96</v>
      </c>
      <c r="B103" s="631" t="s">
        <v>721</v>
      </c>
      <c r="C103" s="623"/>
    </row>
    <row r="104" spans="1:3" ht="25.5">
      <c r="A104" s="630" t="s">
        <v>98</v>
      </c>
      <c r="B104" s="631" t="s">
        <v>722</v>
      </c>
      <c r="C104" s="623"/>
    </row>
    <row r="105" spans="1:3">
      <c r="A105" s="630" t="s">
        <v>100</v>
      </c>
      <c r="B105" s="631" t="s">
        <v>723</v>
      </c>
      <c r="C105" s="623"/>
    </row>
    <row r="106" spans="1:3">
      <c r="A106" s="630" t="s">
        <v>102</v>
      </c>
      <c r="B106" s="631" t="s">
        <v>724</v>
      </c>
      <c r="C106" s="623"/>
    </row>
    <row r="107" spans="1:3" ht="51">
      <c r="A107" s="630" t="s">
        <v>104</v>
      </c>
      <c r="B107" s="631" t="s">
        <v>725</v>
      </c>
      <c r="C107" s="623"/>
    </row>
    <row r="108" spans="1:3" ht="25.5">
      <c r="A108" s="630" t="s">
        <v>106</v>
      </c>
      <c r="B108" s="631" t="s">
        <v>726</v>
      </c>
      <c r="C108" s="623"/>
    </row>
    <row r="109" spans="1:3" ht="25.5">
      <c r="A109" s="630" t="s">
        <v>108</v>
      </c>
      <c r="B109" s="631" t="s">
        <v>727</v>
      </c>
      <c r="C109" s="623"/>
    </row>
    <row r="110" spans="1:3" ht="25.5">
      <c r="A110" s="630" t="s">
        <v>110</v>
      </c>
      <c r="B110" s="631" t="s">
        <v>728</v>
      </c>
      <c r="C110" s="623"/>
    </row>
    <row r="111" spans="1:3">
      <c r="A111" s="630" t="s">
        <v>112</v>
      </c>
      <c r="B111" s="631" t="s">
        <v>729</v>
      </c>
      <c r="C111" s="623"/>
    </row>
    <row r="112" spans="1:3" ht="38.25">
      <c r="A112" s="630" t="s">
        <v>113</v>
      </c>
      <c r="B112" s="631" t="s">
        <v>730</v>
      </c>
      <c r="C112" s="623"/>
    </row>
    <row r="113" spans="1:4" ht="38.25">
      <c r="A113" s="630" t="s">
        <v>114</v>
      </c>
      <c r="B113" s="631" t="s">
        <v>694</v>
      </c>
      <c r="C113" s="623"/>
    </row>
    <row r="114" spans="1:4" ht="38.25">
      <c r="A114" s="630" t="s">
        <v>115</v>
      </c>
      <c r="B114" s="631" t="s">
        <v>699</v>
      </c>
      <c r="C114" s="623"/>
    </row>
    <row r="115" spans="1:4" ht="25.5">
      <c r="A115" s="630" t="s">
        <v>116</v>
      </c>
      <c r="B115" s="631" t="s">
        <v>732</v>
      </c>
      <c r="C115" s="623"/>
    </row>
    <row r="116" spans="1:4">
      <c r="A116" s="100"/>
      <c r="B116" s="639"/>
      <c r="C116" s="640"/>
    </row>
    <row r="117" spans="1:4">
      <c r="A117" s="100"/>
      <c r="B117" s="636"/>
      <c r="C117" s="637"/>
    </row>
    <row r="118" spans="1:4">
      <c r="A118" s="612"/>
      <c r="B118" s="613"/>
      <c r="C118" s="614"/>
    </row>
    <row r="119" spans="1:4">
      <c r="A119" s="472"/>
      <c r="B119" s="343" t="s">
        <v>754</v>
      </c>
      <c r="C119" s="472"/>
      <c r="D119" s="208"/>
    </row>
    <row r="120" spans="1:4" ht="27.75" customHeight="1">
      <c r="A120" s="471"/>
      <c r="B120" s="729" t="s">
        <v>755</v>
      </c>
      <c r="C120" s="471"/>
      <c r="D120" s="208"/>
    </row>
  </sheetData>
  <mergeCells count="4">
    <mergeCell ref="A4:B4"/>
    <mergeCell ref="A14:A19"/>
    <mergeCell ref="A49:B49"/>
    <mergeCell ref="A81:B8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B48" sqref="B48"/>
    </sheetView>
  </sheetViews>
  <sheetFormatPr defaultRowHeight="14.25"/>
  <cols>
    <col min="1" max="1" width="4" customWidth="1"/>
    <col min="2" max="2" width="38.625" customWidth="1"/>
  </cols>
  <sheetData>
    <row r="1" spans="1:12">
      <c r="A1" s="84" t="s">
        <v>624</v>
      </c>
      <c r="B1" s="126"/>
      <c r="C1" s="127"/>
      <c r="D1" s="126"/>
      <c r="E1" s="126"/>
      <c r="F1" s="126"/>
      <c r="G1" s="126"/>
      <c r="H1" s="126"/>
      <c r="I1" s="126"/>
      <c r="J1" s="126"/>
      <c r="K1" s="126"/>
      <c r="L1" s="126"/>
    </row>
    <row r="2" spans="1:12">
      <c r="A2" s="84"/>
      <c r="B2" s="126"/>
      <c r="C2" s="127"/>
      <c r="D2" s="126"/>
      <c r="E2" s="126"/>
      <c r="F2" s="126"/>
      <c r="G2" s="126"/>
      <c r="H2" s="126"/>
      <c r="I2" s="126"/>
      <c r="J2" s="126"/>
      <c r="K2" s="126"/>
      <c r="L2" s="126"/>
    </row>
    <row r="3" spans="1:12">
      <c r="A3" s="128" t="s">
        <v>595</v>
      </c>
      <c r="B3" s="128"/>
      <c r="C3" s="129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38.25">
      <c r="A4" s="130" t="s">
        <v>195</v>
      </c>
      <c r="B4" s="130" t="s">
        <v>596</v>
      </c>
      <c r="C4" s="130" t="s">
        <v>197</v>
      </c>
      <c r="D4" s="130" t="s">
        <v>597</v>
      </c>
      <c r="E4" s="130" t="s">
        <v>598</v>
      </c>
      <c r="F4" s="130" t="s">
        <v>200</v>
      </c>
      <c r="G4" s="130" t="s">
        <v>201</v>
      </c>
      <c r="H4" s="130" t="s">
        <v>202</v>
      </c>
      <c r="I4" s="130" t="s">
        <v>599</v>
      </c>
      <c r="J4" s="130" t="s">
        <v>204</v>
      </c>
      <c r="K4" s="130" t="s">
        <v>205</v>
      </c>
      <c r="L4" s="130" t="s">
        <v>206</v>
      </c>
    </row>
    <row r="5" spans="1:12" ht="38.25">
      <c r="A5" s="131" t="s">
        <v>55</v>
      </c>
      <c r="B5" s="132" t="s">
        <v>600</v>
      </c>
      <c r="C5" s="198" t="s">
        <v>695</v>
      </c>
      <c r="D5" s="133"/>
      <c r="E5" s="134"/>
      <c r="F5" s="135"/>
      <c r="G5" s="135"/>
      <c r="H5" s="136"/>
      <c r="I5" s="136"/>
      <c r="J5" s="136"/>
      <c r="K5" s="135"/>
      <c r="L5" s="136"/>
    </row>
    <row r="6" spans="1:12" ht="25.5">
      <c r="A6" s="137" t="s">
        <v>57</v>
      </c>
      <c r="B6" s="138" t="s">
        <v>601</v>
      </c>
      <c r="C6" s="139">
        <v>105</v>
      </c>
      <c r="D6" s="140"/>
      <c r="E6" s="134"/>
      <c r="F6" s="135"/>
      <c r="G6" s="135"/>
      <c r="H6" s="136"/>
      <c r="I6" s="136"/>
      <c r="J6" s="136"/>
      <c r="K6" s="135"/>
      <c r="L6" s="136"/>
    </row>
    <row r="7" spans="1:12" ht="38.25">
      <c r="A7" s="137" t="s">
        <v>59</v>
      </c>
      <c r="B7" s="138" t="s">
        <v>602</v>
      </c>
      <c r="C7" s="139">
        <v>105</v>
      </c>
      <c r="D7" s="772"/>
      <c r="E7" s="773"/>
      <c r="F7" s="773"/>
      <c r="G7" s="773"/>
      <c r="H7" s="773"/>
      <c r="I7" s="773"/>
      <c r="J7" s="773"/>
      <c r="K7" s="773"/>
      <c r="L7" s="774"/>
    </row>
    <row r="8" spans="1:12" ht="89.25">
      <c r="A8" s="131" t="s">
        <v>61</v>
      </c>
      <c r="B8" s="132" t="s">
        <v>603</v>
      </c>
      <c r="C8" s="198" t="s">
        <v>696</v>
      </c>
      <c r="D8" s="141"/>
      <c r="E8" s="134"/>
      <c r="F8" s="142"/>
      <c r="G8" s="135"/>
      <c r="H8" s="136"/>
      <c r="I8" s="136"/>
      <c r="J8" s="136"/>
      <c r="K8" s="135"/>
      <c r="L8" s="136"/>
    </row>
    <row r="9" spans="1:12">
      <c r="A9" s="131" t="s">
        <v>63</v>
      </c>
      <c r="B9" s="132" t="s">
        <v>604</v>
      </c>
      <c r="C9" s="143">
        <v>6576</v>
      </c>
      <c r="D9" s="772"/>
      <c r="E9" s="773"/>
      <c r="F9" s="773"/>
      <c r="G9" s="773"/>
      <c r="H9" s="773"/>
      <c r="I9" s="773"/>
      <c r="J9" s="773"/>
      <c r="K9" s="773"/>
      <c r="L9" s="774"/>
    </row>
    <row r="10" spans="1:12" ht="38.25">
      <c r="A10" s="131" t="s">
        <v>65</v>
      </c>
      <c r="B10" s="132" t="s">
        <v>605</v>
      </c>
      <c r="C10" s="198" t="s">
        <v>698</v>
      </c>
      <c r="D10" s="133"/>
      <c r="E10" s="134"/>
      <c r="F10" s="135"/>
      <c r="G10" s="135"/>
      <c r="H10" s="136"/>
      <c r="I10" s="136"/>
      <c r="J10" s="136"/>
      <c r="K10" s="135"/>
      <c r="L10" s="136"/>
    </row>
    <row r="11" spans="1:12">
      <c r="A11" s="775" t="s">
        <v>67</v>
      </c>
      <c r="B11" s="777" t="s">
        <v>606</v>
      </c>
      <c r="C11" s="779" t="s">
        <v>697</v>
      </c>
      <c r="D11" s="781"/>
      <c r="E11" s="134"/>
      <c r="F11" s="135"/>
      <c r="G11" s="135"/>
      <c r="H11" s="136"/>
      <c r="I11" s="136"/>
      <c r="J11" s="136"/>
      <c r="K11" s="135"/>
      <c r="L11" s="136"/>
    </row>
    <row r="12" spans="1:12">
      <c r="A12" s="776"/>
      <c r="B12" s="778"/>
      <c r="C12" s="780"/>
      <c r="D12" s="782"/>
      <c r="E12" s="134"/>
      <c r="F12" s="135"/>
      <c r="G12" s="135"/>
      <c r="H12" s="136"/>
      <c r="I12" s="136"/>
      <c r="J12" s="136"/>
      <c r="K12" s="135"/>
      <c r="L12" s="136"/>
    </row>
    <row r="13" spans="1:12" ht="25.5">
      <c r="A13" s="137" t="s">
        <v>69</v>
      </c>
      <c r="B13" s="138" t="s">
        <v>607</v>
      </c>
      <c r="C13" s="139">
        <v>12</v>
      </c>
      <c r="D13" s="140"/>
      <c r="E13" s="134"/>
      <c r="F13" s="135"/>
      <c r="G13" s="135"/>
      <c r="H13" s="136"/>
      <c r="I13" s="136"/>
      <c r="J13" s="136"/>
      <c r="K13" s="135"/>
      <c r="L13" s="136"/>
    </row>
    <row r="14" spans="1:12" ht="25.5">
      <c r="A14" s="137" t="s">
        <v>71</v>
      </c>
      <c r="B14" s="138" t="s">
        <v>608</v>
      </c>
      <c r="C14" s="139">
        <v>100</v>
      </c>
      <c r="D14" s="140"/>
      <c r="E14" s="134"/>
      <c r="F14" s="135"/>
      <c r="G14" s="135"/>
      <c r="H14" s="136"/>
      <c r="I14" s="136"/>
      <c r="J14" s="136"/>
      <c r="K14" s="135"/>
      <c r="L14" s="136"/>
    </row>
    <row r="15" spans="1:12">
      <c r="A15" s="775" t="s">
        <v>73</v>
      </c>
      <c r="B15" s="783" t="s">
        <v>609</v>
      </c>
      <c r="C15" s="785" t="s">
        <v>610</v>
      </c>
      <c r="D15" s="781"/>
      <c r="E15" s="134"/>
      <c r="F15" s="135"/>
      <c r="G15" s="135"/>
      <c r="H15" s="136"/>
      <c r="I15" s="136"/>
      <c r="J15" s="136"/>
      <c r="K15" s="135"/>
      <c r="L15" s="136"/>
    </row>
    <row r="16" spans="1:12">
      <c r="A16" s="776"/>
      <c r="B16" s="784"/>
      <c r="C16" s="786"/>
      <c r="D16" s="782"/>
      <c r="E16" s="134"/>
      <c r="F16" s="135"/>
      <c r="G16" s="135"/>
      <c r="H16" s="136"/>
      <c r="I16" s="136"/>
      <c r="J16" s="136"/>
      <c r="K16" s="135"/>
      <c r="L16" s="136"/>
    </row>
    <row r="17" spans="1:12" ht="33.75">
      <c r="A17" s="137" t="s">
        <v>75</v>
      </c>
      <c r="B17" s="138" t="s">
        <v>611</v>
      </c>
      <c r="C17" s="144" t="s">
        <v>612</v>
      </c>
      <c r="D17" s="140"/>
      <c r="E17" s="134"/>
      <c r="F17" s="135"/>
      <c r="G17" s="145"/>
      <c r="H17" s="136"/>
      <c r="I17" s="136"/>
      <c r="J17" s="136"/>
      <c r="K17" s="135"/>
      <c r="L17" s="136"/>
    </row>
    <row r="18" spans="1:12" ht="33.75">
      <c r="A18" s="137" t="s">
        <v>77</v>
      </c>
      <c r="B18" s="138" t="s">
        <v>613</v>
      </c>
      <c r="C18" s="144" t="s">
        <v>612</v>
      </c>
      <c r="D18" s="140"/>
      <c r="E18" s="134"/>
      <c r="F18" s="135"/>
      <c r="G18" s="145"/>
      <c r="H18" s="136"/>
      <c r="I18" s="136"/>
      <c r="J18" s="136"/>
      <c r="K18" s="135"/>
      <c r="L18" s="136"/>
    </row>
    <row r="19" spans="1:12" ht="25.5">
      <c r="A19" s="195" t="s">
        <v>79</v>
      </c>
      <c r="B19" s="201" t="s">
        <v>748</v>
      </c>
      <c r="C19" s="196">
        <v>4</v>
      </c>
      <c r="D19" s="197"/>
      <c r="E19" s="146"/>
      <c r="F19" s="147"/>
      <c r="G19" s="148"/>
      <c r="H19" s="149"/>
      <c r="I19" s="149"/>
      <c r="J19" s="149"/>
      <c r="K19" s="147"/>
      <c r="L19" s="149"/>
    </row>
    <row r="20" spans="1:12">
      <c r="A20" s="775" t="s">
        <v>81</v>
      </c>
      <c r="B20" s="783" t="s">
        <v>614</v>
      </c>
      <c r="C20" s="785" t="s">
        <v>610</v>
      </c>
      <c r="D20" s="133"/>
      <c r="E20" s="146"/>
      <c r="F20" s="147"/>
      <c r="G20" s="148"/>
      <c r="H20" s="149"/>
      <c r="I20" s="149"/>
      <c r="J20" s="149"/>
      <c r="K20" s="147"/>
      <c r="L20" s="149"/>
    </row>
    <row r="21" spans="1:12">
      <c r="A21" s="787"/>
      <c r="B21" s="788"/>
      <c r="C21" s="789"/>
      <c r="D21" s="182"/>
      <c r="E21" s="183"/>
      <c r="F21" s="150"/>
      <c r="G21" s="150"/>
      <c r="H21" s="151"/>
      <c r="I21" s="151"/>
      <c r="J21" s="151"/>
      <c r="K21" s="150"/>
      <c r="L21" s="151"/>
    </row>
    <row r="22" spans="1:12" ht="15" thickBot="1">
      <c r="A22" s="184"/>
      <c r="B22" s="185"/>
      <c r="C22" s="186"/>
      <c r="D22" s="187"/>
      <c r="E22" s="80"/>
      <c r="F22" s="790" t="s">
        <v>299</v>
      </c>
      <c r="G22" s="791"/>
      <c r="H22" s="791"/>
      <c r="I22" s="153"/>
      <c r="J22" s="154">
        <f>SUM(J10:J21,J8:J8,J5:J6)</f>
        <v>0</v>
      </c>
      <c r="K22" s="155"/>
      <c r="L22" s="154">
        <f>SUM(L10:L21,L8:L8,L5:L6)</f>
        <v>0</v>
      </c>
    </row>
    <row r="23" spans="1:12">
      <c r="A23" s="156"/>
      <c r="B23" s="157"/>
      <c r="C23" s="158"/>
      <c r="D23" s="128"/>
      <c r="E23" s="128"/>
      <c r="F23" s="128"/>
      <c r="G23" s="128"/>
      <c r="H23" s="128"/>
      <c r="I23" s="128"/>
      <c r="J23" s="128"/>
      <c r="K23" s="128"/>
      <c r="L23" s="128"/>
    </row>
    <row r="24" spans="1:12" ht="38.25">
      <c r="A24" s="130" t="s">
        <v>195</v>
      </c>
      <c r="B24" s="130" t="s">
        <v>302</v>
      </c>
      <c r="C24" s="159"/>
      <c r="D24" s="130" t="s">
        <v>198</v>
      </c>
      <c r="E24" s="130" t="s">
        <v>199</v>
      </c>
      <c r="F24" s="130" t="s">
        <v>200</v>
      </c>
      <c r="G24" s="130" t="s">
        <v>201</v>
      </c>
      <c r="H24" s="130" t="s">
        <v>202</v>
      </c>
      <c r="I24" s="130" t="s">
        <v>203</v>
      </c>
      <c r="J24" s="130" t="s">
        <v>204</v>
      </c>
      <c r="K24" s="130" t="s">
        <v>205</v>
      </c>
      <c r="L24" s="130" t="s">
        <v>206</v>
      </c>
    </row>
    <row r="25" spans="1:12">
      <c r="A25" s="135" t="s">
        <v>55</v>
      </c>
      <c r="B25" s="160" t="s">
        <v>615</v>
      </c>
      <c r="C25" s="161"/>
      <c r="D25" s="135"/>
      <c r="E25" s="134"/>
      <c r="F25" s="135"/>
      <c r="G25" s="135"/>
      <c r="H25" s="162"/>
      <c r="I25" s="162"/>
      <c r="J25" s="162"/>
      <c r="K25" s="135"/>
      <c r="L25" s="162"/>
    </row>
    <row r="26" spans="1:12">
      <c r="A26" s="135" t="s">
        <v>57</v>
      </c>
      <c r="B26" s="160" t="s">
        <v>616</v>
      </c>
      <c r="C26" s="161"/>
      <c r="D26" s="135"/>
      <c r="E26" s="134"/>
      <c r="F26" s="135"/>
      <c r="G26" s="135"/>
      <c r="H26" s="162"/>
      <c r="I26" s="162"/>
      <c r="J26" s="162"/>
      <c r="K26" s="135"/>
      <c r="L26" s="162"/>
    </row>
    <row r="27" spans="1:12">
      <c r="A27" s="135" t="s">
        <v>59</v>
      </c>
      <c r="B27" s="160" t="s">
        <v>617</v>
      </c>
      <c r="C27" s="161"/>
      <c r="D27" s="163"/>
      <c r="E27" s="134"/>
      <c r="F27" s="135"/>
      <c r="G27" s="135"/>
      <c r="H27" s="162"/>
      <c r="I27" s="162"/>
      <c r="J27" s="162"/>
      <c r="K27" s="135"/>
      <c r="L27" s="162"/>
    </row>
    <row r="28" spans="1:12">
      <c r="A28" s="135" t="s">
        <v>61</v>
      </c>
      <c r="B28" s="160" t="s">
        <v>618</v>
      </c>
      <c r="C28" s="164"/>
      <c r="D28" s="163"/>
      <c r="E28" s="134"/>
      <c r="F28" s="135"/>
      <c r="G28" s="135"/>
      <c r="H28" s="162"/>
      <c r="I28" s="162"/>
      <c r="J28" s="162"/>
      <c r="K28" s="135"/>
      <c r="L28" s="162"/>
    </row>
    <row r="29" spans="1:12" ht="15" thickBot="1">
      <c r="A29" s="84"/>
      <c r="B29" s="165"/>
      <c r="C29" s="166"/>
      <c r="D29" s="152"/>
      <c r="E29" s="126"/>
      <c r="F29" s="790" t="s">
        <v>299</v>
      </c>
      <c r="G29" s="792"/>
      <c r="H29" s="792"/>
      <c r="I29" s="167"/>
      <c r="J29" s="154">
        <f>SUM(J25:J28)</f>
        <v>0</v>
      </c>
      <c r="K29" s="155" t="s">
        <v>21</v>
      </c>
      <c r="L29" s="154">
        <f>SUM(L25:L28)</f>
        <v>0</v>
      </c>
    </row>
    <row r="30" spans="1:12">
      <c r="A30" s="84"/>
      <c r="B30" s="165"/>
      <c r="C30" s="166"/>
      <c r="D30" s="152"/>
      <c r="E30" s="126"/>
      <c r="F30" s="165"/>
      <c r="G30" s="165"/>
      <c r="H30" s="168"/>
      <c r="I30" s="168"/>
      <c r="J30" s="169"/>
      <c r="K30" s="169"/>
      <c r="L30" s="169"/>
    </row>
    <row r="31" spans="1:12">
      <c r="A31" s="126"/>
      <c r="B31" s="126"/>
      <c r="C31" s="127"/>
      <c r="D31" s="126"/>
      <c r="E31" s="165"/>
      <c r="F31" s="165"/>
      <c r="G31" s="169"/>
      <c r="H31" s="168"/>
      <c r="I31" s="168"/>
      <c r="J31" s="170"/>
      <c r="K31" s="126"/>
      <c r="L31" s="126"/>
    </row>
    <row r="32" spans="1:12">
      <c r="A32" s="128" t="s">
        <v>619</v>
      </c>
      <c r="B32" s="126"/>
      <c r="C32" s="127"/>
      <c r="D32" s="126"/>
      <c r="E32" s="171"/>
      <c r="F32" s="126"/>
      <c r="G32" s="126"/>
      <c r="H32" s="126"/>
      <c r="I32" s="126"/>
      <c r="J32" s="126"/>
      <c r="K32" s="126"/>
      <c r="L32" s="126"/>
    </row>
    <row r="33" spans="1:12">
      <c r="A33" s="172"/>
      <c r="B33" s="84"/>
      <c r="C33" s="173"/>
      <c r="D33" s="169"/>
      <c r="E33" s="174"/>
      <c r="F33" s="126"/>
      <c r="G33" s="126"/>
      <c r="H33" s="126"/>
      <c r="I33" s="126"/>
      <c r="J33" s="126"/>
      <c r="K33" s="126"/>
      <c r="L33" s="126"/>
    </row>
    <row r="34" spans="1:12" ht="15" thickBot="1">
      <c r="A34" s="84"/>
      <c r="B34" s="175" t="s">
        <v>328</v>
      </c>
      <c r="C34" s="175" t="s">
        <v>205</v>
      </c>
      <c r="D34" s="175" t="s">
        <v>329</v>
      </c>
      <c r="E34" s="126"/>
      <c r="F34" s="126"/>
      <c r="G34" s="126"/>
      <c r="H34" s="126"/>
      <c r="I34" s="126"/>
      <c r="J34" s="126"/>
      <c r="K34" s="126"/>
      <c r="L34" s="126"/>
    </row>
    <row r="35" spans="1:12" ht="15" thickBot="1">
      <c r="A35" s="126"/>
      <c r="B35" s="176"/>
      <c r="C35" s="177">
        <v>23</v>
      </c>
      <c r="D35" s="178"/>
      <c r="E35" s="179"/>
      <c r="F35" s="126"/>
      <c r="G35" s="126"/>
      <c r="H35" s="126"/>
      <c r="I35" s="126"/>
      <c r="J35" s="126"/>
      <c r="K35" s="126"/>
      <c r="L35" s="126"/>
    </row>
    <row r="36" spans="1:12">
      <c r="A36" s="126"/>
      <c r="B36" s="152"/>
      <c r="C36" s="166"/>
      <c r="D36" s="126"/>
      <c r="E36" s="126"/>
      <c r="F36" s="126"/>
      <c r="G36" s="126"/>
      <c r="H36" s="126"/>
      <c r="I36" s="126"/>
      <c r="J36" s="126"/>
      <c r="K36" s="126"/>
      <c r="L36" s="126"/>
    </row>
    <row r="37" spans="1:12">
      <c r="A37" s="126"/>
      <c r="B37" s="152"/>
      <c r="C37" s="166"/>
      <c r="D37" s="126"/>
      <c r="E37" s="126"/>
      <c r="F37" s="126"/>
      <c r="G37" s="126"/>
      <c r="H37" s="126"/>
      <c r="I37" s="126"/>
      <c r="J37" s="126"/>
      <c r="K37" s="126"/>
      <c r="L37" s="126"/>
    </row>
    <row r="38" spans="1:12">
      <c r="A38" s="128" t="s">
        <v>620</v>
      </c>
      <c r="B38" s="126"/>
      <c r="C38" s="127"/>
      <c r="D38" s="126"/>
      <c r="E38" s="126"/>
      <c r="F38" s="126"/>
      <c r="G38" s="126"/>
      <c r="H38" s="126"/>
      <c r="I38" s="126"/>
      <c r="J38" s="126"/>
      <c r="K38" s="126"/>
      <c r="L38" s="126"/>
    </row>
    <row r="39" spans="1:12">
      <c r="A39" s="172"/>
      <c r="B39" s="84"/>
      <c r="C39" s="173"/>
      <c r="D39" s="169"/>
      <c r="E39" s="126"/>
      <c r="F39" s="126"/>
      <c r="G39" s="126"/>
      <c r="H39" s="126"/>
      <c r="I39" s="126"/>
      <c r="J39" s="126"/>
      <c r="K39" s="126"/>
      <c r="L39" s="126"/>
    </row>
    <row r="40" spans="1:12" ht="15" thickBot="1">
      <c r="A40" s="84"/>
      <c r="B40" s="175" t="s">
        <v>328</v>
      </c>
      <c r="C40" s="175" t="s">
        <v>205</v>
      </c>
      <c r="D40" s="175" t="s">
        <v>329</v>
      </c>
      <c r="E40" s="126"/>
      <c r="F40" s="126"/>
      <c r="G40" s="126"/>
      <c r="H40" s="126"/>
      <c r="I40" s="126"/>
      <c r="J40" s="126"/>
      <c r="K40" s="126"/>
      <c r="L40" s="126"/>
    </row>
    <row r="41" spans="1:12" ht="15" thickBot="1">
      <c r="A41" s="126"/>
      <c r="B41" s="176"/>
      <c r="C41" s="177">
        <v>23</v>
      </c>
      <c r="D41" s="180"/>
      <c r="E41" s="126"/>
      <c r="F41" s="126"/>
      <c r="G41" s="126"/>
      <c r="H41" s="126"/>
      <c r="I41" s="126"/>
      <c r="J41" s="126"/>
      <c r="K41" s="126"/>
      <c r="L41" s="126"/>
    </row>
    <row r="42" spans="1:12">
      <c r="A42" s="126"/>
      <c r="B42" s="152"/>
      <c r="C42" s="166"/>
      <c r="D42" s="126"/>
      <c r="E42" s="126"/>
      <c r="F42" s="126"/>
      <c r="G42" s="126"/>
      <c r="H42" s="126"/>
      <c r="I42" s="126"/>
      <c r="J42" s="126"/>
      <c r="K42" s="126"/>
      <c r="L42" s="126"/>
    </row>
    <row r="43" spans="1:12">
      <c r="A43" s="126"/>
      <c r="B43" s="152"/>
      <c r="C43" s="166"/>
      <c r="D43" s="126"/>
      <c r="E43" s="126"/>
      <c r="F43" s="126"/>
      <c r="G43" s="126"/>
      <c r="H43" s="126"/>
      <c r="I43" s="126"/>
      <c r="J43" s="126"/>
      <c r="K43" s="126"/>
      <c r="L43" s="126"/>
    </row>
    <row r="44" spans="1:12">
      <c r="A44" s="126"/>
      <c r="B44" s="152"/>
      <c r="C44" s="166"/>
      <c r="D44" s="126"/>
      <c r="E44" s="126"/>
      <c r="F44" s="126"/>
      <c r="G44" s="126"/>
      <c r="H44" s="126"/>
      <c r="I44" s="126"/>
      <c r="J44" s="126"/>
      <c r="K44" s="126"/>
      <c r="L44" s="126"/>
    </row>
    <row r="45" spans="1:12">
      <c r="A45" s="126"/>
      <c r="B45" s="126"/>
      <c r="C45" s="127"/>
      <c r="D45" s="126"/>
      <c r="E45" s="126"/>
      <c r="F45" s="126"/>
      <c r="G45" s="126"/>
      <c r="H45" s="126"/>
      <c r="I45" s="126"/>
      <c r="J45" s="126"/>
      <c r="K45" s="126"/>
      <c r="L45" s="126"/>
    </row>
    <row r="46" spans="1:12">
      <c r="A46" s="793" t="s">
        <v>621</v>
      </c>
      <c r="B46" s="794"/>
      <c r="C46" s="795" t="s">
        <v>622</v>
      </c>
      <c r="D46" s="796"/>
      <c r="E46" s="796"/>
      <c r="F46" s="796"/>
      <c r="G46" s="796"/>
      <c r="H46" s="796"/>
      <c r="I46" s="796"/>
      <c r="J46" s="796"/>
      <c r="K46" s="796"/>
      <c r="L46" s="797"/>
    </row>
    <row r="47" spans="1:12" ht="15" thickBot="1">
      <c r="A47" s="126"/>
      <c r="B47" s="175" t="s">
        <v>328</v>
      </c>
      <c r="C47" s="175" t="s">
        <v>205</v>
      </c>
      <c r="D47" s="175" t="s">
        <v>329</v>
      </c>
      <c r="E47" s="126"/>
      <c r="F47" s="126"/>
      <c r="G47" s="126"/>
      <c r="H47" s="126"/>
      <c r="I47" s="126"/>
      <c r="J47" s="126"/>
      <c r="K47" s="126"/>
      <c r="L47" s="126"/>
    </row>
    <row r="48" spans="1:12" ht="15" thickBot="1">
      <c r="A48" s="126"/>
      <c r="B48" s="178"/>
      <c r="C48" s="181" t="s">
        <v>623</v>
      </c>
      <c r="D48" s="178"/>
      <c r="E48" s="126"/>
      <c r="F48" s="126"/>
      <c r="G48" s="126"/>
      <c r="H48" s="126"/>
      <c r="I48" s="126"/>
      <c r="J48" s="126"/>
      <c r="K48" s="126"/>
      <c r="L48" s="126"/>
    </row>
    <row r="49" spans="1:12">
      <c r="A49" s="126"/>
      <c r="B49" s="126"/>
      <c r="C49" s="127"/>
      <c r="D49" s="126"/>
      <c r="E49" s="126"/>
      <c r="F49" s="126"/>
      <c r="G49" s="126"/>
      <c r="H49" s="126"/>
      <c r="I49" s="126"/>
      <c r="J49" s="126"/>
      <c r="K49" s="126"/>
      <c r="L49" s="126"/>
    </row>
    <row r="50" spans="1:12">
      <c r="A50" s="126"/>
      <c r="B50" s="84" t="s">
        <v>395</v>
      </c>
      <c r="C50" s="127"/>
      <c r="D50" s="126"/>
      <c r="E50" s="126"/>
      <c r="F50" s="126"/>
      <c r="G50" s="126"/>
      <c r="H50" s="126"/>
      <c r="I50" s="126"/>
      <c r="J50" s="126"/>
      <c r="K50" s="126"/>
      <c r="L50" s="126"/>
    </row>
    <row r="51" spans="1:12">
      <c r="A51" s="126"/>
      <c r="B51" s="126"/>
      <c r="C51" s="127"/>
      <c r="D51" s="126"/>
      <c r="E51" s="126"/>
      <c r="F51" s="126"/>
      <c r="G51" s="126"/>
      <c r="H51" s="126"/>
      <c r="I51" s="126"/>
      <c r="J51" s="126"/>
      <c r="K51" s="126"/>
      <c r="L51" s="126"/>
    </row>
    <row r="53" spans="1:12">
      <c r="B53" s="343"/>
    </row>
    <row r="55" spans="1:12" ht="22.5">
      <c r="B55" s="343" t="s">
        <v>758</v>
      </c>
      <c r="C55" s="742" t="s">
        <v>759</v>
      </c>
      <c r="D55" s="742"/>
      <c r="E55" s="742"/>
    </row>
    <row r="56" spans="1:12" ht="22.5">
      <c r="B56" s="734" t="s">
        <v>756</v>
      </c>
      <c r="C56" s="743" t="s">
        <v>757</v>
      </c>
      <c r="D56" s="743"/>
      <c r="E56" s="743"/>
    </row>
  </sheetData>
  <mergeCells count="19">
    <mergeCell ref="C55:E55"/>
    <mergeCell ref="C56:E56"/>
    <mergeCell ref="F22:H22"/>
    <mergeCell ref="F29:H29"/>
    <mergeCell ref="A46:B46"/>
    <mergeCell ref="C46:L46"/>
    <mergeCell ref="A15:A16"/>
    <mergeCell ref="B15:B16"/>
    <mergeCell ref="C15:C16"/>
    <mergeCell ref="D15:D16"/>
    <mergeCell ref="A20:A21"/>
    <mergeCell ref="B20:B21"/>
    <mergeCell ref="C20:C21"/>
    <mergeCell ref="D7:L7"/>
    <mergeCell ref="D9:L9"/>
    <mergeCell ref="A11:A12"/>
    <mergeCell ref="B11:B12"/>
    <mergeCell ref="C11:C12"/>
    <mergeCell ref="D11:D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5"/>
  <sheetViews>
    <sheetView topLeftCell="A61" workbookViewId="0">
      <selection activeCell="J86" sqref="J86"/>
    </sheetView>
  </sheetViews>
  <sheetFormatPr defaultRowHeight="14.25"/>
  <cols>
    <col min="1" max="1" width="5.125" customWidth="1"/>
    <col min="2" max="2" width="73" customWidth="1"/>
  </cols>
  <sheetData>
    <row r="1" spans="1:3">
      <c r="A1" s="98" t="s">
        <v>579</v>
      </c>
      <c r="B1" s="99"/>
      <c r="C1" s="100"/>
    </row>
    <row r="2" spans="1:3">
      <c r="A2" s="101"/>
      <c r="B2" s="102" t="s">
        <v>46</v>
      </c>
      <c r="C2" s="101"/>
    </row>
    <row r="3" spans="1:3">
      <c r="A3" s="101"/>
      <c r="B3" s="101"/>
      <c r="C3" s="101"/>
    </row>
    <row r="4" spans="1:3">
      <c r="A4" s="103" t="s">
        <v>479</v>
      </c>
      <c r="B4" s="104"/>
      <c r="C4" s="101"/>
    </row>
    <row r="5" spans="1:3">
      <c r="A5" s="105" t="s">
        <v>50</v>
      </c>
      <c r="B5" s="82"/>
      <c r="C5" s="101"/>
    </row>
    <row r="6" spans="1:3">
      <c r="A6" s="106" t="s">
        <v>51</v>
      </c>
      <c r="B6" s="82"/>
      <c r="C6" s="107"/>
    </row>
    <row r="7" spans="1:3">
      <c r="A7" s="108"/>
      <c r="B7" s="109"/>
      <c r="C7" s="107"/>
    </row>
    <row r="8" spans="1:3">
      <c r="A8" s="110" t="s">
        <v>480</v>
      </c>
      <c r="B8" s="111"/>
      <c r="C8" s="112" t="s">
        <v>54</v>
      </c>
    </row>
    <row r="9" spans="1:3" ht="25.5">
      <c r="A9" s="113" t="s">
        <v>55</v>
      </c>
      <c r="B9" s="114" t="s">
        <v>481</v>
      </c>
      <c r="C9" s="96"/>
    </row>
    <row r="10" spans="1:3">
      <c r="A10" s="113" t="s">
        <v>57</v>
      </c>
      <c r="B10" s="122" t="s">
        <v>482</v>
      </c>
      <c r="C10" s="96"/>
    </row>
    <row r="11" spans="1:3">
      <c r="A11" s="113" t="s">
        <v>483</v>
      </c>
      <c r="B11" s="123" t="s">
        <v>484</v>
      </c>
      <c r="C11" s="96"/>
    </row>
    <row r="12" spans="1:3" ht="25.5">
      <c r="A12" s="113" t="s">
        <v>485</v>
      </c>
      <c r="B12" s="123" t="s">
        <v>486</v>
      </c>
      <c r="C12" s="96"/>
    </row>
    <row r="13" spans="1:3">
      <c r="A13" s="113" t="s">
        <v>487</v>
      </c>
      <c r="B13" s="123" t="s">
        <v>488</v>
      </c>
      <c r="C13" s="96"/>
    </row>
    <row r="14" spans="1:3">
      <c r="A14" s="113" t="s">
        <v>489</v>
      </c>
      <c r="B14" s="123" t="s">
        <v>490</v>
      </c>
      <c r="C14" s="96"/>
    </row>
    <row r="15" spans="1:3" ht="25.5">
      <c r="A15" s="113" t="s">
        <v>59</v>
      </c>
      <c r="B15" s="82" t="s">
        <v>491</v>
      </c>
      <c r="C15" s="96"/>
    </row>
    <row r="16" spans="1:3">
      <c r="A16" s="113" t="s">
        <v>61</v>
      </c>
      <c r="B16" s="82" t="s">
        <v>492</v>
      </c>
      <c r="C16" s="96"/>
    </row>
    <row r="17" spans="1:3" ht="25.5">
      <c r="A17" s="113" t="s">
        <v>63</v>
      </c>
      <c r="B17" s="82" t="s">
        <v>493</v>
      </c>
      <c r="C17" s="96"/>
    </row>
    <row r="18" spans="1:3">
      <c r="A18" s="113" t="s">
        <v>65</v>
      </c>
      <c r="B18" s="82" t="s">
        <v>494</v>
      </c>
      <c r="C18" s="96"/>
    </row>
    <row r="19" spans="1:3">
      <c r="A19" s="113" t="s">
        <v>67</v>
      </c>
      <c r="B19" s="82" t="s">
        <v>495</v>
      </c>
      <c r="C19" s="96"/>
    </row>
    <row r="20" spans="1:3">
      <c r="A20" s="113" t="s">
        <v>69</v>
      </c>
      <c r="B20" s="82" t="s">
        <v>496</v>
      </c>
      <c r="C20" s="96"/>
    </row>
    <row r="21" spans="1:3" ht="25.5">
      <c r="A21" s="113" t="s">
        <v>71</v>
      </c>
      <c r="B21" s="82" t="s">
        <v>497</v>
      </c>
      <c r="C21" s="96"/>
    </row>
    <row r="22" spans="1:3">
      <c r="A22" s="113" t="s">
        <v>73</v>
      </c>
      <c r="B22" s="82" t="s">
        <v>498</v>
      </c>
      <c r="C22" s="96"/>
    </row>
    <row r="23" spans="1:3">
      <c r="A23" s="113" t="s">
        <v>499</v>
      </c>
      <c r="B23" s="124" t="s">
        <v>500</v>
      </c>
      <c r="C23" s="96"/>
    </row>
    <row r="24" spans="1:3" ht="25.5">
      <c r="A24" s="113" t="s">
        <v>501</v>
      </c>
      <c r="B24" s="124" t="s">
        <v>502</v>
      </c>
      <c r="C24" s="96"/>
    </row>
    <row r="25" spans="1:3">
      <c r="A25" s="113" t="s">
        <v>75</v>
      </c>
      <c r="B25" s="124" t="s">
        <v>503</v>
      </c>
      <c r="C25" s="96"/>
    </row>
    <row r="26" spans="1:3">
      <c r="A26" s="113" t="s">
        <v>504</v>
      </c>
      <c r="B26" s="124" t="s">
        <v>505</v>
      </c>
      <c r="C26" s="96"/>
    </row>
    <row r="27" spans="1:3">
      <c r="A27" s="113" t="s">
        <v>506</v>
      </c>
      <c r="B27" s="124" t="s">
        <v>507</v>
      </c>
      <c r="C27" s="96"/>
    </row>
    <row r="28" spans="1:3">
      <c r="A28" s="115" t="s">
        <v>508</v>
      </c>
      <c r="B28" s="124" t="s">
        <v>509</v>
      </c>
      <c r="C28" s="116"/>
    </row>
    <row r="29" spans="1:3" ht="28.5" customHeight="1">
      <c r="A29" s="115" t="s">
        <v>77</v>
      </c>
      <c r="B29" s="82" t="s">
        <v>749</v>
      </c>
      <c r="C29" s="116"/>
    </row>
    <row r="30" spans="1:3">
      <c r="A30" s="115" t="s">
        <v>510</v>
      </c>
      <c r="B30" s="124" t="s">
        <v>511</v>
      </c>
      <c r="C30" s="116"/>
    </row>
    <row r="31" spans="1:3">
      <c r="A31" s="115" t="s">
        <v>512</v>
      </c>
      <c r="B31" s="119" t="s">
        <v>513</v>
      </c>
      <c r="C31" s="96"/>
    </row>
    <row r="32" spans="1:3" ht="25.5">
      <c r="A32" s="117" t="s">
        <v>79</v>
      </c>
      <c r="B32" s="82" t="s">
        <v>514</v>
      </c>
      <c r="C32" s="118"/>
    </row>
    <row r="33" spans="1:3" ht="25.5">
      <c r="A33" s="115" t="s">
        <v>81</v>
      </c>
      <c r="B33" s="119" t="s">
        <v>515</v>
      </c>
      <c r="C33" s="96"/>
    </row>
    <row r="34" spans="1:3">
      <c r="A34" s="115" t="s">
        <v>83</v>
      </c>
      <c r="B34" s="119" t="s">
        <v>516</v>
      </c>
      <c r="C34" s="96"/>
    </row>
    <row r="35" spans="1:3" ht="38.25">
      <c r="A35" s="115" t="s">
        <v>517</v>
      </c>
      <c r="B35" s="120" t="s">
        <v>518</v>
      </c>
      <c r="C35" s="96"/>
    </row>
    <row r="36" spans="1:3" ht="25.5">
      <c r="A36" s="115" t="s">
        <v>519</v>
      </c>
      <c r="B36" s="119" t="s">
        <v>520</v>
      </c>
      <c r="C36" s="96"/>
    </row>
    <row r="37" spans="1:3" ht="38.25">
      <c r="A37" s="115" t="s">
        <v>521</v>
      </c>
      <c r="B37" s="119" t="s">
        <v>522</v>
      </c>
      <c r="C37" s="96"/>
    </row>
    <row r="38" spans="1:3">
      <c r="A38" s="115" t="s">
        <v>523</v>
      </c>
      <c r="B38" s="119" t="s">
        <v>524</v>
      </c>
      <c r="C38" s="96"/>
    </row>
    <row r="39" spans="1:3" ht="38.25">
      <c r="A39" s="115" t="s">
        <v>525</v>
      </c>
      <c r="B39" s="82" t="s">
        <v>526</v>
      </c>
      <c r="C39" s="116"/>
    </row>
    <row r="40" spans="1:3" ht="25.5">
      <c r="A40" s="115" t="s">
        <v>527</v>
      </c>
      <c r="B40" s="82" t="s">
        <v>528</v>
      </c>
      <c r="C40" s="96"/>
    </row>
    <row r="41" spans="1:3">
      <c r="A41" s="115" t="s">
        <v>85</v>
      </c>
      <c r="B41" s="82" t="s">
        <v>529</v>
      </c>
      <c r="C41" s="96"/>
    </row>
    <row r="42" spans="1:3">
      <c r="A42" s="115" t="s">
        <v>530</v>
      </c>
      <c r="B42" s="82" t="s">
        <v>531</v>
      </c>
      <c r="C42" s="96"/>
    </row>
    <row r="43" spans="1:3" ht="25.5">
      <c r="A43" s="115" t="s">
        <v>532</v>
      </c>
      <c r="B43" s="82" t="s">
        <v>533</v>
      </c>
      <c r="C43" s="96"/>
    </row>
    <row r="44" spans="1:3">
      <c r="A44" s="115" t="s">
        <v>534</v>
      </c>
      <c r="B44" s="119" t="s">
        <v>535</v>
      </c>
      <c r="C44" s="96"/>
    </row>
    <row r="45" spans="1:3">
      <c r="A45" s="115" t="s">
        <v>87</v>
      </c>
      <c r="B45" s="82" t="s">
        <v>536</v>
      </c>
      <c r="C45" s="96"/>
    </row>
    <row r="46" spans="1:3" ht="38.25">
      <c r="A46" s="115" t="s">
        <v>89</v>
      </c>
      <c r="B46" s="82" t="s">
        <v>537</v>
      </c>
      <c r="C46" s="96"/>
    </row>
    <row r="47" spans="1:3" ht="25.5">
      <c r="A47" s="115" t="s">
        <v>90</v>
      </c>
      <c r="B47" s="82" t="s">
        <v>538</v>
      </c>
      <c r="C47" s="96"/>
    </row>
    <row r="48" spans="1:3">
      <c r="A48" s="115" t="s">
        <v>539</v>
      </c>
      <c r="B48" s="82" t="s">
        <v>540</v>
      </c>
      <c r="C48" s="96"/>
    </row>
    <row r="49" spans="1:3">
      <c r="A49" s="115" t="s">
        <v>541</v>
      </c>
      <c r="B49" s="82" t="s">
        <v>542</v>
      </c>
      <c r="C49" s="96"/>
    </row>
    <row r="50" spans="1:3">
      <c r="A50" s="115" t="s">
        <v>543</v>
      </c>
      <c r="B50" s="82" t="s">
        <v>544</v>
      </c>
      <c r="C50" s="96"/>
    </row>
    <row r="51" spans="1:3">
      <c r="A51" s="115" t="s">
        <v>545</v>
      </c>
      <c r="B51" s="82" t="s">
        <v>546</v>
      </c>
      <c r="C51" s="96"/>
    </row>
    <row r="52" spans="1:3" ht="25.5">
      <c r="A52" s="115" t="s">
        <v>92</v>
      </c>
      <c r="B52" s="82" t="s">
        <v>547</v>
      </c>
      <c r="C52" s="96"/>
    </row>
    <row r="53" spans="1:3" ht="25.5">
      <c r="A53" s="115" t="s">
        <v>94</v>
      </c>
      <c r="B53" s="82" t="s">
        <v>548</v>
      </c>
      <c r="C53" s="96"/>
    </row>
    <row r="54" spans="1:3" ht="25.5">
      <c r="A54" s="115" t="s">
        <v>96</v>
      </c>
      <c r="B54" s="82" t="s">
        <v>549</v>
      </c>
      <c r="C54" s="96"/>
    </row>
    <row r="55" spans="1:3" ht="38.25">
      <c r="A55" s="115" t="s">
        <v>98</v>
      </c>
      <c r="B55" s="82" t="s">
        <v>550</v>
      </c>
      <c r="C55" s="96"/>
    </row>
    <row r="56" spans="1:3">
      <c r="A56" s="115" t="s">
        <v>100</v>
      </c>
      <c r="B56" s="82" t="s">
        <v>551</v>
      </c>
      <c r="C56" s="116"/>
    </row>
    <row r="57" spans="1:3">
      <c r="A57" s="115" t="s">
        <v>102</v>
      </c>
      <c r="B57" s="82" t="s">
        <v>552</v>
      </c>
      <c r="C57" s="116"/>
    </row>
    <row r="58" spans="1:3" ht="76.5">
      <c r="A58" s="115" t="s">
        <v>104</v>
      </c>
      <c r="B58" s="82" t="s">
        <v>750</v>
      </c>
      <c r="C58" s="118"/>
    </row>
    <row r="59" spans="1:3">
      <c r="A59" s="115" t="s">
        <v>108</v>
      </c>
      <c r="B59" s="82" t="s">
        <v>553</v>
      </c>
      <c r="C59" s="118"/>
    </row>
    <row r="60" spans="1:3" ht="51">
      <c r="A60" s="115" t="s">
        <v>110</v>
      </c>
      <c r="B60" s="121" t="s">
        <v>554</v>
      </c>
      <c r="C60" s="96"/>
    </row>
    <row r="61" spans="1:3" ht="25.5">
      <c r="A61" s="115" t="s">
        <v>112</v>
      </c>
      <c r="B61" s="82" t="s">
        <v>555</v>
      </c>
      <c r="C61" s="96"/>
    </row>
    <row r="62" spans="1:3">
      <c r="A62" s="115" t="s">
        <v>113</v>
      </c>
      <c r="B62" s="82" t="s">
        <v>556</v>
      </c>
      <c r="C62" s="96"/>
    </row>
    <row r="63" spans="1:3" ht="25.5">
      <c r="A63" s="115" t="s">
        <v>114</v>
      </c>
      <c r="B63" s="82" t="s">
        <v>557</v>
      </c>
      <c r="C63" s="96"/>
    </row>
    <row r="64" spans="1:3">
      <c r="A64" s="115" t="s">
        <v>115</v>
      </c>
      <c r="B64" s="82" t="s">
        <v>558</v>
      </c>
      <c r="C64" s="96"/>
    </row>
    <row r="65" spans="1:4">
      <c r="A65" s="115" t="s">
        <v>116</v>
      </c>
      <c r="B65" s="82" t="s">
        <v>559</v>
      </c>
      <c r="C65" s="96"/>
    </row>
    <row r="66" spans="1:4" ht="25.5">
      <c r="A66" s="115" t="s">
        <v>118</v>
      </c>
      <c r="B66" s="82" t="s">
        <v>560</v>
      </c>
      <c r="C66" s="96"/>
    </row>
    <row r="67" spans="1:4" ht="51">
      <c r="A67" s="115" t="s">
        <v>120</v>
      </c>
      <c r="B67" s="82" t="s">
        <v>672</v>
      </c>
      <c r="C67" s="96"/>
    </row>
    <row r="68" spans="1:4" ht="25.5">
      <c r="A68" s="115" t="s">
        <v>122</v>
      </c>
      <c r="B68" s="119" t="s">
        <v>561</v>
      </c>
      <c r="C68" s="96"/>
    </row>
    <row r="69" spans="1:4" ht="25.5">
      <c r="A69" s="115" t="s">
        <v>124</v>
      </c>
      <c r="B69" s="82" t="s">
        <v>562</v>
      </c>
      <c r="C69" s="96"/>
    </row>
    <row r="70" spans="1:4">
      <c r="B70" s="1"/>
    </row>
    <row r="71" spans="1:4">
      <c r="B71" s="1"/>
    </row>
    <row r="72" spans="1:4">
      <c r="B72" s="1"/>
    </row>
    <row r="73" spans="1:4">
      <c r="B73" s="1"/>
    </row>
    <row r="74" spans="1:4">
      <c r="A74" s="472"/>
      <c r="B74" s="343" t="s">
        <v>754</v>
      </c>
      <c r="C74" s="472"/>
      <c r="D74" s="208"/>
    </row>
    <row r="75" spans="1:4" ht="27.75" customHeight="1">
      <c r="A75" s="471"/>
      <c r="B75" s="729" t="s">
        <v>755</v>
      </c>
      <c r="C75" s="471"/>
      <c r="D75" s="208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64"/>
  <sheetViews>
    <sheetView topLeftCell="B1" workbookViewId="0">
      <selection activeCell="B22" sqref="B22"/>
    </sheetView>
  </sheetViews>
  <sheetFormatPr defaultRowHeight="14.25"/>
  <cols>
    <col min="2" max="2" width="24.75" customWidth="1"/>
  </cols>
  <sheetData>
    <row r="1" spans="1:19">
      <c r="A1" s="641" t="s">
        <v>580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1"/>
      <c r="N1" s="471"/>
      <c r="O1" s="471"/>
      <c r="P1" s="208"/>
      <c r="Q1" s="208"/>
      <c r="R1" s="208"/>
      <c r="S1" s="208"/>
    </row>
    <row r="2" spans="1:19">
      <c r="A2" s="641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1"/>
      <c r="N2" s="471"/>
      <c r="O2" s="471"/>
      <c r="P2" s="208"/>
      <c r="Q2" s="208"/>
      <c r="R2" s="208"/>
      <c r="S2" s="208"/>
    </row>
    <row r="3" spans="1:19" ht="15" thickBot="1">
      <c r="A3" s="798" t="s">
        <v>671</v>
      </c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</row>
    <row r="4" spans="1:19" ht="36">
      <c r="A4" s="642" t="s">
        <v>195</v>
      </c>
      <c r="B4" s="643" t="s">
        <v>302</v>
      </c>
      <c r="C4" s="644"/>
      <c r="D4" s="643" t="s">
        <v>198</v>
      </c>
      <c r="E4" s="643" t="s">
        <v>199</v>
      </c>
      <c r="F4" s="643" t="s">
        <v>563</v>
      </c>
      <c r="G4" s="643" t="s">
        <v>201</v>
      </c>
      <c r="H4" s="643" t="s">
        <v>202</v>
      </c>
      <c r="I4" s="643" t="s">
        <v>564</v>
      </c>
      <c r="J4" s="643" t="s">
        <v>204</v>
      </c>
      <c r="K4" s="643" t="s">
        <v>205</v>
      </c>
      <c r="L4" s="645" t="s">
        <v>206</v>
      </c>
      <c r="M4" s="471"/>
      <c r="N4" s="471"/>
      <c r="O4" s="471"/>
      <c r="P4" s="208"/>
      <c r="Q4" s="208"/>
      <c r="R4" s="208"/>
      <c r="S4" s="208"/>
    </row>
    <row r="5" spans="1:19">
      <c r="A5" s="646">
        <v>1</v>
      </c>
      <c r="B5" s="647" t="s">
        <v>565</v>
      </c>
      <c r="C5" s="648"/>
      <c r="D5" s="649"/>
      <c r="E5" s="650"/>
      <c r="F5" s="261"/>
      <c r="G5" s="650"/>
      <c r="H5" s="219"/>
      <c r="I5" s="651"/>
      <c r="J5" s="651"/>
      <c r="K5" s="652"/>
      <c r="L5" s="653"/>
      <c r="M5" s="471"/>
      <c r="N5" s="471"/>
      <c r="O5" s="471"/>
      <c r="P5" s="208"/>
      <c r="Q5" s="208"/>
      <c r="R5" s="208"/>
      <c r="S5" s="208"/>
    </row>
    <row r="6" spans="1:19" ht="24">
      <c r="A6" s="646">
        <v>2</v>
      </c>
      <c r="B6" s="654" t="s">
        <v>566</v>
      </c>
      <c r="C6" s="648"/>
      <c r="D6" s="655"/>
      <c r="E6" s="656"/>
      <c r="F6" s="657"/>
      <c r="G6" s="656"/>
      <c r="H6" s="223"/>
      <c r="I6" s="658"/>
      <c r="J6" s="658"/>
      <c r="K6" s="659"/>
      <c r="L6" s="660"/>
      <c r="M6" s="471"/>
      <c r="N6" s="471"/>
      <c r="O6" s="471"/>
      <c r="P6" s="208"/>
      <c r="Q6" s="208"/>
      <c r="R6" s="208"/>
      <c r="S6" s="208"/>
    </row>
    <row r="7" spans="1:19" ht="15" thickBot="1">
      <c r="A7" s="646">
        <v>3</v>
      </c>
      <c r="B7" s="661" t="s">
        <v>319</v>
      </c>
      <c r="C7" s="662"/>
      <c r="D7" s="663"/>
      <c r="E7" s="664"/>
      <c r="F7" s="664"/>
      <c r="G7" s="665"/>
      <c r="H7" s="666"/>
      <c r="I7" s="667"/>
      <c r="J7" s="667"/>
      <c r="K7" s="668"/>
      <c r="L7" s="669"/>
      <c r="M7" s="471"/>
      <c r="N7" s="471"/>
      <c r="O7" s="471"/>
      <c r="P7" s="208"/>
      <c r="Q7" s="208"/>
      <c r="R7" s="208"/>
      <c r="S7" s="208"/>
    </row>
    <row r="8" spans="1:19" ht="15" thickBot="1">
      <c r="A8" s="641"/>
      <c r="B8" s="670"/>
      <c r="C8" s="670"/>
      <c r="D8" s="671"/>
      <c r="E8" s="472"/>
      <c r="F8" s="670"/>
      <c r="G8" s="672"/>
      <c r="H8" s="673" t="s">
        <v>299</v>
      </c>
      <c r="I8" s="674"/>
      <c r="J8" s="675">
        <f>SUM(J5:J7)</f>
        <v>0</v>
      </c>
      <c r="K8" s="676" t="s">
        <v>300</v>
      </c>
      <c r="L8" s="675">
        <f>SUM(L5:L7)</f>
        <v>0</v>
      </c>
      <c r="M8" s="471"/>
      <c r="N8" s="471"/>
      <c r="O8" s="471"/>
      <c r="P8" s="208"/>
      <c r="Q8" s="208"/>
      <c r="R8" s="208"/>
      <c r="S8" s="208"/>
    </row>
    <row r="9" spans="1:19">
      <c r="A9" s="472"/>
      <c r="B9" s="472"/>
      <c r="C9" s="472"/>
      <c r="D9" s="472"/>
      <c r="E9" s="670"/>
      <c r="F9" s="670"/>
      <c r="G9" s="677"/>
      <c r="H9" s="678"/>
      <c r="I9" s="678"/>
      <c r="J9" s="679"/>
      <c r="K9" s="472"/>
      <c r="L9" s="472"/>
      <c r="M9" s="471"/>
      <c r="N9" s="471"/>
      <c r="O9" s="471"/>
      <c r="P9" s="208"/>
      <c r="Q9" s="208"/>
      <c r="R9" s="208"/>
      <c r="S9" s="208"/>
    </row>
    <row r="10" spans="1:19">
      <c r="A10" s="680" t="s">
        <v>567</v>
      </c>
      <c r="B10" s="472"/>
      <c r="C10" s="472"/>
      <c r="D10" s="681"/>
      <c r="E10" s="682"/>
      <c r="F10" s="472"/>
      <c r="G10" s="472"/>
      <c r="H10" s="472"/>
      <c r="I10" s="472"/>
      <c r="J10" s="472"/>
      <c r="K10" s="472"/>
      <c r="L10" s="472"/>
      <c r="M10" s="471"/>
      <c r="N10" s="471"/>
      <c r="O10" s="471"/>
      <c r="P10" s="208"/>
      <c r="Q10" s="208"/>
      <c r="R10" s="208"/>
      <c r="S10" s="208"/>
    </row>
    <row r="11" spans="1:19">
      <c r="A11" s="683"/>
      <c r="B11" s="641"/>
      <c r="C11" s="641"/>
      <c r="D11" s="677"/>
      <c r="E11" s="684"/>
      <c r="F11" s="472"/>
      <c r="G11" s="472"/>
      <c r="H11" s="472"/>
      <c r="I11" s="472"/>
      <c r="J11" s="472"/>
      <c r="K11" s="472"/>
      <c r="L11" s="472"/>
      <c r="M11" s="471"/>
      <c r="N11" s="471"/>
      <c r="O11" s="471"/>
      <c r="P11" s="208"/>
      <c r="Q11" s="208"/>
      <c r="R11" s="208"/>
      <c r="S11" s="208"/>
    </row>
    <row r="12" spans="1:19" ht="15" thickBot="1">
      <c r="A12" s="641"/>
      <c r="B12" s="685" t="s">
        <v>328</v>
      </c>
      <c r="C12" s="685" t="s">
        <v>205</v>
      </c>
      <c r="D12" s="685" t="s">
        <v>329</v>
      </c>
      <c r="E12" s="472"/>
      <c r="F12" s="472"/>
      <c r="G12" s="472"/>
      <c r="H12" s="472"/>
      <c r="I12" s="472"/>
      <c r="J12" s="472"/>
      <c r="K12" s="472"/>
      <c r="L12" s="472"/>
      <c r="M12" s="471"/>
      <c r="N12" s="471"/>
      <c r="O12" s="471"/>
      <c r="P12" s="208"/>
      <c r="Q12" s="208"/>
      <c r="R12" s="208"/>
      <c r="S12" s="208"/>
    </row>
    <row r="13" spans="1:19" ht="15" thickBot="1">
      <c r="A13" s="472"/>
      <c r="B13" s="686"/>
      <c r="C13" s="328">
        <v>0.23</v>
      </c>
      <c r="D13" s="686">
        <f>ROUND(B13*1.23,2)</f>
        <v>0</v>
      </c>
      <c r="E13" s="687"/>
      <c r="F13" s="472"/>
      <c r="G13" s="472"/>
      <c r="H13" s="472"/>
      <c r="I13" s="472"/>
      <c r="J13" s="472"/>
      <c r="K13" s="472"/>
      <c r="L13" s="472"/>
      <c r="M13" s="471"/>
      <c r="N13" s="471"/>
      <c r="O13" s="471"/>
      <c r="P13" s="208"/>
      <c r="Q13" s="208"/>
      <c r="R13" s="208"/>
      <c r="S13" s="208"/>
    </row>
    <row r="14" spans="1:19">
      <c r="A14" s="688"/>
      <c r="B14" s="689"/>
      <c r="C14" s="689"/>
      <c r="D14" s="688"/>
      <c r="E14" s="688"/>
      <c r="F14" s="688"/>
      <c r="G14" s="688"/>
      <c r="H14" s="688" t="s">
        <v>21</v>
      </c>
      <c r="I14" s="688"/>
      <c r="J14" s="688"/>
      <c r="K14" s="688"/>
      <c r="L14" s="688"/>
      <c r="M14" s="471"/>
      <c r="N14" s="471"/>
      <c r="O14" s="471"/>
      <c r="P14" s="208"/>
      <c r="Q14" s="208"/>
      <c r="R14" s="208"/>
      <c r="S14" s="208"/>
    </row>
    <row r="15" spans="1:19">
      <c r="A15" s="471"/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208"/>
      <c r="Q15" s="208"/>
      <c r="R15" s="208"/>
      <c r="S15" s="208"/>
    </row>
    <row r="16" spans="1:19">
      <c r="A16" s="680" t="s">
        <v>568</v>
      </c>
      <c r="B16" s="690"/>
      <c r="C16" s="690" t="s">
        <v>569</v>
      </c>
      <c r="D16" s="690"/>
      <c r="E16" s="690"/>
      <c r="F16" s="690"/>
      <c r="G16" s="690"/>
      <c r="H16" s="690"/>
      <c r="I16" s="690"/>
      <c r="J16" s="690"/>
      <c r="K16" s="690"/>
      <c r="L16" s="690"/>
      <c r="M16" s="471"/>
      <c r="N16" s="471"/>
      <c r="O16" s="471"/>
      <c r="P16" s="208"/>
      <c r="Q16" s="208"/>
      <c r="R16" s="208"/>
      <c r="S16" s="208"/>
    </row>
    <row r="17" spans="1:19" ht="15" thickBot="1">
      <c r="A17" s="471"/>
      <c r="B17" s="685" t="s">
        <v>328</v>
      </c>
      <c r="C17" s="685" t="s">
        <v>205</v>
      </c>
      <c r="D17" s="685" t="s">
        <v>329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208"/>
      <c r="Q17" s="208"/>
      <c r="R17" s="208"/>
      <c r="S17" s="208"/>
    </row>
    <row r="18" spans="1:19" ht="15" thickBot="1">
      <c r="A18" s="471"/>
      <c r="B18" s="686"/>
      <c r="C18" s="691" t="s">
        <v>332</v>
      </c>
      <c r="D18" s="686">
        <f>L8+D13</f>
        <v>0</v>
      </c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208"/>
      <c r="Q18" s="208"/>
      <c r="R18" s="208"/>
      <c r="S18" s="208"/>
    </row>
    <row r="19" spans="1:19">
      <c r="A19" s="471"/>
      <c r="B19" s="692"/>
      <c r="C19" s="473"/>
      <c r="D19" s="692"/>
      <c r="E19" s="473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208"/>
      <c r="Q19" s="208"/>
      <c r="R19" s="208"/>
      <c r="S19" s="208"/>
    </row>
    <row r="20" spans="1:19">
      <c r="A20" s="471"/>
      <c r="B20" s="471"/>
      <c r="C20" s="688"/>
      <c r="D20" s="693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208"/>
      <c r="Q20" s="208"/>
      <c r="R20" s="208"/>
      <c r="S20" s="208"/>
    </row>
    <row r="21" spans="1:19">
      <c r="A21" s="471"/>
      <c r="B21" s="694" t="s">
        <v>395</v>
      </c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208"/>
      <c r="Q21" s="208"/>
      <c r="R21" s="208"/>
      <c r="S21" s="208"/>
    </row>
    <row r="22" spans="1:19">
      <c r="A22" s="471"/>
      <c r="B22" s="471" t="e">
        <f ca="1">[1]!słownie(D18)</f>
        <v>#NAME?</v>
      </c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208"/>
      <c r="Q22" s="208"/>
      <c r="R22" s="208"/>
      <c r="S22" s="208"/>
    </row>
    <row r="23" spans="1:19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1:19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19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1:19" ht="14.25" customHeight="1">
      <c r="A26" s="97"/>
      <c r="B26" s="343" t="s">
        <v>754</v>
      </c>
      <c r="C26" s="742" t="s">
        <v>754</v>
      </c>
      <c r="D26" s="742"/>
      <c r="E26" s="742"/>
      <c r="F26" s="97"/>
      <c r="G26" s="97"/>
      <c r="H26" s="97"/>
      <c r="I26" s="97"/>
      <c r="J26" s="97"/>
      <c r="K26" s="97"/>
      <c r="L26" s="97"/>
      <c r="M26" s="97"/>
      <c r="N26" s="97"/>
      <c r="O26" s="97"/>
    </row>
    <row r="27" spans="1:19" ht="25.5" customHeight="1">
      <c r="A27" s="97"/>
      <c r="B27" s="730" t="s">
        <v>756</v>
      </c>
      <c r="C27" s="743" t="s">
        <v>757</v>
      </c>
      <c r="D27" s="743"/>
      <c r="E27" s="743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1:19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1:19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9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</row>
    <row r="31" spans="1:19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</row>
    <row r="32" spans="1:19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1: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1:1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1:1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</row>
    <row r="38" spans="1:1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1:1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</row>
    <row r="40" spans="1:1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1:1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</row>
    <row r="42" spans="1:1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</row>
    <row r="43" spans="1:1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1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spans="1: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1:1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1:1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1:1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1:1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1:1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1:1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1:1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1:1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1:1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1: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  <row r="61" spans="1: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pans="1: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1: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</sheetData>
  <mergeCells count="3">
    <mergeCell ref="A3:S3"/>
    <mergeCell ref="C27:E27"/>
    <mergeCell ref="C26:E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E27" sqref="E27"/>
    </sheetView>
  </sheetViews>
  <sheetFormatPr defaultRowHeight="14.25"/>
  <cols>
    <col min="2" max="2" width="30.125" customWidth="1"/>
    <col min="3" max="3" width="22.375" customWidth="1"/>
    <col min="4" max="4" width="22.875" customWidth="1"/>
    <col min="5" max="5" width="26.75" customWidth="1"/>
  </cols>
  <sheetData>
    <row r="1" spans="1:5" ht="15.75" customHeight="1">
      <c r="A1" s="741" t="s">
        <v>763</v>
      </c>
      <c r="B1" s="741"/>
      <c r="C1" s="741"/>
      <c r="D1" s="741"/>
    </row>
    <row r="2" spans="1:5" ht="15.75" customHeight="1">
      <c r="A2" s="741"/>
      <c r="B2" s="741"/>
      <c r="C2" s="741"/>
      <c r="D2" s="741"/>
    </row>
    <row r="3" spans="1:5" ht="15.75" customHeight="1">
      <c r="A3" s="741"/>
      <c r="B3" s="741"/>
      <c r="C3" s="741"/>
      <c r="D3" s="741"/>
    </row>
    <row r="4" spans="1:5" ht="15.75" customHeight="1">
      <c r="A4" s="735"/>
      <c r="B4" s="735"/>
      <c r="C4" s="735"/>
      <c r="D4" s="735"/>
    </row>
    <row r="5" spans="1:5" ht="15">
      <c r="A5" s="736" t="s">
        <v>764</v>
      </c>
      <c r="B5" s="736"/>
      <c r="C5" s="736"/>
    </row>
    <row r="6" spans="1:5">
      <c r="A6" s="7"/>
      <c r="B6" s="7"/>
      <c r="C6" s="7"/>
      <c r="D6" s="7"/>
      <c r="E6" s="7"/>
    </row>
    <row r="7" spans="1:5" ht="15" thickBot="1">
      <c r="A7" s="8" t="s">
        <v>22</v>
      </c>
    </row>
    <row r="8" spans="1:5">
      <c r="A8" s="738" t="s">
        <v>23</v>
      </c>
      <c r="B8" s="9"/>
      <c r="C8" s="9"/>
      <c r="D8" s="9"/>
      <c r="E8" s="9"/>
    </row>
    <row r="9" spans="1:5">
      <c r="A9" s="739"/>
      <c r="B9" s="10" t="s">
        <v>24</v>
      </c>
      <c r="C9" s="10" t="s">
        <v>25</v>
      </c>
      <c r="D9" s="10" t="s">
        <v>26</v>
      </c>
      <c r="E9" s="10" t="s">
        <v>27</v>
      </c>
    </row>
    <row r="10" spans="1:5" ht="15" thickBot="1">
      <c r="A10" s="740"/>
      <c r="B10" s="11"/>
      <c r="C10" s="12" t="s">
        <v>28</v>
      </c>
      <c r="D10" s="13"/>
      <c r="E10" s="12" t="s">
        <v>28</v>
      </c>
    </row>
    <row r="11" spans="1:5" ht="15" thickBot="1">
      <c r="A11" s="14" t="s">
        <v>29</v>
      </c>
      <c r="B11" s="15" t="s">
        <v>30</v>
      </c>
      <c r="C11" s="15"/>
      <c r="D11" s="15"/>
      <c r="E11" s="15"/>
    </row>
    <row r="12" spans="1:5" ht="15" thickBot="1">
      <c r="A12" s="14" t="s">
        <v>31</v>
      </c>
      <c r="B12" s="15" t="s">
        <v>20</v>
      </c>
      <c r="C12" s="15"/>
      <c r="D12" s="15"/>
      <c r="E12" s="15"/>
    </row>
    <row r="13" spans="1:5" ht="15" thickBot="1">
      <c r="A13" s="14" t="s">
        <v>32</v>
      </c>
      <c r="B13" s="15" t="s">
        <v>33</v>
      </c>
      <c r="C13" s="15"/>
      <c r="D13" s="15"/>
      <c r="E13" s="15"/>
    </row>
    <row r="14" spans="1:5" ht="15" thickBot="1">
      <c r="A14" s="14" t="s">
        <v>34</v>
      </c>
      <c r="B14" s="15" t="s">
        <v>35</v>
      </c>
      <c r="C14" s="15"/>
      <c r="D14" s="15"/>
      <c r="E14" s="15"/>
    </row>
    <row r="15" spans="1:5" ht="15" thickBot="1">
      <c r="A15" s="14" t="s">
        <v>36</v>
      </c>
      <c r="B15" s="15" t="s">
        <v>37</v>
      </c>
      <c r="C15" s="15"/>
      <c r="D15" s="15"/>
      <c r="E15" s="15"/>
    </row>
    <row r="16" spans="1:5" ht="15" thickBot="1">
      <c r="A16" s="14" t="s">
        <v>38</v>
      </c>
      <c r="B16" s="15" t="s">
        <v>39</v>
      </c>
      <c r="C16" s="15"/>
      <c r="D16" s="15"/>
      <c r="E16" s="15"/>
    </row>
    <row r="17" spans="1:5" ht="15" thickBot="1">
      <c r="A17" s="16" t="s">
        <v>40</v>
      </c>
      <c r="B17" s="16" t="s">
        <v>41</v>
      </c>
      <c r="C17" s="16"/>
      <c r="D17" s="16"/>
      <c r="E17" s="16"/>
    </row>
    <row r="18" spans="1:5" ht="15" thickBot="1">
      <c r="A18" s="17" t="s">
        <v>24</v>
      </c>
      <c r="B18" s="18" t="s">
        <v>42</v>
      </c>
      <c r="C18" s="15"/>
      <c r="D18" s="15"/>
      <c r="E18" s="15"/>
    </row>
    <row r="19" spans="1:5" ht="15" thickBot="1">
      <c r="A19" s="17" t="s">
        <v>24</v>
      </c>
      <c r="B19" s="18" t="s">
        <v>43</v>
      </c>
      <c r="C19" s="15"/>
      <c r="D19" s="15"/>
      <c r="E19" s="15"/>
    </row>
    <row r="20" spans="1:5">
      <c r="A20" s="7"/>
      <c r="B20" s="7"/>
      <c r="C20" s="7"/>
      <c r="D20" s="7"/>
      <c r="E20" s="7"/>
    </row>
    <row r="21" spans="1:5">
      <c r="A21" s="19" t="s">
        <v>44</v>
      </c>
      <c r="C21" s="7"/>
      <c r="D21" s="7"/>
      <c r="E21" s="7"/>
    </row>
    <row r="22" spans="1:5">
      <c r="C22" s="7"/>
      <c r="D22" s="7"/>
      <c r="E22" s="7"/>
    </row>
    <row r="23" spans="1:5">
      <c r="A23" s="20"/>
      <c r="C23" s="7"/>
      <c r="D23" s="7"/>
      <c r="E23" s="7"/>
    </row>
    <row r="24" spans="1:5">
      <c r="A24" s="21"/>
      <c r="C24" s="7"/>
      <c r="D24" s="7"/>
      <c r="E24" s="7"/>
    </row>
    <row r="25" spans="1:5">
      <c r="A25" s="21" t="s">
        <v>766</v>
      </c>
      <c r="C25" s="7"/>
      <c r="D25" s="7"/>
      <c r="E25" s="7"/>
    </row>
    <row r="26" spans="1:5">
      <c r="A26" s="21"/>
      <c r="C26" s="7"/>
      <c r="D26" s="7"/>
      <c r="E26" s="7"/>
    </row>
    <row r="27" spans="1:5">
      <c r="A27" s="21" t="s">
        <v>45</v>
      </c>
      <c r="C27" s="7"/>
      <c r="D27" s="7"/>
      <c r="E27" s="7"/>
    </row>
    <row r="30" spans="1:5" ht="22.5">
      <c r="B30" s="343" t="s">
        <v>761</v>
      </c>
      <c r="C30" s="343" t="s">
        <v>762</v>
      </c>
    </row>
    <row r="31" spans="1:5" ht="33.75">
      <c r="B31" s="734" t="s">
        <v>756</v>
      </c>
      <c r="C31" s="729" t="s">
        <v>757</v>
      </c>
      <c r="D31" s="343"/>
    </row>
    <row r="32" spans="1:5" ht="25.5" customHeight="1">
      <c r="C32" s="729"/>
      <c r="D32" s="729"/>
    </row>
    <row r="33" spans="1:8" ht="26.25" customHeight="1">
      <c r="B33" s="729"/>
    </row>
    <row r="34" spans="1:8" ht="15.75" customHeight="1">
      <c r="A34" s="725"/>
      <c r="B34" s="723"/>
      <c r="C34" s="726"/>
      <c r="D34" s="728"/>
      <c r="E34" s="570"/>
      <c r="G34" s="727"/>
      <c r="H34" s="724"/>
    </row>
  </sheetData>
  <mergeCells count="2">
    <mergeCell ref="A8:A10"/>
    <mergeCell ref="A1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98"/>
  <sheetViews>
    <sheetView zoomScaleNormal="100" workbookViewId="0">
      <selection activeCell="C7" sqref="C7"/>
    </sheetView>
  </sheetViews>
  <sheetFormatPr defaultRowHeight="14.25"/>
  <cols>
    <col min="1" max="1" width="5.75" customWidth="1"/>
    <col min="2" max="2" width="63.25" customWidth="1"/>
  </cols>
  <sheetData>
    <row r="1" spans="1:45">
      <c r="A1" s="699" t="s">
        <v>570</v>
      </c>
      <c r="B1" s="700"/>
      <c r="C1" s="701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</row>
    <row r="2" spans="1:45">
      <c r="A2" s="702"/>
      <c r="B2" s="703" t="s">
        <v>46</v>
      </c>
      <c r="C2" s="702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</row>
    <row r="3" spans="1:45">
      <c r="A3" s="702"/>
      <c r="B3" s="702"/>
      <c r="C3" s="702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</row>
    <row r="4" spans="1:45">
      <c r="A4" s="704" t="s">
        <v>47</v>
      </c>
      <c r="B4" s="705"/>
      <c r="C4" s="702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</row>
    <row r="5" spans="1:45">
      <c r="A5" s="704" t="s">
        <v>48</v>
      </c>
      <c r="B5" s="705"/>
      <c r="C5" s="702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S5" s="475"/>
    </row>
    <row r="6" spans="1:45">
      <c r="A6" s="704" t="s">
        <v>49</v>
      </c>
      <c r="B6" s="705"/>
      <c r="C6" s="702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P6" s="475"/>
      <c r="AQ6" s="475"/>
      <c r="AR6" s="475"/>
      <c r="AS6" s="475"/>
    </row>
    <row r="7" spans="1:45">
      <c r="A7" s="706" t="s">
        <v>50</v>
      </c>
      <c r="B7" s="707"/>
      <c r="C7" s="701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475"/>
      <c r="AP7" s="475"/>
      <c r="AQ7" s="475"/>
      <c r="AR7" s="475"/>
      <c r="AS7" s="475"/>
    </row>
    <row r="8" spans="1:45">
      <c r="A8" s="708" t="s">
        <v>51</v>
      </c>
      <c r="B8" s="709"/>
      <c r="C8" s="701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</row>
    <row r="9" spans="1:45">
      <c r="A9" s="702"/>
      <c r="B9" s="702"/>
      <c r="C9" s="701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</row>
    <row r="10" spans="1:45">
      <c r="A10" s="710" t="s">
        <v>52</v>
      </c>
      <c r="B10" s="710" t="s">
        <v>53</v>
      </c>
      <c r="C10" s="710" t="s">
        <v>54</v>
      </c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475"/>
      <c r="AI10" s="475"/>
      <c r="AJ10" s="475"/>
      <c r="AK10" s="475"/>
      <c r="AL10" s="475"/>
      <c r="AM10" s="475"/>
      <c r="AN10" s="475"/>
      <c r="AO10" s="475"/>
      <c r="AP10" s="475"/>
      <c r="AQ10" s="475"/>
      <c r="AR10" s="475"/>
      <c r="AS10" s="475"/>
    </row>
    <row r="11" spans="1:45" ht="45">
      <c r="A11" s="711" t="s">
        <v>55</v>
      </c>
      <c r="B11" s="698" t="s">
        <v>56</v>
      </c>
      <c r="C11" s="712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475"/>
      <c r="AG11" s="475"/>
      <c r="AH11" s="475"/>
      <c r="AI11" s="475"/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</row>
    <row r="12" spans="1:45">
      <c r="A12" s="711" t="s">
        <v>57</v>
      </c>
      <c r="B12" s="698" t="s">
        <v>58</v>
      </c>
      <c r="C12" s="712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  <c r="AF12" s="475"/>
      <c r="AG12" s="475"/>
      <c r="AH12" s="475"/>
      <c r="AI12" s="475"/>
      <c r="AJ12" s="475"/>
      <c r="AK12" s="475"/>
      <c r="AL12" s="475"/>
      <c r="AM12" s="475"/>
      <c r="AN12" s="475"/>
      <c r="AO12" s="475"/>
      <c r="AP12" s="475"/>
      <c r="AQ12" s="475"/>
      <c r="AR12" s="475"/>
      <c r="AS12" s="475"/>
    </row>
    <row r="13" spans="1:45" ht="22.5">
      <c r="A13" s="711" t="s">
        <v>59</v>
      </c>
      <c r="B13" s="698" t="s">
        <v>60</v>
      </c>
      <c r="C13" s="712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  <c r="U13" s="475"/>
      <c r="V13" s="475"/>
      <c r="W13" s="475"/>
      <c r="X13" s="475"/>
      <c r="Y13" s="475"/>
      <c r="Z13" s="475"/>
      <c r="AA13" s="475"/>
      <c r="AB13" s="475"/>
      <c r="AC13" s="475"/>
      <c r="AD13" s="475"/>
      <c r="AE13" s="475"/>
      <c r="AF13" s="475"/>
      <c r="AG13" s="475"/>
      <c r="AH13" s="475"/>
      <c r="AI13" s="475"/>
      <c r="AJ13" s="475"/>
      <c r="AK13" s="475"/>
      <c r="AL13" s="475"/>
      <c r="AM13" s="475"/>
      <c r="AN13" s="475"/>
      <c r="AO13" s="475"/>
      <c r="AP13" s="475"/>
      <c r="AQ13" s="475"/>
      <c r="AR13" s="475"/>
      <c r="AS13" s="475"/>
    </row>
    <row r="14" spans="1:45">
      <c r="A14" s="711" t="s">
        <v>61</v>
      </c>
      <c r="B14" s="698" t="s">
        <v>62</v>
      </c>
      <c r="C14" s="712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  <c r="AL14" s="475"/>
      <c r="AM14" s="475"/>
      <c r="AN14" s="475"/>
      <c r="AO14" s="475"/>
      <c r="AP14" s="475"/>
      <c r="AQ14" s="475"/>
      <c r="AR14" s="475"/>
      <c r="AS14" s="475"/>
    </row>
    <row r="15" spans="1:45" ht="22.5">
      <c r="A15" s="711" t="s">
        <v>63</v>
      </c>
      <c r="B15" s="698" t="s">
        <v>64</v>
      </c>
      <c r="C15" s="712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475"/>
      <c r="AD15" s="475"/>
      <c r="AE15" s="475"/>
      <c r="AF15" s="475"/>
      <c r="AG15" s="475"/>
      <c r="AH15" s="475"/>
      <c r="AI15" s="475"/>
      <c r="AJ15" s="475"/>
      <c r="AK15" s="475"/>
      <c r="AL15" s="475"/>
      <c r="AM15" s="475"/>
      <c r="AN15" s="475"/>
      <c r="AO15" s="475"/>
      <c r="AP15" s="475"/>
      <c r="AQ15" s="475"/>
      <c r="AR15" s="475"/>
      <c r="AS15" s="475"/>
    </row>
    <row r="16" spans="1:45" ht="22.5">
      <c r="A16" s="711" t="s">
        <v>65</v>
      </c>
      <c r="B16" s="698" t="s">
        <v>66</v>
      </c>
      <c r="C16" s="712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5"/>
      <c r="R16" s="475"/>
      <c r="S16" s="475"/>
      <c r="T16" s="475"/>
      <c r="U16" s="475"/>
      <c r="V16" s="475"/>
      <c r="W16" s="475"/>
      <c r="X16" s="475"/>
      <c r="Y16" s="475"/>
      <c r="Z16" s="475"/>
      <c r="AA16" s="475"/>
      <c r="AB16" s="475"/>
      <c r="AC16" s="475"/>
      <c r="AD16" s="475"/>
      <c r="AE16" s="475"/>
      <c r="AF16" s="475"/>
      <c r="AG16" s="475"/>
      <c r="AH16" s="475"/>
      <c r="AI16" s="475"/>
      <c r="AJ16" s="475"/>
      <c r="AK16" s="475"/>
      <c r="AL16" s="475"/>
      <c r="AM16" s="475"/>
      <c r="AN16" s="475"/>
      <c r="AO16" s="475"/>
      <c r="AP16" s="475"/>
      <c r="AQ16" s="475"/>
      <c r="AR16" s="475"/>
      <c r="AS16" s="475"/>
    </row>
    <row r="17" spans="1:45" ht="33.75">
      <c r="A17" s="711" t="s">
        <v>67</v>
      </c>
      <c r="B17" s="698" t="s">
        <v>68</v>
      </c>
      <c r="C17" s="712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  <c r="AE17" s="475"/>
      <c r="AF17" s="475"/>
      <c r="AG17" s="475"/>
      <c r="AH17" s="475"/>
      <c r="AI17" s="475"/>
      <c r="AJ17" s="475"/>
      <c r="AK17" s="475"/>
      <c r="AL17" s="475"/>
      <c r="AM17" s="475"/>
      <c r="AN17" s="475"/>
      <c r="AO17" s="475"/>
      <c r="AP17" s="475"/>
      <c r="AQ17" s="475"/>
      <c r="AR17" s="475"/>
      <c r="AS17" s="475"/>
    </row>
    <row r="18" spans="1:45" ht="22.5">
      <c r="A18" s="711" t="s">
        <v>69</v>
      </c>
      <c r="B18" s="698" t="s">
        <v>70</v>
      </c>
      <c r="C18" s="712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5"/>
      <c r="AK18" s="475"/>
      <c r="AL18" s="475"/>
      <c r="AM18" s="475"/>
      <c r="AN18" s="475"/>
      <c r="AO18" s="475"/>
      <c r="AP18" s="475"/>
      <c r="AQ18" s="475"/>
      <c r="AR18" s="475"/>
      <c r="AS18" s="475"/>
    </row>
    <row r="19" spans="1:45" ht="22.5">
      <c r="A19" s="711" t="s">
        <v>71</v>
      </c>
      <c r="B19" s="698" t="s">
        <v>72</v>
      </c>
      <c r="C19" s="712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  <c r="AE19" s="475"/>
      <c r="AF19" s="475"/>
      <c r="AG19" s="475"/>
      <c r="AH19" s="475"/>
      <c r="AI19" s="475"/>
      <c r="AJ19" s="475"/>
      <c r="AK19" s="475"/>
      <c r="AL19" s="475"/>
      <c r="AM19" s="475"/>
      <c r="AN19" s="475"/>
      <c r="AO19" s="475"/>
      <c r="AP19" s="475"/>
      <c r="AQ19" s="475"/>
      <c r="AR19" s="475"/>
      <c r="AS19" s="475"/>
    </row>
    <row r="20" spans="1:45" ht="22.5">
      <c r="A20" s="711" t="s">
        <v>73</v>
      </c>
      <c r="B20" s="698" t="s">
        <v>74</v>
      </c>
      <c r="C20" s="712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475"/>
      <c r="AK20" s="475"/>
      <c r="AL20" s="475"/>
      <c r="AM20" s="475"/>
      <c r="AN20" s="475"/>
      <c r="AO20" s="475"/>
      <c r="AP20" s="475"/>
      <c r="AQ20" s="475"/>
      <c r="AR20" s="475"/>
      <c r="AS20" s="475"/>
    </row>
    <row r="21" spans="1:45">
      <c r="A21" s="711" t="s">
        <v>75</v>
      </c>
      <c r="B21" s="698" t="s">
        <v>76</v>
      </c>
      <c r="C21" s="712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475"/>
      <c r="AA21" s="475"/>
      <c r="AB21" s="475"/>
      <c r="AC21" s="475"/>
      <c r="AD21" s="475"/>
      <c r="AE21" s="475"/>
      <c r="AF21" s="475"/>
      <c r="AG21" s="475"/>
      <c r="AH21" s="475"/>
      <c r="AI21" s="475"/>
      <c r="AJ21" s="475"/>
      <c r="AK21" s="475"/>
      <c r="AL21" s="475"/>
      <c r="AM21" s="475"/>
      <c r="AN21" s="475"/>
      <c r="AO21" s="475"/>
      <c r="AP21" s="475"/>
      <c r="AQ21" s="475"/>
      <c r="AR21" s="475"/>
      <c r="AS21" s="475"/>
    </row>
    <row r="22" spans="1:45">
      <c r="A22" s="711" t="s">
        <v>77</v>
      </c>
      <c r="B22" s="698" t="s">
        <v>78</v>
      </c>
      <c r="C22" s="712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5"/>
      <c r="AJ22" s="475"/>
      <c r="AK22" s="475"/>
      <c r="AL22" s="475"/>
      <c r="AM22" s="475"/>
      <c r="AN22" s="475"/>
      <c r="AO22" s="475"/>
      <c r="AP22" s="475"/>
      <c r="AQ22" s="475"/>
      <c r="AR22" s="475"/>
      <c r="AS22" s="475"/>
    </row>
    <row r="23" spans="1:45" ht="22.5">
      <c r="A23" s="711" t="s">
        <v>79</v>
      </c>
      <c r="B23" s="698" t="s">
        <v>80</v>
      </c>
      <c r="C23" s="712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75"/>
      <c r="AK23" s="475"/>
      <c r="AL23" s="475"/>
      <c r="AM23" s="475"/>
      <c r="AN23" s="475"/>
      <c r="AO23" s="475"/>
      <c r="AP23" s="475"/>
      <c r="AQ23" s="475"/>
      <c r="AR23" s="475"/>
      <c r="AS23" s="475"/>
    </row>
    <row r="24" spans="1:45" ht="33.75">
      <c r="A24" s="711" t="s">
        <v>81</v>
      </c>
      <c r="B24" s="698" t="s">
        <v>82</v>
      </c>
      <c r="C24" s="712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5"/>
      <c r="AM24" s="475"/>
      <c r="AN24" s="475"/>
      <c r="AO24" s="475"/>
      <c r="AP24" s="475"/>
      <c r="AQ24" s="475"/>
      <c r="AR24" s="475"/>
      <c r="AS24" s="475"/>
    </row>
    <row r="25" spans="1:45" ht="33.75">
      <c r="A25" s="711" t="s">
        <v>83</v>
      </c>
      <c r="B25" s="698" t="s">
        <v>84</v>
      </c>
      <c r="C25" s="712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75"/>
      <c r="AK25" s="475"/>
      <c r="AL25" s="475"/>
      <c r="AM25" s="475"/>
      <c r="AN25" s="475"/>
      <c r="AO25" s="475"/>
      <c r="AP25" s="475"/>
      <c r="AQ25" s="475"/>
      <c r="AR25" s="475"/>
      <c r="AS25" s="475"/>
    </row>
    <row r="26" spans="1:45" ht="22.5">
      <c r="A26" s="711" t="s">
        <v>85</v>
      </c>
      <c r="B26" s="698" t="s">
        <v>86</v>
      </c>
      <c r="C26" s="712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5"/>
      <c r="AL26" s="475"/>
      <c r="AM26" s="475"/>
      <c r="AN26" s="475"/>
      <c r="AO26" s="475"/>
      <c r="AP26" s="475"/>
      <c r="AQ26" s="475"/>
      <c r="AR26" s="475"/>
      <c r="AS26" s="475"/>
    </row>
    <row r="27" spans="1:45" ht="22.5">
      <c r="A27" s="711" t="s">
        <v>87</v>
      </c>
      <c r="B27" s="698" t="s">
        <v>88</v>
      </c>
      <c r="C27" s="712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  <c r="AH27" s="475"/>
      <c r="AI27" s="475"/>
      <c r="AJ27" s="475"/>
      <c r="AK27" s="475"/>
      <c r="AL27" s="475"/>
      <c r="AM27" s="475"/>
      <c r="AN27" s="475"/>
      <c r="AO27" s="475"/>
      <c r="AP27" s="475"/>
      <c r="AQ27" s="475"/>
      <c r="AR27" s="475"/>
      <c r="AS27" s="475"/>
    </row>
    <row r="28" spans="1:45" ht="22.5">
      <c r="A28" s="711" t="s">
        <v>89</v>
      </c>
      <c r="B28" s="698" t="s">
        <v>673</v>
      </c>
      <c r="C28" s="712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  <c r="AG28" s="475"/>
      <c r="AH28" s="475"/>
      <c r="AI28" s="475"/>
      <c r="AJ28" s="475"/>
      <c r="AK28" s="475"/>
      <c r="AL28" s="475"/>
      <c r="AM28" s="475"/>
      <c r="AN28" s="475"/>
      <c r="AO28" s="475"/>
      <c r="AP28" s="475"/>
      <c r="AQ28" s="475"/>
      <c r="AR28" s="475"/>
      <c r="AS28" s="475"/>
    </row>
    <row r="29" spans="1:45">
      <c r="A29" s="711" t="s">
        <v>90</v>
      </c>
      <c r="B29" s="698" t="s">
        <v>91</v>
      </c>
      <c r="C29" s="712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  <c r="W29" s="475"/>
      <c r="X29" s="475"/>
      <c r="Y29" s="475"/>
      <c r="Z29" s="475"/>
      <c r="AA29" s="475"/>
      <c r="AB29" s="475"/>
      <c r="AC29" s="475"/>
      <c r="AD29" s="475"/>
      <c r="AE29" s="475"/>
      <c r="AF29" s="475"/>
      <c r="AG29" s="475"/>
      <c r="AH29" s="475"/>
      <c r="AI29" s="475"/>
      <c r="AJ29" s="475"/>
      <c r="AK29" s="475"/>
      <c r="AL29" s="475"/>
      <c r="AM29" s="475"/>
      <c r="AN29" s="475"/>
      <c r="AO29" s="475"/>
      <c r="AP29" s="475"/>
      <c r="AQ29" s="475"/>
      <c r="AR29" s="475"/>
      <c r="AS29" s="475"/>
    </row>
    <row r="30" spans="1:45">
      <c r="A30" s="711" t="s">
        <v>92</v>
      </c>
      <c r="B30" s="698" t="s">
        <v>93</v>
      </c>
      <c r="C30" s="712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475"/>
      <c r="AA30" s="475"/>
      <c r="AB30" s="475"/>
      <c r="AC30" s="475"/>
      <c r="AD30" s="475"/>
      <c r="AE30" s="475"/>
      <c r="AF30" s="475"/>
      <c r="AG30" s="475"/>
      <c r="AH30" s="475"/>
      <c r="AI30" s="475"/>
      <c r="AJ30" s="475"/>
      <c r="AK30" s="475"/>
      <c r="AL30" s="475"/>
      <c r="AM30" s="475"/>
      <c r="AN30" s="475"/>
      <c r="AO30" s="475"/>
      <c r="AP30" s="475"/>
      <c r="AQ30" s="475"/>
      <c r="AR30" s="475"/>
      <c r="AS30" s="475"/>
    </row>
    <row r="31" spans="1:45" ht="22.5">
      <c r="A31" s="711" t="s">
        <v>94</v>
      </c>
      <c r="B31" s="698" t="s">
        <v>95</v>
      </c>
      <c r="C31" s="712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5"/>
      <c r="AN31" s="475"/>
      <c r="AO31" s="475"/>
      <c r="AP31" s="475"/>
      <c r="AQ31" s="475"/>
      <c r="AR31" s="475"/>
      <c r="AS31" s="475"/>
    </row>
    <row r="32" spans="1:45">
      <c r="A32" s="711" t="s">
        <v>96</v>
      </c>
      <c r="B32" s="698" t="s">
        <v>97</v>
      </c>
      <c r="C32" s="712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5"/>
      <c r="AS32" s="475"/>
    </row>
    <row r="33" spans="1:45" ht="22.5">
      <c r="A33" s="711" t="s">
        <v>98</v>
      </c>
      <c r="B33" s="698" t="s">
        <v>99</v>
      </c>
      <c r="C33" s="712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75"/>
      <c r="AS33" s="475"/>
    </row>
    <row r="34" spans="1:45">
      <c r="A34" s="711" t="s">
        <v>100</v>
      </c>
      <c r="B34" s="698" t="s">
        <v>101</v>
      </c>
      <c r="C34" s="712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</row>
    <row r="35" spans="1:45" ht="22.5">
      <c r="A35" s="711" t="s">
        <v>102</v>
      </c>
      <c r="B35" s="713" t="s">
        <v>103</v>
      </c>
      <c r="C35" s="712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  <c r="AH35" s="475"/>
      <c r="AI35" s="475"/>
      <c r="AJ35" s="475"/>
      <c r="AK35" s="475"/>
      <c r="AL35" s="475"/>
      <c r="AM35" s="475"/>
      <c r="AN35" s="475"/>
      <c r="AO35" s="475"/>
      <c r="AP35" s="475"/>
      <c r="AQ35" s="475"/>
      <c r="AR35" s="475"/>
      <c r="AS35" s="475"/>
    </row>
    <row r="36" spans="1:45" ht="22.5">
      <c r="A36" s="711" t="s">
        <v>104</v>
      </c>
      <c r="B36" s="713" t="s">
        <v>105</v>
      </c>
      <c r="C36" s="712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5"/>
      <c r="AA36" s="475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475"/>
      <c r="AP36" s="475"/>
      <c r="AQ36" s="475"/>
      <c r="AR36" s="475"/>
      <c r="AS36" s="475"/>
    </row>
    <row r="37" spans="1:45">
      <c r="A37" s="711" t="s">
        <v>106</v>
      </c>
      <c r="B37" s="698" t="s">
        <v>107</v>
      </c>
      <c r="C37" s="712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  <c r="W37" s="475"/>
      <c r="X37" s="475"/>
      <c r="Y37" s="475"/>
      <c r="Z37" s="475"/>
      <c r="AA37" s="475"/>
      <c r="AB37" s="475"/>
      <c r="AC37" s="475"/>
      <c r="AD37" s="475"/>
      <c r="AE37" s="475"/>
      <c r="AF37" s="475"/>
      <c r="AG37" s="475"/>
      <c r="AH37" s="475"/>
      <c r="AI37" s="475"/>
      <c r="AJ37" s="475"/>
      <c r="AK37" s="475"/>
      <c r="AL37" s="475"/>
      <c r="AM37" s="475"/>
      <c r="AN37" s="475"/>
      <c r="AO37" s="475"/>
      <c r="AP37" s="475"/>
      <c r="AQ37" s="475"/>
      <c r="AR37" s="475"/>
      <c r="AS37" s="475"/>
    </row>
    <row r="38" spans="1:45">
      <c r="A38" s="711" t="s">
        <v>108</v>
      </c>
      <c r="B38" s="714" t="s">
        <v>109</v>
      </c>
      <c r="C38" s="71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  <c r="W38" s="475"/>
      <c r="X38" s="475"/>
      <c r="Y38" s="475"/>
      <c r="Z38" s="475"/>
      <c r="AA38" s="475"/>
      <c r="AB38" s="475"/>
      <c r="AC38" s="475"/>
      <c r="AD38" s="475"/>
      <c r="AE38" s="475"/>
      <c r="AF38" s="475"/>
      <c r="AG38" s="475"/>
      <c r="AH38" s="475"/>
      <c r="AI38" s="475"/>
      <c r="AJ38" s="475"/>
      <c r="AK38" s="475"/>
      <c r="AL38" s="475"/>
      <c r="AM38" s="475"/>
      <c r="AN38" s="475"/>
      <c r="AO38" s="475"/>
      <c r="AP38" s="475"/>
      <c r="AQ38" s="475"/>
      <c r="AR38" s="475"/>
      <c r="AS38" s="475"/>
    </row>
    <row r="39" spans="1:45">
      <c r="A39" s="711" t="s">
        <v>110</v>
      </c>
      <c r="B39" s="698" t="s">
        <v>111</v>
      </c>
      <c r="C39" s="71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5"/>
      <c r="AH39" s="475"/>
      <c r="AI39" s="475"/>
      <c r="AJ39" s="475"/>
      <c r="AK39" s="475"/>
      <c r="AL39" s="475"/>
      <c r="AM39" s="475"/>
      <c r="AN39" s="475"/>
      <c r="AO39" s="475"/>
      <c r="AP39" s="475"/>
      <c r="AQ39" s="475"/>
      <c r="AR39" s="475"/>
      <c r="AS39" s="475"/>
    </row>
    <row r="40" spans="1:45">
      <c r="A40" s="711" t="s">
        <v>112</v>
      </c>
      <c r="B40" s="698" t="s">
        <v>627</v>
      </c>
      <c r="C40" s="71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  <c r="AA40" s="475"/>
      <c r="AB40" s="475"/>
      <c r="AC40" s="475"/>
      <c r="AD40" s="475"/>
      <c r="AE40" s="475"/>
      <c r="AF40" s="475"/>
      <c r="AG40" s="475"/>
      <c r="AH40" s="475"/>
      <c r="AI40" s="475"/>
      <c r="AJ40" s="475"/>
      <c r="AK40" s="475"/>
      <c r="AL40" s="475"/>
      <c r="AM40" s="475"/>
      <c r="AN40" s="475"/>
      <c r="AO40" s="475"/>
      <c r="AP40" s="475"/>
      <c r="AQ40" s="475"/>
      <c r="AR40" s="475"/>
      <c r="AS40" s="475"/>
    </row>
    <row r="41" spans="1:45">
      <c r="A41" s="711" t="s">
        <v>113</v>
      </c>
      <c r="B41" s="698" t="s">
        <v>625</v>
      </c>
      <c r="C41" s="71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75"/>
      <c r="AH41" s="475"/>
      <c r="AI41" s="475"/>
      <c r="AJ41" s="475"/>
      <c r="AK41" s="475"/>
      <c r="AL41" s="475"/>
      <c r="AM41" s="475"/>
      <c r="AN41" s="475"/>
      <c r="AO41" s="475"/>
      <c r="AP41" s="475"/>
      <c r="AQ41" s="475"/>
      <c r="AR41" s="475"/>
      <c r="AS41" s="475"/>
    </row>
    <row r="42" spans="1:45" ht="22.5">
      <c r="A42" s="711" t="s">
        <v>114</v>
      </c>
      <c r="B42" s="698" t="s">
        <v>753</v>
      </c>
      <c r="C42" s="71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5"/>
      <c r="AA42" s="475"/>
      <c r="AB42" s="475"/>
      <c r="AC42" s="475"/>
      <c r="AD42" s="475"/>
      <c r="AE42" s="475"/>
      <c r="AF42" s="475"/>
      <c r="AG42" s="475"/>
      <c r="AH42" s="475"/>
      <c r="AI42" s="475"/>
      <c r="AJ42" s="475"/>
      <c r="AK42" s="475"/>
      <c r="AL42" s="475"/>
      <c r="AM42" s="475"/>
      <c r="AN42" s="475"/>
      <c r="AO42" s="475"/>
      <c r="AP42" s="475"/>
      <c r="AQ42" s="475"/>
      <c r="AR42" s="475"/>
      <c r="AS42" s="475"/>
    </row>
    <row r="43" spans="1:45">
      <c r="A43" s="711" t="s">
        <v>115</v>
      </c>
      <c r="B43" s="698" t="s">
        <v>674</v>
      </c>
      <c r="C43" s="71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5"/>
      <c r="AB43" s="475"/>
      <c r="AC43" s="475"/>
      <c r="AD43" s="475"/>
      <c r="AE43" s="475"/>
      <c r="AF43" s="475"/>
      <c r="AG43" s="475"/>
      <c r="AH43" s="475"/>
      <c r="AI43" s="475"/>
      <c r="AJ43" s="475"/>
      <c r="AK43" s="475"/>
      <c r="AL43" s="475"/>
      <c r="AM43" s="475"/>
      <c r="AN43" s="475"/>
      <c r="AO43" s="475"/>
      <c r="AP43" s="475"/>
      <c r="AQ43" s="475"/>
      <c r="AR43" s="475"/>
      <c r="AS43" s="475"/>
    </row>
    <row r="44" spans="1:45">
      <c r="A44" s="711" t="s">
        <v>116</v>
      </c>
      <c r="B44" s="698" t="s">
        <v>117</v>
      </c>
      <c r="C44" s="71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5"/>
      <c r="W44" s="475"/>
      <c r="X44" s="475"/>
      <c r="Y44" s="475"/>
      <c r="Z44" s="475"/>
      <c r="AA44" s="475"/>
      <c r="AB44" s="475"/>
      <c r="AC44" s="475"/>
      <c r="AD44" s="475"/>
      <c r="AE44" s="475"/>
      <c r="AF44" s="475"/>
      <c r="AG44" s="475"/>
      <c r="AH44" s="475"/>
      <c r="AI44" s="475"/>
      <c r="AJ44" s="475"/>
      <c r="AK44" s="475"/>
      <c r="AL44" s="475"/>
      <c r="AM44" s="475"/>
      <c r="AN44" s="475"/>
      <c r="AO44" s="475"/>
      <c r="AP44" s="475"/>
      <c r="AQ44" s="475"/>
      <c r="AR44" s="475"/>
      <c r="AS44" s="475"/>
    </row>
    <row r="45" spans="1:45">
      <c r="A45" s="711" t="s">
        <v>118</v>
      </c>
      <c r="B45" s="698" t="s">
        <v>119</v>
      </c>
      <c r="C45" s="71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5"/>
      <c r="AA45" s="475"/>
      <c r="AB45" s="475"/>
      <c r="AC45" s="475"/>
      <c r="AD45" s="475"/>
      <c r="AE45" s="475"/>
      <c r="AF45" s="475"/>
      <c r="AG45" s="475"/>
      <c r="AH45" s="475"/>
      <c r="AI45" s="475"/>
      <c r="AJ45" s="475"/>
      <c r="AK45" s="475"/>
      <c r="AL45" s="475"/>
      <c r="AM45" s="475"/>
      <c r="AN45" s="475"/>
      <c r="AO45" s="475"/>
      <c r="AP45" s="475"/>
      <c r="AQ45" s="475"/>
      <c r="AR45" s="475"/>
      <c r="AS45" s="475"/>
    </row>
    <row r="46" spans="1:45" ht="22.5">
      <c r="A46" s="711" t="s">
        <v>120</v>
      </c>
      <c r="B46" s="698" t="s">
        <v>121</v>
      </c>
      <c r="C46" s="71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75"/>
      <c r="AH46" s="475"/>
      <c r="AI46" s="475"/>
      <c r="AJ46" s="475"/>
      <c r="AK46" s="475"/>
      <c r="AL46" s="475"/>
      <c r="AM46" s="475"/>
      <c r="AN46" s="475"/>
      <c r="AO46" s="475"/>
      <c r="AP46" s="475"/>
      <c r="AQ46" s="475"/>
      <c r="AR46" s="475"/>
      <c r="AS46" s="475"/>
    </row>
    <row r="47" spans="1:45">
      <c r="A47" s="711" t="s">
        <v>122</v>
      </c>
      <c r="B47" s="698" t="s">
        <v>123</v>
      </c>
      <c r="C47" s="71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5"/>
      <c r="V47" s="475"/>
      <c r="W47" s="475"/>
      <c r="X47" s="475"/>
      <c r="Y47" s="475"/>
      <c r="Z47" s="475"/>
      <c r="AA47" s="475"/>
      <c r="AB47" s="475"/>
      <c r="AC47" s="475"/>
      <c r="AD47" s="475"/>
      <c r="AE47" s="475"/>
      <c r="AF47" s="475"/>
      <c r="AG47" s="475"/>
      <c r="AH47" s="475"/>
      <c r="AI47" s="475"/>
      <c r="AJ47" s="475"/>
      <c r="AK47" s="475"/>
      <c r="AL47" s="475"/>
      <c r="AM47" s="475"/>
      <c r="AN47" s="475"/>
      <c r="AO47" s="475"/>
      <c r="AP47" s="475"/>
      <c r="AQ47" s="475"/>
      <c r="AR47" s="475"/>
      <c r="AS47" s="475"/>
    </row>
    <row r="48" spans="1:45">
      <c r="A48" s="711" t="s">
        <v>124</v>
      </c>
      <c r="B48" s="698" t="s">
        <v>125</v>
      </c>
      <c r="C48" s="71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5"/>
      <c r="AB48" s="475"/>
      <c r="AC48" s="475"/>
      <c r="AD48" s="475"/>
      <c r="AE48" s="475"/>
      <c r="AF48" s="475"/>
      <c r="AG48" s="475"/>
      <c r="AH48" s="475"/>
      <c r="AI48" s="475"/>
      <c r="AJ48" s="475"/>
      <c r="AK48" s="475"/>
      <c r="AL48" s="475"/>
      <c r="AM48" s="475"/>
      <c r="AN48" s="475"/>
      <c r="AO48" s="475"/>
      <c r="AP48" s="475"/>
      <c r="AQ48" s="475"/>
      <c r="AR48" s="475"/>
      <c r="AS48" s="475"/>
    </row>
    <row r="49" spans="1:45">
      <c r="A49" s="711" t="s">
        <v>126</v>
      </c>
      <c r="B49" s="714" t="s">
        <v>127</v>
      </c>
      <c r="C49" s="71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5"/>
      <c r="W49" s="475"/>
      <c r="X49" s="475"/>
      <c r="Y49" s="475"/>
      <c r="Z49" s="475"/>
      <c r="AA49" s="475"/>
      <c r="AB49" s="475"/>
      <c r="AC49" s="475"/>
      <c r="AD49" s="475"/>
      <c r="AE49" s="475"/>
      <c r="AF49" s="475"/>
      <c r="AG49" s="475"/>
      <c r="AH49" s="475"/>
      <c r="AI49" s="475"/>
      <c r="AJ49" s="475"/>
      <c r="AK49" s="475"/>
      <c r="AL49" s="475"/>
      <c r="AM49" s="475"/>
      <c r="AN49" s="475"/>
      <c r="AO49" s="475"/>
      <c r="AP49" s="475"/>
      <c r="AQ49" s="475"/>
      <c r="AR49" s="475"/>
      <c r="AS49" s="475"/>
    </row>
    <row r="50" spans="1:45">
      <c r="A50" s="711" t="s">
        <v>128</v>
      </c>
      <c r="B50" s="698" t="s">
        <v>129</v>
      </c>
      <c r="C50" s="71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5"/>
      <c r="T50" s="475"/>
      <c r="U50" s="475"/>
      <c r="V50" s="475"/>
      <c r="W50" s="475"/>
      <c r="X50" s="475"/>
      <c r="Y50" s="475"/>
      <c r="Z50" s="475"/>
      <c r="AA50" s="475"/>
      <c r="AB50" s="475"/>
      <c r="AC50" s="475"/>
      <c r="AD50" s="475"/>
      <c r="AE50" s="475"/>
      <c r="AF50" s="475"/>
      <c r="AG50" s="475"/>
      <c r="AH50" s="475"/>
      <c r="AI50" s="475"/>
      <c r="AJ50" s="475"/>
      <c r="AK50" s="475"/>
      <c r="AL50" s="475"/>
      <c r="AM50" s="475"/>
      <c r="AN50" s="475"/>
      <c r="AO50" s="475"/>
      <c r="AP50" s="475"/>
      <c r="AQ50" s="475"/>
      <c r="AR50" s="475"/>
      <c r="AS50" s="475"/>
    </row>
    <row r="51" spans="1:45">
      <c r="A51" s="711" t="s">
        <v>130</v>
      </c>
      <c r="B51" s="698" t="s">
        <v>675</v>
      </c>
      <c r="C51" s="71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5"/>
      <c r="W51" s="475"/>
      <c r="X51" s="475"/>
      <c r="Y51" s="475"/>
      <c r="Z51" s="475"/>
      <c r="AA51" s="475"/>
      <c r="AB51" s="475"/>
      <c r="AC51" s="475"/>
      <c r="AD51" s="475"/>
      <c r="AE51" s="475"/>
      <c r="AF51" s="475"/>
      <c r="AG51" s="475"/>
      <c r="AH51" s="475"/>
      <c r="AI51" s="475"/>
      <c r="AJ51" s="475"/>
      <c r="AK51" s="475"/>
      <c r="AL51" s="475"/>
      <c r="AM51" s="475"/>
      <c r="AN51" s="475"/>
      <c r="AO51" s="475"/>
      <c r="AP51" s="475"/>
      <c r="AQ51" s="475"/>
      <c r="AR51" s="475"/>
      <c r="AS51" s="475"/>
    </row>
    <row r="52" spans="1:45">
      <c r="A52" s="711" t="s">
        <v>131</v>
      </c>
      <c r="B52" s="698" t="s">
        <v>132</v>
      </c>
      <c r="C52" s="71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5"/>
      <c r="W52" s="475"/>
      <c r="X52" s="475"/>
      <c r="Y52" s="475"/>
      <c r="Z52" s="475"/>
      <c r="AA52" s="475"/>
      <c r="AB52" s="475"/>
      <c r="AC52" s="475"/>
      <c r="AD52" s="475"/>
      <c r="AE52" s="475"/>
      <c r="AF52" s="475"/>
      <c r="AG52" s="475"/>
      <c r="AH52" s="475"/>
      <c r="AI52" s="475"/>
      <c r="AJ52" s="475"/>
      <c r="AK52" s="475"/>
      <c r="AL52" s="475"/>
      <c r="AM52" s="475"/>
      <c r="AN52" s="475"/>
      <c r="AO52" s="475"/>
      <c r="AP52" s="475"/>
      <c r="AQ52" s="475"/>
      <c r="AR52" s="475"/>
      <c r="AS52" s="475"/>
    </row>
    <row r="53" spans="1:45">
      <c r="A53" s="711" t="s">
        <v>133</v>
      </c>
      <c r="B53" s="698" t="s">
        <v>134</v>
      </c>
      <c r="C53" s="71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5"/>
      <c r="AL53" s="475"/>
      <c r="AM53" s="475"/>
      <c r="AN53" s="475"/>
      <c r="AO53" s="475"/>
      <c r="AP53" s="475"/>
      <c r="AQ53" s="475"/>
      <c r="AR53" s="475"/>
      <c r="AS53" s="475"/>
    </row>
    <row r="54" spans="1:45" ht="22.5">
      <c r="A54" s="711" t="s">
        <v>135</v>
      </c>
      <c r="B54" s="698" t="s">
        <v>136</v>
      </c>
      <c r="C54" s="71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5"/>
      <c r="T54" s="475"/>
      <c r="U54" s="475"/>
      <c r="V54" s="475"/>
      <c r="W54" s="475"/>
      <c r="X54" s="475"/>
      <c r="Y54" s="475"/>
      <c r="Z54" s="475"/>
      <c r="AA54" s="475"/>
      <c r="AB54" s="475"/>
      <c r="AC54" s="475"/>
      <c r="AD54" s="475"/>
      <c r="AE54" s="475"/>
      <c r="AF54" s="475"/>
      <c r="AG54" s="475"/>
      <c r="AH54" s="475"/>
      <c r="AI54" s="475"/>
      <c r="AJ54" s="475"/>
      <c r="AK54" s="475"/>
      <c r="AL54" s="475"/>
      <c r="AM54" s="475"/>
      <c r="AN54" s="475"/>
      <c r="AO54" s="475"/>
      <c r="AP54" s="475"/>
      <c r="AQ54" s="475"/>
      <c r="AR54" s="475"/>
      <c r="AS54" s="475"/>
    </row>
    <row r="55" spans="1:45">
      <c r="A55" s="711" t="s">
        <v>137</v>
      </c>
      <c r="B55" s="698" t="s">
        <v>138</v>
      </c>
      <c r="C55" s="716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5"/>
      <c r="AA55" s="475"/>
      <c r="AB55" s="475"/>
      <c r="AC55" s="475"/>
      <c r="AD55" s="475"/>
      <c r="AE55" s="475"/>
      <c r="AF55" s="475"/>
      <c r="AG55" s="475"/>
      <c r="AH55" s="475"/>
      <c r="AI55" s="475"/>
      <c r="AJ55" s="475"/>
      <c r="AK55" s="475"/>
      <c r="AL55" s="475"/>
      <c r="AM55" s="475"/>
      <c r="AN55" s="475"/>
      <c r="AO55" s="475"/>
      <c r="AP55" s="475"/>
      <c r="AQ55" s="475"/>
      <c r="AR55" s="475"/>
      <c r="AS55" s="475"/>
    </row>
    <row r="56" spans="1:45" ht="33.75">
      <c r="A56" s="711" t="s">
        <v>139</v>
      </c>
      <c r="B56" s="698" t="s">
        <v>140</v>
      </c>
      <c r="C56" s="716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475"/>
      <c r="Q56" s="475"/>
      <c r="R56" s="475"/>
      <c r="S56" s="475"/>
      <c r="T56" s="475"/>
      <c r="U56" s="475"/>
      <c r="V56" s="475"/>
      <c r="W56" s="475"/>
      <c r="X56" s="475"/>
      <c r="Y56" s="475"/>
      <c r="Z56" s="475"/>
      <c r="AA56" s="475"/>
      <c r="AB56" s="475"/>
      <c r="AC56" s="475"/>
      <c r="AD56" s="475"/>
      <c r="AE56" s="475"/>
      <c r="AF56" s="475"/>
      <c r="AG56" s="475"/>
      <c r="AH56" s="475"/>
      <c r="AI56" s="475"/>
      <c r="AJ56" s="475"/>
      <c r="AK56" s="475"/>
      <c r="AL56" s="475"/>
      <c r="AM56" s="475"/>
      <c r="AN56" s="475"/>
      <c r="AO56" s="475"/>
      <c r="AP56" s="475"/>
      <c r="AQ56" s="475"/>
      <c r="AR56" s="475"/>
      <c r="AS56" s="475"/>
    </row>
    <row r="57" spans="1:45">
      <c r="A57" s="711" t="s">
        <v>141</v>
      </c>
      <c r="B57" s="698" t="s">
        <v>125</v>
      </c>
      <c r="C57" s="716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475"/>
      <c r="W57" s="475"/>
      <c r="X57" s="475"/>
      <c r="Y57" s="475"/>
      <c r="Z57" s="475"/>
      <c r="AA57" s="475"/>
      <c r="AB57" s="475"/>
      <c r="AC57" s="475"/>
      <c r="AD57" s="475"/>
      <c r="AE57" s="475"/>
      <c r="AF57" s="475"/>
      <c r="AG57" s="475"/>
      <c r="AH57" s="475"/>
      <c r="AI57" s="475"/>
      <c r="AJ57" s="475"/>
      <c r="AK57" s="475"/>
      <c r="AL57" s="475"/>
      <c r="AM57" s="475"/>
      <c r="AN57" s="475"/>
      <c r="AO57" s="475"/>
      <c r="AP57" s="475"/>
      <c r="AQ57" s="475"/>
      <c r="AR57" s="475"/>
      <c r="AS57" s="475"/>
    </row>
    <row r="58" spans="1:45">
      <c r="A58" s="711" t="s">
        <v>142</v>
      </c>
      <c r="B58" s="714" t="s">
        <v>143</v>
      </c>
      <c r="C58" s="715"/>
      <c r="D58" s="475"/>
      <c r="E58" s="475"/>
      <c r="F58" s="475"/>
      <c r="G58" s="475"/>
      <c r="H58" s="475"/>
      <c r="I58" s="475"/>
      <c r="J58" s="475"/>
      <c r="K58" s="475"/>
      <c r="L58" s="475"/>
      <c r="M58" s="475"/>
      <c r="N58" s="475"/>
      <c r="O58" s="475"/>
      <c r="P58" s="475"/>
      <c r="Q58" s="475"/>
      <c r="R58" s="475"/>
      <c r="S58" s="475"/>
      <c r="T58" s="475"/>
      <c r="U58" s="475"/>
      <c r="V58" s="475"/>
      <c r="W58" s="475"/>
      <c r="X58" s="475"/>
      <c r="Y58" s="475"/>
      <c r="Z58" s="475"/>
      <c r="AA58" s="475"/>
      <c r="AB58" s="475"/>
      <c r="AC58" s="475"/>
      <c r="AD58" s="475"/>
      <c r="AE58" s="475"/>
      <c r="AF58" s="475"/>
      <c r="AG58" s="475"/>
      <c r="AH58" s="475"/>
      <c r="AI58" s="475"/>
      <c r="AJ58" s="475"/>
      <c r="AK58" s="475"/>
      <c r="AL58" s="475"/>
      <c r="AM58" s="475"/>
      <c r="AN58" s="475"/>
      <c r="AO58" s="475"/>
      <c r="AP58" s="475"/>
      <c r="AQ58" s="475"/>
      <c r="AR58" s="475"/>
      <c r="AS58" s="475"/>
    </row>
    <row r="59" spans="1:45" ht="38.25" customHeight="1">
      <c r="A59" s="711" t="s">
        <v>144</v>
      </c>
      <c r="B59" s="698" t="s">
        <v>626</v>
      </c>
      <c r="C59" s="71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  <c r="R59" s="475"/>
      <c r="S59" s="475"/>
      <c r="T59" s="475"/>
      <c r="U59" s="475"/>
      <c r="V59" s="475"/>
      <c r="W59" s="475"/>
      <c r="X59" s="475"/>
      <c r="Y59" s="475"/>
      <c r="Z59" s="475"/>
      <c r="AA59" s="475"/>
      <c r="AB59" s="475"/>
      <c r="AC59" s="475"/>
      <c r="AD59" s="475"/>
      <c r="AE59" s="475"/>
      <c r="AF59" s="475"/>
      <c r="AG59" s="475"/>
      <c r="AH59" s="475"/>
      <c r="AI59" s="475"/>
      <c r="AJ59" s="475"/>
      <c r="AK59" s="475"/>
      <c r="AL59" s="475"/>
      <c r="AM59" s="475"/>
      <c r="AN59" s="475"/>
      <c r="AO59" s="475"/>
      <c r="AP59" s="475"/>
      <c r="AQ59" s="475"/>
      <c r="AR59" s="475"/>
      <c r="AS59" s="475"/>
    </row>
    <row r="60" spans="1:45">
      <c r="A60" s="711" t="s">
        <v>145</v>
      </c>
      <c r="B60" s="698" t="s">
        <v>146</v>
      </c>
      <c r="C60" s="71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5"/>
      <c r="U60" s="475"/>
      <c r="V60" s="475"/>
      <c r="W60" s="475"/>
      <c r="X60" s="475"/>
      <c r="Y60" s="475"/>
      <c r="Z60" s="475"/>
      <c r="AA60" s="475"/>
      <c r="AB60" s="475"/>
      <c r="AC60" s="475"/>
      <c r="AD60" s="475"/>
      <c r="AE60" s="475"/>
      <c r="AF60" s="475"/>
      <c r="AG60" s="475"/>
      <c r="AH60" s="475"/>
      <c r="AI60" s="475"/>
      <c r="AJ60" s="475"/>
      <c r="AK60" s="475"/>
      <c r="AL60" s="475"/>
      <c r="AM60" s="475"/>
      <c r="AN60" s="475"/>
      <c r="AO60" s="475"/>
      <c r="AP60" s="475"/>
      <c r="AQ60" s="475"/>
      <c r="AR60" s="475"/>
      <c r="AS60" s="475"/>
    </row>
    <row r="61" spans="1:45">
      <c r="A61" s="711" t="s">
        <v>147</v>
      </c>
      <c r="B61" s="698" t="s">
        <v>676</v>
      </c>
      <c r="C61" s="71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  <c r="V61" s="475"/>
      <c r="W61" s="475"/>
      <c r="X61" s="475"/>
      <c r="Y61" s="475"/>
      <c r="Z61" s="475"/>
      <c r="AA61" s="475"/>
      <c r="AB61" s="475"/>
      <c r="AC61" s="475"/>
      <c r="AD61" s="475"/>
      <c r="AE61" s="475"/>
      <c r="AF61" s="475"/>
      <c r="AG61" s="475"/>
      <c r="AH61" s="475"/>
      <c r="AI61" s="475"/>
      <c r="AJ61" s="475"/>
      <c r="AK61" s="475"/>
      <c r="AL61" s="475"/>
      <c r="AM61" s="475"/>
      <c r="AN61" s="475"/>
      <c r="AO61" s="475"/>
      <c r="AP61" s="475"/>
      <c r="AQ61" s="475"/>
      <c r="AR61" s="475"/>
      <c r="AS61" s="475"/>
    </row>
    <row r="62" spans="1:45" ht="22.5">
      <c r="A62" s="711" t="s">
        <v>148</v>
      </c>
      <c r="B62" s="698" t="s">
        <v>149</v>
      </c>
      <c r="C62" s="715"/>
      <c r="D62" s="475"/>
      <c r="E62" s="475"/>
      <c r="F62" s="475"/>
      <c r="G62" s="475"/>
      <c r="H62" s="475"/>
      <c r="I62" s="475"/>
      <c r="J62" s="475"/>
      <c r="K62" s="475"/>
      <c r="L62" s="475"/>
      <c r="M62" s="475"/>
      <c r="N62" s="475"/>
      <c r="O62" s="475"/>
      <c r="P62" s="475"/>
      <c r="Q62" s="475"/>
      <c r="R62" s="475"/>
      <c r="S62" s="475"/>
      <c r="T62" s="475"/>
      <c r="U62" s="475"/>
      <c r="V62" s="475"/>
      <c r="W62" s="475"/>
      <c r="X62" s="475"/>
      <c r="Y62" s="475"/>
      <c r="Z62" s="475"/>
      <c r="AA62" s="475"/>
      <c r="AB62" s="475"/>
      <c r="AC62" s="475"/>
      <c r="AD62" s="475"/>
      <c r="AE62" s="475"/>
      <c r="AF62" s="475"/>
      <c r="AG62" s="475"/>
      <c r="AH62" s="475"/>
      <c r="AI62" s="475"/>
      <c r="AJ62" s="475"/>
      <c r="AK62" s="475"/>
      <c r="AL62" s="475"/>
      <c r="AM62" s="475"/>
      <c r="AN62" s="475"/>
      <c r="AO62" s="475"/>
      <c r="AP62" s="475"/>
      <c r="AQ62" s="475"/>
      <c r="AR62" s="475"/>
      <c r="AS62" s="475"/>
    </row>
    <row r="63" spans="1:45" ht="22.5">
      <c r="A63" s="711" t="s">
        <v>150</v>
      </c>
      <c r="B63" s="698" t="s">
        <v>151</v>
      </c>
      <c r="C63" s="715"/>
      <c r="D63" s="475"/>
      <c r="E63" s="475"/>
      <c r="F63" s="475"/>
      <c r="G63" s="475"/>
      <c r="H63" s="475"/>
      <c r="I63" s="475"/>
      <c r="J63" s="475"/>
      <c r="K63" s="475"/>
      <c r="L63" s="475"/>
      <c r="M63" s="475"/>
      <c r="N63" s="475"/>
      <c r="O63" s="475"/>
      <c r="P63" s="475"/>
      <c r="Q63" s="475"/>
      <c r="R63" s="475"/>
      <c r="S63" s="475"/>
      <c r="T63" s="475"/>
      <c r="U63" s="475"/>
      <c r="V63" s="475"/>
      <c r="W63" s="475"/>
      <c r="X63" s="475"/>
      <c r="Y63" s="475"/>
      <c r="Z63" s="475"/>
      <c r="AA63" s="475"/>
      <c r="AB63" s="475"/>
      <c r="AC63" s="475"/>
      <c r="AD63" s="475"/>
      <c r="AE63" s="475"/>
      <c r="AF63" s="475"/>
      <c r="AG63" s="475"/>
      <c r="AH63" s="475"/>
      <c r="AI63" s="475"/>
      <c r="AJ63" s="475"/>
      <c r="AK63" s="475"/>
      <c r="AL63" s="475"/>
      <c r="AM63" s="475"/>
      <c r="AN63" s="475"/>
      <c r="AO63" s="475"/>
      <c r="AP63" s="475"/>
      <c r="AQ63" s="475"/>
      <c r="AR63" s="475"/>
      <c r="AS63" s="475"/>
    </row>
    <row r="64" spans="1:45">
      <c r="A64" s="711" t="s">
        <v>152</v>
      </c>
      <c r="B64" s="698" t="s">
        <v>153</v>
      </c>
      <c r="C64" s="715"/>
      <c r="D64" s="475"/>
      <c r="E64" s="475"/>
      <c r="F64" s="475"/>
      <c r="G64" s="475"/>
      <c r="H64" s="475"/>
      <c r="I64" s="475"/>
      <c r="J64" s="475"/>
      <c r="K64" s="475"/>
      <c r="L64" s="475"/>
      <c r="M64" s="475"/>
      <c r="N64" s="475"/>
      <c r="O64" s="475"/>
      <c r="P64" s="475"/>
      <c r="Q64" s="475"/>
      <c r="R64" s="475"/>
      <c r="S64" s="475"/>
      <c r="T64" s="475"/>
      <c r="U64" s="475"/>
      <c r="V64" s="475"/>
      <c r="W64" s="475"/>
      <c r="X64" s="475"/>
      <c r="Y64" s="475"/>
      <c r="Z64" s="475"/>
      <c r="AA64" s="475"/>
      <c r="AB64" s="475"/>
      <c r="AC64" s="475"/>
      <c r="AD64" s="475"/>
      <c r="AE64" s="475"/>
      <c r="AF64" s="475"/>
      <c r="AG64" s="475"/>
      <c r="AH64" s="475"/>
      <c r="AI64" s="475"/>
      <c r="AJ64" s="475"/>
      <c r="AK64" s="475"/>
      <c r="AL64" s="475"/>
      <c r="AM64" s="475"/>
      <c r="AN64" s="475"/>
      <c r="AO64" s="475"/>
      <c r="AP64" s="475"/>
      <c r="AQ64" s="475"/>
      <c r="AR64" s="475"/>
      <c r="AS64" s="475"/>
    </row>
    <row r="65" spans="1:45">
      <c r="A65" s="711" t="s">
        <v>154</v>
      </c>
      <c r="B65" s="698" t="s">
        <v>677</v>
      </c>
      <c r="C65" s="715"/>
      <c r="D65" s="475"/>
      <c r="E65" s="475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475"/>
      <c r="T65" s="475"/>
      <c r="U65" s="475"/>
      <c r="V65" s="475"/>
      <c r="W65" s="475"/>
      <c r="X65" s="475"/>
      <c r="Y65" s="475"/>
      <c r="Z65" s="475"/>
      <c r="AA65" s="475"/>
      <c r="AB65" s="475"/>
      <c r="AC65" s="475"/>
      <c r="AD65" s="475"/>
      <c r="AE65" s="475"/>
      <c r="AF65" s="475"/>
      <c r="AG65" s="475"/>
      <c r="AH65" s="475"/>
      <c r="AI65" s="475"/>
      <c r="AJ65" s="475"/>
      <c r="AK65" s="475"/>
      <c r="AL65" s="475"/>
      <c r="AM65" s="475"/>
      <c r="AN65" s="475"/>
      <c r="AO65" s="475"/>
      <c r="AP65" s="475"/>
      <c r="AQ65" s="475"/>
      <c r="AR65" s="475"/>
      <c r="AS65" s="475"/>
    </row>
    <row r="66" spans="1:45">
      <c r="A66" s="711" t="s">
        <v>155</v>
      </c>
      <c r="B66" s="698" t="s">
        <v>625</v>
      </c>
      <c r="C66" s="715"/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5"/>
      <c r="Y66" s="475"/>
      <c r="Z66" s="475"/>
      <c r="AA66" s="475"/>
      <c r="AB66" s="475"/>
      <c r="AC66" s="475"/>
      <c r="AD66" s="475"/>
      <c r="AE66" s="475"/>
      <c r="AF66" s="475"/>
      <c r="AG66" s="475"/>
      <c r="AH66" s="475"/>
      <c r="AI66" s="475"/>
      <c r="AJ66" s="475"/>
      <c r="AK66" s="475"/>
      <c r="AL66" s="475"/>
      <c r="AM66" s="475"/>
      <c r="AN66" s="475"/>
      <c r="AO66" s="475"/>
      <c r="AP66" s="475"/>
      <c r="AQ66" s="475"/>
      <c r="AR66" s="475"/>
      <c r="AS66" s="475"/>
    </row>
    <row r="67" spans="1:45">
      <c r="A67" s="711" t="s">
        <v>156</v>
      </c>
      <c r="B67" s="698" t="s">
        <v>157</v>
      </c>
      <c r="C67" s="715"/>
      <c r="D67" s="475"/>
      <c r="E67" s="475"/>
      <c r="F67" s="475"/>
      <c r="G67" s="475"/>
      <c r="H67" s="475"/>
      <c r="I67" s="475"/>
      <c r="J67" s="475"/>
      <c r="K67" s="475"/>
      <c r="L67" s="475"/>
      <c r="M67" s="475"/>
      <c r="N67" s="475"/>
      <c r="O67" s="475"/>
      <c r="P67" s="475"/>
      <c r="Q67" s="475"/>
      <c r="R67" s="475"/>
      <c r="S67" s="475"/>
      <c r="T67" s="475"/>
      <c r="U67" s="475"/>
      <c r="V67" s="475"/>
      <c r="W67" s="475"/>
      <c r="X67" s="475"/>
      <c r="Y67" s="475"/>
      <c r="Z67" s="475"/>
      <c r="AA67" s="475"/>
      <c r="AB67" s="475"/>
      <c r="AC67" s="475"/>
      <c r="AD67" s="475"/>
      <c r="AE67" s="475"/>
      <c r="AF67" s="475"/>
      <c r="AG67" s="475"/>
      <c r="AH67" s="475"/>
      <c r="AI67" s="475"/>
      <c r="AJ67" s="475"/>
      <c r="AK67" s="475"/>
      <c r="AL67" s="475"/>
      <c r="AM67" s="475"/>
      <c r="AN67" s="475"/>
      <c r="AO67" s="475"/>
      <c r="AP67" s="475"/>
      <c r="AQ67" s="475"/>
      <c r="AR67" s="475"/>
      <c r="AS67" s="475"/>
    </row>
    <row r="68" spans="1:45">
      <c r="A68" s="711" t="s">
        <v>158</v>
      </c>
      <c r="B68" s="698" t="s">
        <v>159</v>
      </c>
      <c r="C68" s="71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  <c r="O68" s="475"/>
      <c r="P68" s="475"/>
      <c r="Q68" s="475"/>
      <c r="R68" s="475"/>
      <c r="S68" s="475"/>
      <c r="T68" s="475"/>
      <c r="U68" s="475"/>
      <c r="V68" s="475"/>
      <c r="W68" s="475"/>
      <c r="X68" s="475"/>
      <c r="Y68" s="475"/>
      <c r="Z68" s="475"/>
      <c r="AA68" s="475"/>
      <c r="AB68" s="475"/>
      <c r="AC68" s="475"/>
      <c r="AD68" s="475"/>
      <c r="AE68" s="475"/>
      <c r="AF68" s="475"/>
      <c r="AG68" s="475"/>
      <c r="AH68" s="475"/>
      <c r="AI68" s="475"/>
      <c r="AJ68" s="475"/>
      <c r="AK68" s="475"/>
      <c r="AL68" s="475"/>
      <c r="AM68" s="475"/>
      <c r="AN68" s="475"/>
      <c r="AO68" s="475"/>
      <c r="AP68" s="475"/>
      <c r="AQ68" s="475"/>
      <c r="AR68" s="475"/>
      <c r="AS68" s="475"/>
    </row>
    <row r="69" spans="1:45" ht="22.5">
      <c r="A69" s="711" t="s">
        <v>160</v>
      </c>
      <c r="B69" s="698" t="s">
        <v>161</v>
      </c>
      <c r="C69" s="71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475"/>
      <c r="AL69" s="475"/>
      <c r="AM69" s="475"/>
      <c r="AN69" s="475"/>
      <c r="AO69" s="475"/>
      <c r="AP69" s="475"/>
      <c r="AQ69" s="475"/>
      <c r="AR69" s="475"/>
      <c r="AS69" s="475"/>
    </row>
    <row r="70" spans="1:45">
      <c r="A70" s="711" t="s">
        <v>162</v>
      </c>
      <c r="B70" s="698" t="s">
        <v>163</v>
      </c>
      <c r="C70" s="71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475"/>
      <c r="AL70" s="475"/>
      <c r="AM70" s="475"/>
      <c r="AN70" s="475"/>
      <c r="AO70" s="475"/>
      <c r="AP70" s="475"/>
      <c r="AQ70" s="475"/>
      <c r="AR70" s="475"/>
      <c r="AS70" s="475"/>
    </row>
    <row r="71" spans="1:45" ht="22.5">
      <c r="A71" s="711" t="s">
        <v>164</v>
      </c>
      <c r="B71" s="698" t="s">
        <v>80</v>
      </c>
      <c r="C71" s="715"/>
      <c r="D71" s="475"/>
      <c r="E71" s="475"/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5"/>
      <c r="U71" s="475"/>
      <c r="V71" s="475"/>
      <c r="W71" s="475"/>
      <c r="X71" s="475"/>
      <c r="Y71" s="475"/>
      <c r="Z71" s="475"/>
      <c r="AA71" s="475"/>
      <c r="AB71" s="475"/>
      <c r="AC71" s="475"/>
      <c r="AD71" s="475"/>
      <c r="AE71" s="475"/>
      <c r="AF71" s="475"/>
      <c r="AG71" s="475"/>
      <c r="AH71" s="475"/>
      <c r="AI71" s="475"/>
      <c r="AJ71" s="475"/>
      <c r="AK71" s="475"/>
      <c r="AL71" s="475"/>
      <c r="AM71" s="475"/>
      <c r="AN71" s="475"/>
      <c r="AO71" s="475"/>
      <c r="AP71" s="475"/>
      <c r="AQ71" s="475"/>
      <c r="AR71" s="475"/>
      <c r="AS71" s="475"/>
    </row>
    <row r="72" spans="1:45" ht="22.5">
      <c r="A72" s="711" t="s">
        <v>165</v>
      </c>
      <c r="B72" s="713" t="s">
        <v>103</v>
      </c>
      <c r="C72" s="715"/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5"/>
      <c r="W72" s="475"/>
      <c r="X72" s="475"/>
      <c r="Y72" s="475"/>
      <c r="Z72" s="475"/>
      <c r="AA72" s="475"/>
      <c r="AB72" s="475"/>
      <c r="AC72" s="475"/>
      <c r="AD72" s="475"/>
      <c r="AE72" s="475"/>
      <c r="AF72" s="475"/>
      <c r="AG72" s="475"/>
      <c r="AH72" s="475"/>
      <c r="AI72" s="475"/>
      <c r="AJ72" s="475"/>
      <c r="AK72" s="475"/>
      <c r="AL72" s="475"/>
      <c r="AM72" s="475"/>
      <c r="AN72" s="475"/>
      <c r="AO72" s="475"/>
      <c r="AP72" s="475"/>
      <c r="AQ72" s="475"/>
      <c r="AR72" s="475"/>
      <c r="AS72" s="475"/>
    </row>
    <row r="73" spans="1:45">
      <c r="A73" s="711" t="s">
        <v>166</v>
      </c>
      <c r="B73" s="713" t="s">
        <v>107</v>
      </c>
      <c r="C73" s="715"/>
      <c r="D73" s="475"/>
      <c r="E73" s="475"/>
      <c r="F73" s="475"/>
      <c r="G73" s="475"/>
      <c r="H73" s="475"/>
      <c r="I73" s="475"/>
      <c r="J73" s="475"/>
      <c r="K73" s="475"/>
      <c r="L73" s="475"/>
      <c r="M73" s="475"/>
      <c r="N73" s="475"/>
      <c r="O73" s="475"/>
      <c r="P73" s="475"/>
      <c r="Q73" s="475"/>
      <c r="R73" s="475"/>
      <c r="S73" s="475"/>
      <c r="T73" s="475"/>
      <c r="U73" s="475"/>
      <c r="V73" s="475"/>
      <c r="W73" s="475"/>
      <c r="X73" s="475"/>
      <c r="Y73" s="475"/>
      <c r="Z73" s="475"/>
      <c r="AA73" s="475"/>
      <c r="AB73" s="475"/>
      <c r="AC73" s="475"/>
      <c r="AD73" s="475"/>
      <c r="AE73" s="475"/>
      <c r="AF73" s="475"/>
      <c r="AG73" s="475"/>
      <c r="AH73" s="475"/>
      <c r="AI73" s="475"/>
      <c r="AJ73" s="475"/>
      <c r="AK73" s="475"/>
      <c r="AL73" s="475"/>
      <c r="AM73" s="475"/>
      <c r="AN73" s="475"/>
      <c r="AO73" s="475"/>
      <c r="AP73" s="475"/>
      <c r="AQ73" s="475"/>
      <c r="AR73" s="475"/>
      <c r="AS73" s="475"/>
    </row>
    <row r="74" spans="1:45" ht="22.5">
      <c r="A74" s="711" t="s">
        <v>167</v>
      </c>
      <c r="B74" s="713" t="s">
        <v>105</v>
      </c>
      <c r="C74" s="715"/>
      <c r="D74" s="475"/>
      <c r="E74" s="475"/>
      <c r="F74" s="475"/>
      <c r="G74" s="475"/>
      <c r="H74" s="475"/>
      <c r="I74" s="475"/>
      <c r="J74" s="475"/>
      <c r="K74" s="475"/>
      <c r="L74" s="475"/>
      <c r="M74" s="475"/>
      <c r="N74" s="475"/>
      <c r="O74" s="475"/>
      <c r="P74" s="475"/>
      <c r="Q74" s="475"/>
      <c r="R74" s="475"/>
      <c r="S74" s="475"/>
      <c r="T74" s="475"/>
      <c r="U74" s="475"/>
      <c r="V74" s="475"/>
      <c r="W74" s="475"/>
      <c r="X74" s="475"/>
      <c r="Y74" s="475"/>
      <c r="Z74" s="475"/>
      <c r="AA74" s="475"/>
      <c r="AB74" s="475"/>
      <c r="AC74" s="475"/>
      <c r="AD74" s="475"/>
      <c r="AE74" s="475"/>
      <c r="AF74" s="475"/>
      <c r="AG74" s="475"/>
      <c r="AH74" s="475"/>
      <c r="AI74" s="475"/>
      <c r="AJ74" s="475"/>
      <c r="AK74" s="475"/>
      <c r="AL74" s="475"/>
      <c r="AM74" s="475"/>
      <c r="AN74" s="475"/>
      <c r="AO74" s="475"/>
      <c r="AP74" s="475"/>
      <c r="AQ74" s="475"/>
      <c r="AR74" s="475"/>
      <c r="AS74" s="475"/>
    </row>
    <row r="75" spans="1:45">
      <c r="A75" s="711" t="s">
        <v>168</v>
      </c>
      <c r="B75" s="714" t="s">
        <v>680</v>
      </c>
      <c r="C75" s="715"/>
      <c r="D75" s="475"/>
      <c r="E75" s="475"/>
      <c r="F75" s="475"/>
      <c r="G75" s="475"/>
      <c r="H75" s="475"/>
      <c r="I75" s="475"/>
      <c r="J75" s="475"/>
      <c r="K75" s="475"/>
      <c r="L75" s="475"/>
      <c r="M75" s="475"/>
      <c r="N75" s="475"/>
      <c r="O75" s="475"/>
      <c r="P75" s="475"/>
      <c r="Q75" s="475"/>
      <c r="R75" s="475"/>
      <c r="S75" s="475"/>
      <c r="T75" s="475"/>
      <c r="U75" s="475"/>
      <c r="V75" s="475"/>
      <c r="W75" s="475"/>
      <c r="X75" s="475"/>
      <c r="Y75" s="475"/>
      <c r="Z75" s="475"/>
      <c r="AA75" s="475"/>
      <c r="AB75" s="475"/>
      <c r="AC75" s="475"/>
      <c r="AD75" s="475"/>
      <c r="AE75" s="475"/>
      <c r="AF75" s="475"/>
      <c r="AG75" s="475"/>
      <c r="AH75" s="475"/>
      <c r="AI75" s="475"/>
      <c r="AJ75" s="475"/>
      <c r="AK75" s="475"/>
      <c r="AL75" s="475"/>
      <c r="AM75" s="475"/>
      <c r="AN75" s="475"/>
      <c r="AO75" s="475"/>
      <c r="AP75" s="475"/>
      <c r="AQ75" s="475"/>
      <c r="AR75" s="475"/>
      <c r="AS75" s="475"/>
    </row>
    <row r="76" spans="1:45" ht="26.25" customHeight="1">
      <c r="A76" s="711" t="s">
        <v>169</v>
      </c>
      <c r="B76" s="698" t="s">
        <v>742</v>
      </c>
      <c r="C76" s="715"/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475"/>
      <c r="O76" s="475"/>
      <c r="P76" s="475"/>
      <c r="Q76" s="475"/>
      <c r="R76" s="475"/>
      <c r="S76" s="475"/>
      <c r="T76" s="475"/>
      <c r="U76" s="475"/>
      <c r="V76" s="475"/>
      <c r="W76" s="475"/>
      <c r="X76" s="475"/>
      <c r="Y76" s="475"/>
      <c r="Z76" s="475"/>
      <c r="AA76" s="475"/>
      <c r="AB76" s="475"/>
      <c r="AC76" s="475"/>
      <c r="AD76" s="475"/>
      <c r="AE76" s="475"/>
      <c r="AF76" s="475"/>
      <c r="AG76" s="475"/>
      <c r="AH76" s="475"/>
      <c r="AI76" s="475"/>
      <c r="AJ76" s="475"/>
      <c r="AK76" s="475"/>
      <c r="AL76" s="475"/>
      <c r="AM76" s="475"/>
      <c r="AN76" s="475"/>
      <c r="AO76" s="475"/>
      <c r="AP76" s="475"/>
      <c r="AQ76" s="475"/>
      <c r="AR76" s="475"/>
      <c r="AS76" s="475"/>
    </row>
    <row r="77" spans="1:45" ht="22.5">
      <c r="A77" s="711" t="s">
        <v>170</v>
      </c>
      <c r="B77" s="698" t="s">
        <v>171</v>
      </c>
      <c r="C77" s="715"/>
      <c r="D77" s="475"/>
      <c r="E77" s="475"/>
      <c r="F77" s="475"/>
      <c r="G77" s="475"/>
      <c r="H77" s="475"/>
      <c r="I77" s="475"/>
      <c r="J77" s="475"/>
      <c r="K77" s="475"/>
      <c r="L77" s="475"/>
      <c r="M77" s="475"/>
      <c r="N77" s="475"/>
      <c r="O77" s="475"/>
      <c r="P77" s="475"/>
      <c r="Q77" s="475"/>
      <c r="R77" s="475"/>
      <c r="S77" s="475"/>
      <c r="T77" s="475"/>
      <c r="U77" s="475"/>
      <c r="V77" s="475"/>
      <c r="W77" s="475"/>
      <c r="X77" s="475"/>
      <c r="Y77" s="475"/>
      <c r="Z77" s="475"/>
      <c r="AA77" s="475"/>
      <c r="AB77" s="475"/>
      <c r="AC77" s="475"/>
      <c r="AD77" s="475"/>
      <c r="AE77" s="475"/>
      <c r="AF77" s="475"/>
      <c r="AG77" s="475"/>
      <c r="AH77" s="475"/>
      <c r="AI77" s="475"/>
      <c r="AJ77" s="475"/>
      <c r="AK77" s="475"/>
      <c r="AL77" s="475"/>
      <c r="AM77" s="475"/>
      <c r="AN77" s="475"/>
      <c r="AO77" s="475"/>
      <c r="AP77" s="475"/>
      <c r="AQ77" s="475"/>
      <c r="AR77" s="475"/>
      <c r="AS77" s="475"/>
    </row>
    <row r="78" spans="1:45">
      <c r="A78" s="711" t="s">
        <v>172</v>
      </c>
      <c r="B78" s="698" t="s">
        <v>173</v>
      </c>
      <c r="C78" s="715"/>
      <c r="D78" s="475"/>
      <c r="E78" s="475"/>
      <c r="F78" s="475"/>
      <c r="G78" s="475"/>
      <c r="H78" s="475"/>
      <c r="I78" s="475"/>
      <c r="J78" s="475"/>
      <c r="K78" s="475"/>
      <c r="L78" s="475"/>
      <c r="M78" s="475"/>
      <c r="N78" s="475"/>
      <c r="O78" s="475"/>
      <c r="P78" s="475"/>
      <c r="Q78" s="475"/>
      <c r="R78" s="475"/>
      <c r="S78" s="475"/>
      <c r="T78" s="475"/>
      <c r="U78" s="475"/>
      <c r="V78" s="475"/>
      <c r="W78" s="475"/>
      <c r="X78" s="475"/>
      <c r="Y78" s="475"/>
      <c r="Z78" s="475"/>
      <c r="AA78" s="475"/>
      <c r="AB78" s="475"/>
      <c r="AC78" s="475"/>
      <c r="AD78" s="475"/>
      <c r="AE78" s="475"/>
      <c r="AF78" s="475"/>
      <c r="AG78" s="475"/>
      <c r="AH78" s="475"/>
      <c r="AI78" s="475"/>
      <c r="AJ78" s="475"/>
      <c r="AK78" s="475"/>
      <c r="AL78" s="475"/>
      <c r="AM78" s="475"/>
      <c r="AN78" s="475"/>
      <c r="AO78" s="475"/>
      <c r="AP78" s="475"/>
      <c r="AQ78" s="475"/>
      <c r="AR78" s="475"/>
      <c r="AS78" s="475"/>
    </row>
    <row r="79" spans="1:45">
      <c r="A79" s="711" t="s">
        <v>174</v>
      </c>
      <c r="B79" s="698" t="s">
        <v>175</v>
      </c>
      <c r="C79" s="715"/>
      <c r="D79" s="475"/>
      <c r="E79" s="475"/>
      <c r="F79" s="475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75"/>
      <c r="R79" s="475"/>
      <c r="S79" s="475"/>
      <c r="T79" s="475"/>
      <c r="U79" s="475"/>
      <c r="V79" s="475"/>
      <c r="W79" s="475"/>
      <c r="X79" s="475"/>
      <c r="Y79" s="475"/>
      <c r="Z79" s="475"/>
      <c r="AA79" s="475"/>
      <c r="AB79" s="475"/>
      <c r="AC79" s="475"/>
      <c r="AD79" s="475"/>
      <c r="AE79" s="475"/>
      <c r="AF79" s="475"/>
      <c r="AG79" s="475"/>
      <c r="AH79" s="475"/>
      <c r="AI79" s="475"/>
      <c r="AJ79" s="475"/>
      <c r="AK79" s="475"/>
      <c r="AL79" s="475"/>
      <c r="AM79" s="475"/>
      <c r="AN79" s="475"/>
      <c r="AO79" s="475"/>
      <c r="AP79" s="475"/>
      <c r="AQ79" s="475"/>
      <c r="AR79" s="475"/>
      <c r="AS79" s="475"/>
    </row>
    <row r="80" spans="1:45">
      <c r="A80" s="711" t="s">
        <v>176</v>
      </c>
      <c r="B80" s="698" t="s">
        <v>177</v>
      </c>
      <c r="C80" s="715"/>
      <c r="D80" s="475"/>
      <c r="E80" s="475"/>
      <c r="F80" s="475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75"/>
      <c r="R80" s="475"/>
      <c r="S80" s="475"/>
      <c r="T80" s="475"/>
      <c r="U80" s="475"/>
      <c r="V80" s="475"/>
      <c r="W80" s="475"/>
      <c r="X80" s="475"/>
      <c r="Y80" s="475"/>
      <c r="Z80" s="475"/>
      <c r="AA80" s="475"/>
      <c r="AB80" s="475"/>
      <c r="AC80" s="475"/>
      <c r="AD80" s="475"/>
      <c r="AE80" s="475"/>
      <c r="AF80" s="475"/>
      <c r="AG80" s="475"/>
      <c r="AH80" s="475"/>
      <c r="AI80" s="475"/>
      <c r="AJ80" s="475"/>
      <c r="AK80" s="475"/>
      <c r="AL80" s="475"/>
      <c r="AM80" s="475"/>
      <c r="AN80" s="475"/>
      <c r="AO80" s="475"/>
      <c r="AP80" s="475"/>
      <c r="AQ80" s="475"/>
      <c r="AR80" s="475"/>
      <c r="AS80" s="475"/>
    </row>
    <row r="81" spans="1:45" ht="33.75">
      <c r="A81" s="717" t="s">
        <v>178</v>
      </c>
      <c r="B81" s="718" t="s">
        <v>179</v>
      </c>
      <c r="C81" s="716"/>
      <c r="D81" s="475"/>
      <c r="E81" s="475"/>
      <c r="F81" s="475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75"/>
      <c r="R81" s="475"/>
      <c r="S81" s="475"/>
      <c r="T81" s="475"/>
      <c r="U81" s="475"/>
      <c r="V81" s="475"/>
      <c r="W81" s="475"/>
      <c r="X81" s="475"/>
      <c r="Y81" s="475"/>
      <c r="Z81" s="475"/>
      <c r="AA81" s="475"/>
      <c r="AB81" s="475"/>
      <c r="AC81" s="475"/>
      <c r="AD81" s="475"/>
      <c r="AE81" s="475"/>
      <c r="AF81" s="475"/>
      <c r="AG81" s="475"/>
      <c r="AH81" s="475"/>
      <c r="AI81" s="475"/>
      <c r="AJ81" s="475"/>
      <c r="AK81" s="475"/>
      <c r="AL81" s="475"/>
      <c r="AM81" s="475"/>
      <c r="AN81" s="475"/>
      <c r="AO81" s="475"/>
      <c r="AP81" s="475"/>
      <c r="AQ81" s="475"/>
      <c r="AR81" s="475"/>
      <c r="AS81" s="475"/>
    </row>
    <row r="82" spans="1:45">
      <c r="A82" s="711" t="s">
        <v>180</v>
      </c>
      <c r="B82" s="698" t="s">
        <v>157</v>
      </c>
      <c r="C82" s="715"/>
      <c r="D82" s="475"/>
      <c r="E82" s="475"/>
      <c r="F82" s="475"/>
      <c r="G82" s="475"/>
      <c r="H82" s="475"/>
      <c r="I82" s="475"/>
      <c r="J82" s="475"/>
      <c r="K82" s="475"/>
      <c r="L82" s="475"/>
      <c r="M82" s="475"/>
      <c r="N82" s="475"/>
      <c r="O82" s="475"/>
      <c r="P82" s="475"/>
      <c r="Q82" s="475"/>
      <c r="R82" s="475"/>
      <c r="S82" s="475"/>
      <c r="T82" s="475"/>
      <c r="U82" s="475"/>
      <c r="V82" s="475"/>
      <c r="W82" s="475"/>
      <c r="X82" s="475"/>
      <c r="Y82" s="475"/>
      <c r="Z82" s="475"/>
      <c r="AA82" s="475"/>
      <c r="AB82" s="475"/>
      <c r="AC82" s="475"/>
      <c r="AD82" s="475"/>
      <c r="AE82" s="475"/>
      <c r="AF82" s="475"/>
      <c r="AG82" s="475"/>
      <c r="AH82" s="475"/>
      <c r="AI82" s="475"/>
      <c r="AJ82" s="475"/>
      <c r="AK82" s="475"/>
      <c r="AL82" s="475"/>
      <c r="AM82" s="475"/>
      <c r="AN82" s="475"/>
      <c r="AO82" s="475"/>
      <c r="AP82" s="475"/>
      <c r="AQ82" s="475"/>
      <c r="AR82" s="475"/>
      <c r="AS82" s="475"/>
    </row>
    <row r="83" spans="1:45">
      <c r="A83" s="711" t="s">
        <v>181</v>
      </c>
      <c r="B83" s="698" t="s">
        <v>676</v>
      </c>
      <c r="C83" s="715"/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/>
      <c r="U83" s="475"/>
      <c r="V83" s="475"/>
      <c r="W83" s="475"/>
      <c r="X83" s="475"/>
      <c r="Y83" s="475"/>
      <c r="Z83" s="475"/>
      <c r="AA83" s="475"/>
      <c r="AB83" s="475"/>
      <c r="AC83" s="475"/>
      <c r="AD83" s="475"/>
      <c r="AE83" s="475"/>
      <c r="AF83" s="475"/>
      <c r="AG83" s="475"/>
      <c r="AH83" s="475"/>
      <c r="AI83" s="475"/>
      <c r="AJ83" s="475"/>
      <c r="AK83" s="475"/>
      <c r="AL83" s="475"/>
      <c r="AM83" s="475"/>
      <c r="AN83" s="475"/>
      <c r="AO83" s="475"/>
      <c r="AP83" s="475"/>
      <c r="AQ83" s="475"/>
      <c r="AR83" s="475"/>
      <c r="AS83" s="475"/>
    </row>
    <row r="84" spans="1:45">
      <c r="A84" s="711" t="s">
        <v>182</v>
      </c>
      <c r="B84" s="698" t="s">
        <v>183</v>
      </c>
      <c r="C84" s="715"/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475"/>
      <c r="W84" s="475"/>
      <c r="X84" s="475"/>
      <c r="Y84" s="475"/>
      <c r="Z84" s="475"/>
      <c r="AA84" s="475"/>
      <c r="AB84" s="475"/>
      <c r="AC84" s="475"/>
      <c r="AD84" s="475"/>
      <c r="AE84" s="475"/>
      <c r="AF84" s="475"/>
      <c r="AG84" s="475"/>
      <c r="AH84" s="475"/>
      <c r="AI84" s="475"/>
      <c r="AJ84" s="475"/>
      <c r="AK84" s="475"/>
      <c r="AL84" s="475"/>
      <c r="AM84" s="475"/>
      <c r="AN84" s="475"/>
      <c r="AO84" s="475"/>
      <c r="AP84" s="475"/>
      <c r="AQ84" s="475"/>
      <c r="AR84" s="475"/>
      <c r="AS84" s="475"/>
    </row>
    <row r="85" spans="1:45" ht="22.5">
      <c r="A85" s="711" t="s">
        <v>184</v>
      </c>
      <c r="B85" s="698" t="s">
        <v>99</v>
      </c>
      <c r="C85" s="715"/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  <c r="S85" s="475"/>
      <c r="T85" s="475"/>
      <c r="U85" s="475"/>
      <c r="V85" s="475"/>
      <c r="W85" s="475"/>
      <c r="X85" s="475"/>
      <c r="Y85" s="475"/>
      <c r="Z85" s="475"/>
      <c r="AA85" s="475"/>
      <c r="AB85" s="475"/>
      <c r="AC85" s="475"/>
      <c r="AD85" s="475"/>
      <c r="AE85" s="475"/>
      <c r="AF85" s="475"/>
      <c r="AG85" s="475"/>
      <c r="AH85" s="475"/>
      <c r="AI85" s="475"/>
      <c r="AJ85" s="475"/>
      <c r="AK85" s="475"/>
      <c r="AL85" s="475"/>
      <c r="AM85" s="475"/>
      <c r="AN85" s="475"/>
      <c r="AO85" s="475"/>
      <c r="AP85" s="475"/>
      <c r="AQ85" s="475"/>
      <c r="AR85" s="475"/>
      <c r="AS85" s="475"/>
    </row>
    <row r="86" spans="1:45">
      <c r="A86" s="711" t="s">
        <v>185</v>
      </c>
      <c r="B86" s="698" t="s">
        <v>186</v>
      </c>
      <c r="C86" s="715"/>
      <c r="D86" s="475"/>
      <c r="E86" s="475"/>
      <c r="F86" s="475"/>
      <c r="G86" s="475"/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5"/>
      <c r="S86" s="475"/>
      <c r="T86" s="475"/>
      <c r="U86" s="475"/>
      <c r="V86" s="475"/>
      <c r="W86" s="475"/>
      <c r="X86" s="475"/>
      <c r="Y86" s="475"/>
      <c r="Z86" s="475"/>
      <c r="AA86" s="475"/>
      <c r="AB86" s="475"/>
      <c r="AC86" s="475"/>
      <c r="AD86" s="475"/>
      <c r="AE86" s="475"/>
      <c r="AF86" s="475"/>
      <c r="AG86" s="475"/>
      <c r="AH86" s="475"/>
      <c r="AI86" s="475"/>
      <c r="AJ86" s="475"/>
      <c r="AK86" s="475"/>
      <c r="AL86" s="475"/>
      <c r="AM86" s="475"/>
      <c r="AN86" s="475"/>
      <c r="AO86" s="475"/>
      <c r="AP86" s="475"/>
      <c r="AQ86" s="475"/>
      <c r="AR86" s="475"/>
      <c r="AS86" s="475"/>
    </row>
    <row r="87" spans="1:45" ht="22.5">
      <c r="A87" s="711" t="s">
        <v>187</v>
      </c>
      <c r="B87" s="698" t="s">
        <v>151</v>
      </c>
      <c r="C87" s="715"/>
      <c r="D87" s="475"/>
      <c r="E87" s="475"/>
      <c r="F87" s="475"/>
      <c r="G87" s="475"/>
      <c r="H87" s="475"/>
      <c r="I87" s="475"/>
      <c r="J87" s="475"/>
      <c r="K87" s="475"/>
      <c r="L87" s="475"/>
      <c r="M87" s="475"/>
      <c r="N87" s="475"/>
      <c r="O87" s="475"/>
      <c r="P87" s="475"/>
      <c r="Q87" s="475"/>
      <c r="R87" s="475"/>
      <c r="S87" s="475"/>
      <c r="T87" s="475"/>
      <c r="U87" s="475"/>
      <c r="V87" s="475"/>
      <c r="W87" s="475"/>
      <c r="X87" s="475"/>
      <c r="Y87" s="475"/>
      <c r="Z87" s="475"/>
      <c r="AA87" s="475"/>
      <c r="AB87" s="475"/>
      <c r="AC87" s="475"/>
      <c r="AD87" s="475"/>
      <c r="AE87" s="475"/>
      <c r="AF87" s="475"/>
      <c r="AG87" s="475"/>
      <c r="AH87" s="475"/>
      <c r="AI87" s="475"/>
      <c r="AJ87" s="475"/>
      <c r="AK87" s="475"/>
      <c r="AL87" s="475"/>
      <c r="AM87" s="475"/>
      <c r="AN87" s="475"/>
      <c r="AO87" s="475"/>
      <c r="AP87" s="475"/>
      <c r="AQ87" s="475"/>
      <c r="AR87" s="475"/>
      <c r="AS87" s="475"/>
    </row>
    <row r="88" spans="1:45">
      <c r="A88" s="711" t="s">
        <v>188</v>
      </c>
      <c r="B88" s="698" t="s">
        <v>107</v>
      </c>
      <c r="C88" s="715"/>
      <c r="D88" s="475"/>
      <c r="E88" s="475"/>
      <c r="F88" s="475"/>
      <c r="G88" s="475"/>
      <c r="H88" s="475"/>
      <c r="I88" s="475"/>
      <c r="J88" s="475"/>
      <c r="K88" s="475"/>
      <c r="L88" s="475"/>
      <c r="M88" s="475"/>
      <c r="N88" s="475"/>
      <c r="O88" s="475"/>
      <c r="P88" s="475"/>
      <c r="Q88" s="475"/>
      <c r="R88" s="475"/>
      <c r="S88" s="475"/>
      <c r="T88" s="475"/>
      <c r="U88" s="475"/>
      <c r="V88" s="475"/>
      <c r="W88" s="475"/>
      <c r="X88" s="475"/>
      <c r="Y88" s="475"/>
      <c r="Z88" s="475"/>
      <c r="AA88" s="475"/>
      <c r="AB88" s="475"/>
      <c r="AC88" s="475"/>
      <c r="AD88" s="475"/>
      <c r="AE88" s="475"/>
      <c r="AF88" s="475"/>
      <c r="AG88" s="475"/>
      <c r="AH88" s="475"/>
      <c r="AI88" s="475"/>
      <c r="AJ88" s="475"/>
      <c r="AK88" s="475"/>
      <c r="AL88" s="475"/>
      <c r="AM88" s="475"/>
      <c r="AN88" s="475"/>
      <c r="AO88" s="475"/>
      <c r="AP88" s="475"/>
      <c r="AQ88" s="475"/>
      <c r="AR88" s="475"/>
      <c r="AS88" s="475"/>
    </row>
    <row r="89" spans="1:45" ht="22.5">
      <c r="A89" s="711" t="s">
        <v>189</v>
      </c>
      <c r="B89" s="698" t="s">
        <v>190</v>
      </c>
      <c r="C89" s="715"/>
      <c r="D89" s="475"/>
      <c r="E89" s="475"/>
      <c r="F89" s="475"/>
      <c r="G89" s="475"/>
      <c r="H89" s="475"/>
      <c r="I89" s="475"/>
      <c r="J89" s="475"/>
      <c r="K89" s="475"/>
      <c r="L89" s="475"/>
      <c r="M89" s="475"/>
      <c r="N89" s="475"/>
      <c r="O89" s="475"/>
      <c r="P89" s="475"/>
      <c r="Q89" s="475"/>
      <c r="R89" s="475"/>
      <c r="S89" s="475"/>
      <c r="T89" s="475"/>
      <c r="U89" s="475"/>
      <c r="V89" s="475"/>
      <c r="W89" s="475"/>
      <c r="X89" s="475"/>
      <c r="Y89" s="475"/>
      <c r="Z89" s="475"/>
      <c r="AA89" s="475"/>
      <c r="AB89" s="475"/>
      <c r="AC89" s="475"/>
      <c r="AD89" s="475"/>
      <c r="AE89" s="475"/>
      <c r="AF89" s="475"/>
      <c r="AG89" s="475"/>
      <c r="AH89" s="475"/>
      <c r="AI89" s="475"/>
      <c r="AJ89" s="475"/>
      <c r="AK89" s="475"/>
      <c r="AL89" s="475"/>
      <c r="AM89" s="475"/>
      <c r="AN89" s="475"/>
      <c r="AO89" s="475"/>
      <c r="AP89" s="475"/>
      <c r="AQ89" s="475"/>
      <c r="AR89" s="475"/>
      <c r="AS89" s="475"/>
    </row>
    <row r="90" spans="1:45" ht="22.5">
      <c r="A90" s="711" t="s">
        <v>191</v>
      </c>
      <c r="B90" s="713" t="s">
        <v>103</v>
      </c>
      <c r="C90" s="716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475"/>
      <c r="P90" s="475"/>
      <c r="Q90" s="475"/>
      <c r="R90" s="475"/>
      <c r="S90" s="475"/>
      <c r="T90" s="475"/>
      <c r="U90" s="475"/>
      <c r="V90" s="475"/>
      <c r="W90" s="475"/>
      <c r="X90" s="475"/>
      <c r="Y90" s="475"/>
      <c r="Z90" s="475"/>
      <c r="AA90" s="475"/>
      <c r="AB90" s="475"/>
      <c r="AC90" s="475"/>
      <c r="AD90" s="475"/>
      <c r="AE90" s="475"/>
      <c r="AF90" s="475"/>
      <c r="AG90" s="475"/>
      <c r="AH90" s="475"/>
      <c r="AI90" s="475"/>
      <c r="AJ90" s="475"/>
      <c r="AK90" s="475"/>
      <c r="AL90" s="475"/>
      <c r="AM90" s="475"/>
      <c r="AN90" s="475"/>
      <c r="AO90" s="475"/>
      <c r="AP90" s="475"/>
      <c r="AQ90" s="475"/>
      <c r="AR90" s="475"/>
      <c r="AS90" s="475"/>
    </row>
    <row r="91" spans="1:45" ht="22.5">
      <c r="A91" s="711" t="s">
        <v>192</v>
      </c>
      <c r="B91" s="719" t="s">
        <v>105</v>
      </c>
      <c r="C91" s="720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475"/>
      <c r="P91" s="475"/>
      <c r="Q91" s="475"/>
      <c r="R91" s="475"/>
      <c r="S91" s="475"/>
      <c r="T91" s="475"/>
      <c r="U91" s="475"/>
      <c r="V91" s="475"/>
      <c r="W91" s="475"/>
      <c r="X91" s="475"/>
      <c r="Y91" s="475"/>
      <c r="Z91" s="475"/>
      <c r="AA91" s="475"/>
      <c r="AB91" s="475"/>
      <c r="AC91" s="475"/>
      <c r="AD91" s="475"/>
      <c r="AE91" s="475"/>
      <c r="AF91" s="475"/>
      <c r="AG91" s="475"/>
      <c r="AH91" s="475"/>
      <c r="AI91" s="475"/>
      <c r="AJ91" s="475"/>
      <c r="AK91" s="475"/>
      <c r="AL91" s="475"/>
      <c r="AM91" s="475"/>
      <c r="AN91" s="475"/>
      <c r="AO91" s="475"/>
      <c r="AP91" s="475"/>
      <c r="AQ91" s="475"/>
      <c r="AR91" s="475"/>
      <c r="AS91" s="475"/>
    </row>
    <row r="92" spans="1:45" ht="22.5">
      <c r="A92" s="711" t="s">
        <v>193</v>
      </c>
      <c r="B92" s="721" t="s">
        <v>194</v>
      </c>
      <c r="C92" s="722"/>
      <c r="D92" s="475"/>
      <c r="E92" s="475"/>
      <c r="F92" s="475"/>
      <c r="G92" s="475"/>
      <c r="H92" s="475"/>
      <c r="I92" s="475"/>
      <c r="J92" s="475"/>
      <c r="K92" s="475"/>
      <c r="L92" s="475"/>
      <c r="M92" s="475"/>
      <c r="N92" s="475"/>
      <c r="O92" s="475"/>
      <c r="P92" s="475"/>
      <c r="Q92" s="475"/>
      <c r="R92" s="475"/>
      <c r="S92" s="475"/>
      <c r="T92" s="475"/>
      <c r="U92" s="475"/>
      <c r="V92" s="475"/>
      <c r="W92" s="475"/>
      <c r="X92" s="475"/>
      <c r="Y92" s="475"/>
      <c r="Z92" s="475"/>
      <c r="AA92" s="475"/>
      <c r="AB92" s="475"/>
      <c r="AC92" s="475"/>
      <c r="AD92" s="475"/>
      <c r="AE92" s="475"/>
      <c r="AF92" s="475"/>
      <c r="AG92" s="475"/>
      <c r="AH92" s="475"/>
      <c r="AI92" s="475"/>
      <c r="AJ92" s="475"/>
      <c r="AK92" s="475"/>
      <c r="AL92" s="475"/>
      <c r="AM92" s="475"/>
      <c r="AN92" s="475"/>
      <c r="AO92" s="475"/>
      <c r="AP92" s="475"/>
      <c r="AQ92" s="475"/>
      <c r="AR92" s="475"/>
      <c r="AS92" s="475"/>
    </row>
    <row r="93" spans="1:45">
      <c r="A93" s="695"/>
      <c r="B93" s="695"/>
      <c r="C93" s="695"/>
      <c r="D93" s="475"/>
      <c r="E93" s="475"/>
      <c r="F93" s="475"/>
      <c r="G93" s="475"/>
      <c r="H93" s="475"/>
      <c r="I93" s="475"/>
      <c r="J93" s="475"/>
      <c r="K93" s="475"/>
      <c r="L93" s="475"/>
      <c r="M93" s="475"/>
      <c r="N93" s="475"/>
      <c r="O93" s="475"/>
      <c r="P93" s="475"/>
      <c r="Q93" s="475"/>
      <c r="R93" s="475"/>
      <c r="S93" s="475"/>
      <c r="T93" s="475"/>
      <c r="U93" s="475"/>
      <c r="V93" s="475"/>
      <c r="W93" s="475"/>
      <c r="X93" s="475"/>
      <c r="Y93" s="475"/>
      <c r="Z93" s="475"/>
      <c r="AA93" s="475"/>
      <c r="AB93" s="475"/>
      <c r="AC93" s="475"/>
      <c r="AD93" s="475"/>
      <c r="AE93" s="475"/>
      <c r="AF93" s="475"/>
      <c r="AG93" s="475"/>
      <c r="AH93" s="475"/>
      <c r="AI93" s="475"/>
      <c r="AJ93" s="475"/>
      <c r="AK93" s="475"/>
      <c r="AL93" s="475"/>
      <c r="AM93" s="475"/>
      <c r="AN93" s="475"/>
      <c r="AO93" s="475"/>
      <c r="AP93" s="475"/>
      <c r="AQ93" s="475"/>
      <c r="AR93" s="475"/>
      <c r="AS93" s="475"/>
    </row>
    <row r="94" spans="1:45">
      <c r="A94" s="696"/>
      <c r="B94" s="697"/>
      <c r="C94" s="697"/>
      <c r="D94" s="475"/>
      <c r="E94" s="475"/>
      <c r="F94" s="475"/>
      <c r="G94" s="475"/>
      <c r="H94" s="475"/>
      <c r="I94" s="475"/>
      <c r="J94" s="475"/>
      <c r="K94" s="475"/>
      <c r="L94" s="475"/>
      <c r="M94" s="475"/>
      <c r="N94" s="475"/>
      <c r="O94" s="475"/>
      <c r="P94" s="475"/>
      <c r="Q94" s="475"/>
      <c r="R94" s="475"/>
      <c r="S94" s="475"/>
      <c r="T94" s="475"/>
      <c r="U94" s="475"/>
      <c r="V94" s="475"/>
      <c r="W94" s="475"/>
      <c r="X94" s="475"/>
      <c r="Y94" s="475"/>
      <c r="Z94" s="475"/>
      <c r="AA94" s="475"/>
      <c r="AB94" s="475"/>
      <c r="AC94" s="475"/>
      <c r="AD94" s="475"/>
      <c r="AE94" s="475"/>
      <c r="AF94" s="475"/>
      <c r="AG94" s="475"/>
      <c r="AH94" s="475"/>
      <c r="AI94" s="475"/>
      <c r="AJ94" s="475"/>
      <c r="AK94" s="475"/>
      <c r="AL94" s="475"/>
      <c r="AM94" s="475"/>
      <c r="AN94" s="475"/>
      <c r="AO94" s="475"/>
      <c r="AP94" s="475"/>
      <c r="AQ94" s="475"/>
      <c r="AR94" s="475"/>
      <c r="AS94" s="475"/>
    </row>
    <row r="95" spans="1:45">
      <c r="A95" s="696"/>
      <c r="B95" s="697"/>
      <c r="C95" s="697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475"/>
      <c r="P95" s="475"/>
      <c r="Q95" s="475"/>
      <c r="R95" s="475"/>
      <c r="S95" s="475"/>
      <c r="T95" s="475"/>
      <c r="U95" s="475"/>
      <c r="V95" s="475"/>
      <c r="W95" s="475"/>
      <c r="X95" s="475"/>
      <c r="Y95" s="475"/>
      <c r="Z95" s="475"/>
      <c r="AA95" s="475"/>
      <c r="AB95" s="475"/>
      <c r="AC95" s="475"/>
      <c r="AD95" s="475"/>
      <c r="AE95" s="475"/>
      <c r="AF95" s="475"/>
      <c r="AG95" s="475"/>
      <c r="AH95" s="475"/>
      <c r="AI95" s="475"/>
      <c r="AJ95" s="475"/>
      <c r="AK95" s="475"/>
      <c r="AL95" s="475"/>
      <c r="AM95" s="475"/>
      <c r="AN95" s="475"/>
      <c r="AO95" s="475"/>
      <c r="AP95" s="475"/>
      <c r="AQ95" s="475"/>
      <c r="AR95" s="475"/>
      <c r="AS95" s="475"/>
    </row>
    <row r="97" spans="2:2" ht="15.75" customHeight="1">
      <c r="B97" s="343" t="s">
        <v>754</v>
      </c>
    </row>
    <row r="98" spans="2:2" ht="26.25" customHeight="1">
      <c r="B98" s="729" t="s">
        <v>755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5"/>
  <sheetViews>
    <sheetView topLeftCell="A88" workbookViewId="0">
      <selection activeCell="Q99" sqref="Q99"/>
    </sheetView>
  </sheetViews>
  <sheetFormatPr defaultRowHeight="14.25"/>
  <cols>
    <col min="1" max="1" width="5.5" customWidth="1"/>
    <col min="2" max="2" width="19.125" customWidth="1"/>
    <col min="5" max="5" width="11.875" customWidth="1"/>
  </cols>
  <sheetData>
    <row r="1" spans="1:13">
      <c r="A1" s="5" t="s">
        <v>571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</row>
    <row r="2" spans="1:13">
      <c r="A2" s="5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</row>
    <row r="3" spans="1:13">
      <c r="A3" s="22" t="s">
        <v>633</v>
      </c>
      <c r="B3" s="209"/>
      <c r="C3" s="210"/>
      <c r="D3" s="209"/>
      <c r="E3" s="209"/>
      <c r="F3" s="209"/>
      <c r="G3" s="209"/>
      <c r="H3" s="209"/>
      <c r="I3" s="209"/>
      <c r="J3" s="209"/>
      <c r="K3" s="209"/>
      <c r="L3" s="209"/>
      <c r="M3" s="208"/>
    </row>
    <row r="4" spans="1:13" ht="36">
      <c r="A4" s="23" t="s">
        <v>195</v>
      </c>
      <c r="B4" s="211" t="s">
        <v>196</v>
      </c>
      <c r="C4" s="211" t="s">
        <v>197</v>
      </c>
      <c r="D4" s="211" t="s">
        <v>198</v>
      </c>
      <c r="E4" s="211" t="s">
        <v>199</v>
      </c>
      <c r="F4" s="211" t="s">
        <v>200</v>
      </c>
      <c r="G4" s="211" t="s">
        <v>201</v>
      </c>
      <c r="H4" s="211" t="s">
        <v>202</v>
      </c>
      <c r="I4" s="211" t="s">
        <v>203</v>
      </c>
      <c r="J4" s="211" t="s">
        <v>204</v>
      </c>
      <c r="K4" s="211" t="s">
        <v>205</v>
      </c>
      <c r="L4" s="211" t="s">
        <v>206</v>
      </c>
      <c r="M4" s="208"/>
    </row>
    <row r="5" spans="1:13">
      <c r="A5" s="24"/>
      <c r="B5" s="212" t="s">
        <v>207</v>
      </c>
      <c r="C5" s="213"/>
      <c r="D5" s="213"/>
      <c r="E5" s="213"/>
      <c r="F5" s="213"/>
      <c r="G5" s="213"/>
      <c r="H5" s="213"/>
      <c r="I5" s="213"/>
      <c r="J5" s="213"/>
      <c r="K5" s="213"/>
      <c r="L5" s="214"/>
      <c r="M5" s="208"/>
    </row>
    <row r="6" spans="1:13">
      <c r="A6" s="25">
        <v>1</v>
      </c>
      <c r="B6" s="215" t="s">
        <v>208</v>
      </c>
      <c r="C6" s="216">
        <v>6000</v>
      </c>
      <c r="D6" s="217"/>
      <c r="E6" s="218"/>
      <c r="F6" s="218"/>
      <c r="G6" s="218"/>
      <c r="H6" s="219"/>
      <c r="I6" s="220"/>
      <c r="J6" s="220"/>
      <c r="K6" s="221"/>
      <c r="L6" s="220"/>
      <c r="M6" s="208"/>
    </row>
    <row r="7" spans="1:13" ht="24">
      <c r="A7" s="25">
        <v>2</v>
      </c>
      <c r="B7" s="215" t="s">
        <v>209</v>
      </c>
      <c r="C7" s="216">
        <v>100</v>
      </c>
      <c r="D7" s="217"/>
      <c r="E7" s="218"/>
      <c r="F7" s="218"/>
      <c r="G7" s="218"/>
      <c r="H7" s="219"/>
      <c r="I7" s="220"/>
      <c r="J7" s="220"/>
      <c r="K7" s="221"/>
      <c r="L7" s="220"/>
      <c r="M7" s="208"/>
    </row>
    <row r="8" spans="1:13">
      <c r="A8" s="25">
        <v>3</v>
      </c>
      <c r="B8" s="215" t="s">
        <v>210</v>
      </c>
      <c r="C8" s="216">
        <v>600</v>
      </c>
      <c r="D8" s="217"/>
      <c r="E8" s="218"/>
      <c r="F8" s="218"/>
      <c r="G8" s="218"/>
      <c r="H8" s="219"/>
      <c r="I8" s="220"/>
      <c r="J8" s="220"/>
      <c r="K8" s="221"/>
      <c r="L8" s="220"/>
      <c r="M8" s="208"/>
    </row>
    <row r="9" spans="1:13" ht="24">
      <c r="A9" s="25">
        <v>4</v>
      </c>
      <c r="B9" s="215" t="s">
        <v>211</v>
      </c>
      <c r="C9" s="216">
        <v>14000</v>
      </c>
      <c r="D9" s="217"/>
      <c r="E9" s="218"/>
      <c r="F9" s="218"/>
      <c r="G9" s="218"/>
      <c r="H9" s="219"/>
      <c r="I9" s="220"/>
      <c r="J9" s="220"/>
      <c r="K9" s="221"/>
      <c r="L9" s="220"/>
      <c r="M9" s="208"/>
    </row>
    <row r="10" spans="1:13" ht="24">
      <c r="A10" s="25">
        <v>5</v>
      </c>
      <c r="B10" s="215" t="s">
        <v>212</v>
      </c>
      <c r="C10" s="216">
        <v>12000</v>
      </c>
      <c r="D10" s="217"/>
      <c r="E10" s="218"/>
      <c r="F10" s="218"/>
      <c r="G10" s="218"/>
      <c r="H10" s="219"/>
      <c r="I10" s="220"/>
      <c r="J10" s="220"/>
      <c r="K10" s="221"/>
      <c r="L10" s="220"/>
      <c r="M10" s="208"/>
    </row>
    <row r="11" spans="1:13">
      <c r="A11" s="25">
        <v>6</v>
      </c>
      <c r="B11" s="215" t="s">
        <v>280</v>
      </c>
      <c r="C11" s="216">
        <v>600</v>
      </c>
      <c r="D11" s="217"/>
      <c r="E11" s="218"/>
      <c r="F11" s="218"/>
      <c r="G11" s="218"/>
      <c r="H11" s="219"/>
      <c r="I11" s="220"/>
      <c r="J11" s="220"/>
      <c r="K11" s="221"/>
      <c r="L11" s="220"/>
      <c r="M11" s="208"/>
    </row>
    <row r="12" spans="1:13">
      <c r="A12" s="25">
        <v>7</v>
      </c>
      <c r="B12" s="215" t="s">
        <v>213</v>
      </c>
      <c r="C12" s="216">
        <v>400</v>
      </c>
      <c r="D12" s="217"/>
      <c r="E12" s="218"/>
      <c r="F12" s="218"/>
      <c r="G12" s="218"/>
      <c r="H12" s="219"/>
      <c r="I12" s="220"/>
      <c r="J12" s="220"/>
      <c r="K12" s="221"/>
      <c r="L12" s="220"/>
      <c r="M12" s="208"/>
    </row>
    <row r="13" spans="1:13">
      <c r="A13" s="25">
        <v>8</v>
      </c>
      <c r="B13" s="215" t="s">
        <v>214</v>
      </c>
      <c r="C13" s="216">
        <v>32250</v>
      </c>
      <c r="D13" s="217"/>
      <c r="E13" s="218"/>
      <c r="F13" s="218"/>
      <c r="G13" s="218"/>
      <c r="H13" s="219"/>
      <c r="I13" s="220"/>
      <c r="J13" s="220"/>
      <c r="K13" s="221"/>
      <c r="L13" s="220"/>
      <c r="M13" s="208"/>
    </row>
    <row r="14" spans="1:13">
      <c r="A14" s="25">
        <v>9</v>
      </c>
      <c r="B14" s="215" t="s">
        <v>215</v>
      </c>
      <c r="C14" s="216">
        <v>5400</v>
      </c>
      <c r="D14" s="217"/>
      <c r="E14" s="222"/>
      <c r="F14" s="222"/>
      <c r="G14" s="222"/>
      <c r="H14" s="223"/>
      <c r="I14" s="224"/>
      <c r="J14" s="220"/>
      <c r="K14" s="225"/>
      <c r="L14" s="224"/>
      <c r="M14" s="208"/>
    </row>
    <row r="15" spans="1:13" ht="24">
      <c r="A15" s="25">
        <v>10</v>
      </c>
      <c r="B15" s="215" t="s">
        <v>216</v>
      </c>
      <c r="C15" s="216">
        <v>1350</v>
      </c>
      <c r="D15" s="226"/>
      <c r="E15" s="227"/>
      <c r="F15" s="227"/>
      <c r="G15" s="227"/>
      <c r="H15" s="228"/>
      <c r="I15" s="228"/>
      <c r="J15" s="228"/>
      <c r="K15" s="229"/>
      <c r="L15" s="230"/>
      <c r="M15" s="208"/>
    </row>
    <row r="16" spans="1:13">
      <c r="A16" s="25">
        <v>11</v>
      </c>
      <c r="B16" s="215" t="s">
        <v>217</v>
      </c>
      <c r="C16" s="216">
        <v>350</v>
      </c>
      <c r="D16" s="217"/>
      <c r="E16" s="231"/>
      <c r="F16" s="231"/>
      <c r="G16" s="231"/>
      <c r="H16" s="232"/>
      <c r="I16" s="233"/>
      <c r="J16" s="220"/>
      <c r="K16" s="234"/>
      <c r="L16" s="233"/>
      <c r="M16" s="208"/>
    </row>
    <row r="17" spans="1:13">
      <c r="A17" s="25">
        <v>12</v>
      </c>
      <c r="B17" s="215" t="s">
        <v>218</v>
      </c>
      <c r="C17" s="216">
        <v>6000</v>
      </c>
      <c r="D17" s="217"/>
      <c r="E17" s="218"/>
      <c r="F17" s="218"/>
      <c r="G17" s="218"/>
      <c r="H17" s="219"/>
      <c r="I17" s="220"/>
      <c r="J17" s="220"/>
      <c r="K17" s="221"/>
      <c r="L17" s="220"/>
      <c r="M17" s="208"/>
    </row>
    <row r="18" spans="1:13">
      <c r="A18" s="25">
        <v>13</v>
      </c>
      <c r="B18" s="215" t="s">
        <v>219</v>
      </c>
      <c r="C18" s="216">
        <v>100</v>
      </c>
      <c r="D18" s="217"/>
      <c r="E18" s="218"/>
      <c r="F18" s="218"/>
      <c r="G18" s="218"/>
      <c r="H18" s="219"/>
      <c r="I18" s="220"/>
      <c r="J18" s="220"/>
      <c r="K18" s="221"/>
      <c r="L18" s="220"/>
      <c r="M18" s="208"/>
    </row>
    <row r="19" spans="1:13">
      <c r="A19" s="25">
        <v>14</v>
      </c>
      <c r="B19" s="215" t="s">
        <v>220</v>
      </c>
      <c r="C19" s="216">
        <v>8000</v>
      </c>
      <c r="D19" s="217"/>
      <c r="E19" s="218"/>
      <c r="F19" s="218"/>
      <c r="G19" s="218"/>
      <c r="H19" s="219"/>
      <c r="I19" s="220"/>
      <c r="J19" s="220"/>
      <c r="K19" s="221"/>
      <c r="L19" s="220"/>
      <c r="M19" s="208"/>
    </row>
    <row r="20" spans="1:13">
      <c r="A20" s="25">
        <v>15</v>
      </c>
      <c r="B20" s="215" t="s">
        <v>221</v>
      </c>
      <c r="C20" s="216">
        <v>5250</v>
      </c>
      <c r="D20" s="217"/>
      <c r="E20" s="218"/>
      <c r="F20" s="218"/>
      <c r="G20" s="218"/>
      <c r="H20" s="219"/>
      <c r="I20" s="220"/>
      <c r="J20" s="220"/>
      <c r="K20" s="221"/>
      <c r="L20" s="220"/>
      <c r="M20" s="208"/>
    </row>
    <row r="21" spans="1:13">
      <c r="A21" s="25">
        <v>16</v>
      </c>
      <c r="B21" s="215" t="s">
        <v>222</v>
      </c>
      <c r="C21" s="216">
        <v>7200</v>
      </c>
      <c r="D21" s="217"/>
      <c r="E21" s="218"/>
      <c r="F21" s="218"/>
      <c r="G21" s="218"/>
      <c r="H21" s="219"/>
      <c r="I21" s="220"/>
      <c r="J21" s="220"/>
      <c r="K21" s="221"/>
      <c r="L21" s="220"/>
      <c r="M21" s="208"/>
    </row>
    <row r="22" spans="1:13">
      <c r="A22" s="25">
        <v>17</v>
      </c>
      <c r="B22" s="215" t="s">
        <v>223</v>
      </c>
      <c r="C22" s="216">
        <v>1200</v>
      </c>
      <c r="D22" s="217"/>
      <c r="E22" s="218"/>
      <c r="F22" s="218"/>
      <c r="G22" s="218"/>
      <c r="H22" s="219"/>
      <c r="I22" s="220"/>
      <c r="J22" s="220"/>
      <c r="K22" s="221"/>
      <c r="L22" s="220"/>
      <c r="M22" s="208"/>
    </row>
    <row r="23" spans="1:13" ht="24">
      <c r="A23" s="25">
        <v>18</v>
      </c>
      <c r="B23" s="215" t="s">
        <v>224</v>
      </c>
      <c r="C23" s="216">
        <v>300</v>
      </c>
      <c r="D23" s="217"/>
      <c r="E23" s="218"/>
      <c r="F23" s="218"/>
      <c r="G23" s="218"/>
      <c r="H23" s="219"/>
      <c r="I23" s="220"/>
      <c r="J23" s="220"/>
      <c r="K23" s="221"/>
      <c r="L23" s="220"/>
      <c r="M23" s="208"/>
    </row>
    <row r="24" spans="1:13">
      <c r="A24" s="25">
        <v>19</v>
      </c>
      <c r="B24" s="215" t="s">
        <v>628</v>
      </c>
      <c r="C24" s="216">
        <v>250</v>
      </c>
      <c r="D24" s="217"/>
      <c r="E24" s="218"/>
      <c r="F24" s="218"/>
      <c r="G24" s="218"/>
      <c r="H24" s="219"/>
      <c r="I24" s="220"/>
      <c r="J24" s="220"/>
      <c r="K24" s="221"/>
      <c r="L24" s="220"/>
      <c r="M24" s="208"/>
    </row>
    <row r="25" spans="1:13">
      <c r="A25" s="25">
        <v>20</v>
      </c>
      <c r="B25" s="215" t="s">
        <v>225</v>
      </c>
      <c r="C25" s="216">
        <v>1800</v>
      </c>
      <c r="D25" s="217"/>
      <c r="E25" s="218"/>
      <c r="F25" s="218"/>
      <c r="G25" s="218"/>
      <c r="H25" s="219"/>
      <c r="I25" s="220"/>
      <c r="J25" s="220"/>
      <c r="K25" s="221"/>
      <c r="L25" s="220"/>
      <c r="M25" s="208"/>
    </row>
    <row r="26" spans="1:13">
      <c r="A26" s="25">
        <v>21</v>
      </c>
      <c r="B26" s="215" t="s">
        <v>226</v>
      </c>
      <c r="C26" s="216">
        <v>3250</v>
      </c>
      <c r="D26" s="217"/>
      <c r="E26" s="218"/>
      <c r="F26" s="218"/>
      <c r="G26" s="218"/>
      <c r="H26" s="219"/>
      <c r="I26" s="220"/>
      <c r="J26" s="220"/>
      <c r="K26" s="221"/>
      <c r="L26" s="220"/>
      <c r="M26" s="208"/>
    </row>
    <row r="27" spans="1:13" ht="24">
      <c r="A27" s="25">
        <v>22</v>
      </c>
      <c r="B27" s="215" t="s">
        <v>227</v>
      </c>
      <c r="C27" s="216">
        <v>2800</v>
      </c>
      <c r="D27" s="217"/>
      <c r="E27" s="218"/>
      <c r="F27" s="218"/>
      <c r="G27" s="218"/>
      <c r="H27" s="219"/>
      <c r="I27" s="220"/>
      <c r="J27" s="220"/>
      <c r="K27" s="221"/>
      <c r="L27" s="220"/>
      <c r="M27" s="208"/>
    </row>
    <row r="28" spans="1:13">
      <c r="A28" s="25">
        <v>23</v>
      </c>
      <c r="B28" s="215" t="s">
        <v>228</v>
      </c>
      <c r="C28" s="216">
        <v>12000</v>
      </c>
      <c r="D28" s="217"/>
      <c r="E28" s="218"/>
      <c r="F28" s="218"/>
      <c r="G28" s="218"/>
      <c r="H28" s="219"/>
      <c r="I28" s="220"/>
      <c r="J28" s="220"/>
      <c r="K28" s="221"/>
      <c r="L28" s="220"/>
      <c r="M28" s="208"/>
    </row>
    <row r="29" spans="1:13">
      <c r="A29" s="25">
        <v>24</v>
      </c>
      <c r="B29" s="215" t="s">
        <v>229</v>
      </c>
      <c r="C29" s="216">
        <v>100</v>
      </c>
      <c r="D29" s="217"/>
      <c r="E29" s="218"/>
      <c r="F29" s="218"/>
      <c r="G29" s="218"/>
      <c r="H29" s="219"/>
      <c r="I29" s="220"/>
      <c r="J29" s="220"/>
      <c r="K29" s="221"/>
      <c r="L29" s="220"/>
      <c r="M29" s="208"/>
    </row>
    <row r="30" spans="1:13">
      <c r="A30" s="25">
        <v>25</v>
      </c>
      <c r="B30" s="215" t="s">
        <v>230</v>
      </c>
      <c r="C30" s="216">
        <v>600</v>
      </c>
      <c r="D30" s="217"/>
      <c r="E30" s="218"/>
      <c r="F30" s="218"/>
      <c r="G30" s="218"/>
      <c r="H30" s="219"/>
      <c r="I30" s="220"/>
      <c r="J30" s="220"/>
      <c r="K30" s="221"/>
      <c r="L30" s="220"/>
      <c r="M30" s="208"/>
    </row>
    <row r="31" spans="1:13">
      <c r="A31" s="25">
        <v>26</v>
      </c>
      <c r="B31" s="215" t="s">
        <v>231</v>
      </c>
      <c r="C31" s="216">
        <v>37800</v>
      </c>
      <c r="D31" s="217"/>
      <c r="E31" s="218"/>
      <c r="F31" s="218"/>
      <c r="G31" s="218"/>
      <c r="H31" s="219"/>
      <c r="I31" s="220"/>
      <c r="J31" s="220"/>
      <c r="K31" s="221"/>
      <c r="L31" s="220"/>
      <c r="M31" s="208"/>
    </row>
    <row r="32" spans="1:13">
      <c r="A32" s="25">
        <v>27</v>
      </c>
      <c r="B32" s="215" t="s">
        <v>232</v>
      </c>
      <c r="C32" s="216">
        <v>5600</v>
      </c>
      <c r="D32" s="217"/>
      <c r="E32" s="218"/>
      <c r="F32" s="218"/>
      <c r="G32" s="218"/>
      <c r="H32" s="219"/>
      <c r="I32" s="220"/>
      <c r="J32" s="220"/>
      <c r="K32" s="221"/>
      <c r="L32" s="220"/>
      <c r="M32" s="208"/>
    </row>
    <row r="33" spans="1:14">
      <c r="A33" s="25">
        <v>28</v>
      </c>
      <c r="B33" s="215" t="s">
        <v>286</v>
      </c>
      <c r="C33" s="216">
        <v>400</v>
      </c>
      <c r="D33" s="217"/>
      <c r="E33" s="218"/>
      <c r="F33" s="218"/>
      <c r="G33" s="218"/>
      <c r="H33" s="219"/>
      <c r="I33" s="220"/>
      <c r="J33" s="220"/>
      <c r="K33" s="221"/>
      <c r="L33" s="220"/>
      <c r="M33" s="208"/>
    </row>
    <row r="34" spans="1:14">
      <c r="A34" s="25">
        <v>29</v>
      </c>
      <c r="B34" s="215" t="s">
        <v>233</v>
      </c>
      <c r="C34" s="216">
        <v>200</v>
      </c>
      <c r="D34" s="217"/>
      <c r="E34" s="218"/>
      <c r="F34" s="218"/>
      <c r="G34" s="218"/>
      <c r="H34" s="219"/>
      <c r="I34" s="220"/>
      <c r="J34" s="220"/>
      <c r="K34" s="221"/>
      <c r="L34" s="220"/>
      <c r="M34" s="208"/>
    </row>
    <row r="35" spans="1:14">
      <c r="A35" s="25">
        <v>30</v>
      </c>
      <c r="B35" s="215" t="s">
        <v>234</v>
      </c>
      <c r="C35" s="216">
        <v>100</v>
      </c>
      <c r="D35" s="217"/>
      <c r="E35" s="218"/>
      <c r="F35" s="218"/>
      <c r="G35" s="218"/>
      <c r="H35" s="219"/>
      <c r="I35" s="220"/>
      <c r="J35" s="220"/>
      <c r="K35" s="221"/>
      <c r="L35" s="220"/>
      <c r="M35" s="208"/>
    </row>
    <row r="36" spans="1:14">
      <c r="A36" s="25">
        <v>31</v>
      </c>
      <c r="B36" s="215" t="s">
        <v>235</v>
      </c>
      <c r="C36" s="216">
        <v>6500</v>
      </c>
      <c r="D36" s="217"/>
      <c r="E36" s="218"/>
      <c r="F36" s="218"/>
      <c r="G36" s="218"/>
      <c r="H36" s="219"/>
      <c r="I36" s="220"/>
      <c r="J36" s="220"/>
      <c r="K36" s="221"/>
      <c r="L36" s="220"/>
      <c r="M36" s="208"/>
    </row>
    <row r="37" spans="1:14">
      <c r="A37" s="25">
        <v>32</v>
      </c>
      <c r="B37" s="215" t="s">
        <v>236</v>
      </c>
      <c r="C37" s="216">
        <v>3500</v>
      </c>
      <c r="D37" s="217"/>
      <c r="E37" s="218"/>
      <c r="F37" s="218"/>
      <c r="G37" s="218"/>
      <c r="H37" s="219"/>
      <c r="I37" s="220"/>
      <c r="J37" s="220"/>
      <c r="K37" s="221"/>
      <c r="L37" s="220"/>
      <c r="M37" s="208"/>
    </row>
    <row r="38" spans="1:14">
      <c r="A38" s="25">
        <v>33</v>
      </c>
      <c r="B38" s="215" t="s">
        <v>237</v>
      </c>
      <c r="C38" s="216">
        <v>100</v>
      </c>
      <c r="D38" s="235"/>
      <c r="E38" s="222"/>
      <c r="F38" s="222"/>
      <c r="G38" s="222"/>
      <c r="H38" s="223"/>
      <c r="I38" s="224"/>
      <c r="J38" s="220"/>
      <c r="K38" s="225"/>
      <c r="L38" s="224"/>
      <c r="M38" s="208"/>
    </row>
    <row r="39" spans="1:14">
      <c r="A39" s="25">
        <v>34</v>
      </c>
      <c r="B39" s="215" t="s">
        <v>238</v>
      </c>
      <c r="C39" s="216">
        <v>24000</v>
      </c>
      <c r="D39" s="236"/>
      <c r="E39" s="227"/>
      <c r="F39" s="227"/>
      <c r="G39" s="227"/>
      <c r="H39" s="228"/>
      <c r="I39" s="228"/>
      <c r="J39" s="228"/>
      <c r="K39" s="229"/>
      <c r="L39" s="230"/>
      <c r="M39" s="208"/>
    </row>
    <row r="40" spans="1:14">
      <c r="A40" s="25">
        <v>35</v>
      </c>
      <c r="B40" s="215" t="s">
        <v>239</v>
      </c>
      <c r="C40" s="216">
        <v>100</v>
      </c>
      <c r="D40" s="226"/>
      <c r="E40" s="237"/>
      <c r="F40" s="237"/>
      <c r="G40" s="237"/>
      <c r="H40" s="238"/>
      <c r="I40" s="238"/>
      <c r="J40" s="238"/>
      <c r="K40" s="239"/>
      <c r="L40" s="240"/>
      <c r="M40" s="208"/>
    </row>
    <row r="41" spans="1:14">
      <c r="A41" s="25">
        <v>36</v>
      </c>
      <c r="B41" s="215" t="s">
        <v>240</v>
      </c>
      <c r="C41" s="216">
        <v>24000</v>
      </c>
      <c r="D41" s="217"/>
      <c r="E41" s="218"/>
      <c r="F41" s="218"/>
      <c r="G41" s="218"/>
      <c r="H41" s="219"/>
      <c r="I41" s="220"/>
      <c r="J41" s="220"/>
      <c r="K41" s="221"/>
      <c r="L41" s="220"/>
      <c r="M41" s="208"/>
      <c r="N41" s="188"/>
    </row>
    <row r="42" spans="1:14">
      <c r="A42" s="25">
        <v>37</v>
      </c>
      <c r="B42" s="215" t="s">
        <v>241</v>
      </c>
      <c r="C42" s="216">
        <v>100</v>
      </c>
      <c r="D42" s="217"/>
      <c r="E42" s="218"/>
      <c r="F42" s="218"/>
      <c r="G42" s="218"/>
      <c r="H42" s="219"/>
      <c r="I42" s="220"/>
      <c r="J42" s="220"/>
      <c r="K42" s="221"/>
      <c r="L42" s="220"/>
      <c r="M42" s="208"/>
    </row>
    <row r="43" spans="1:14">
      <c r="A43" s="25">
        <v>38</v>
      </c>
      <c r="B43" s="215" t="s">
        <v>242</v>
      </c>
      <c r="C43" s="216">
        <v>9250</v>
      </c>
      <c r="D43" s="217"/>
      <c r="E43" s="218"/>
      <c r="F43" s="218"/>
      <c r="G43" s="218"/>
      <c r="H43" s="219"/>
      <c r="I43" s="220"/>
      <c r="J43" s="220"/>
      <c r="K43" s="221"/>
      <c r="L43" s="220"/>
      <c r="M43" s="208"/>
    </row>
    <row r="44" spans="1:14">
      <c r="A44" s="25">
        <v>39</v>
      </c>
      <c r="B44" s="215" t="s">
        <v>243</v>
      </c>
      <c r="C44" s="216">
        <v>700</v>
      </c>
      <c r="D44" s="217"/>
      <c r="E44" s="218"/>
      <c r="F44" s="218"/>
      <c r="G44" s="218"/>
      <c r="H44" s="219"/>
      <c r="I44" s="220"/>
      <c r="J44" s="220"/>
      <c r="K44" s="221"/>
      <c r="L44" s="220"/>
      <c r="M44" s="208"/>
    </row>
    <row r="45" spans="1:14">
      <c r="A45" s="25">
        <v>40</v>
      </c>
      <c r="B45" s="215" t="s">
        <v>287</v>
      </c>
      <c r="C45" s="216">
        <v>800</v>
      </c>
      <c r="D45" s="217"/>
      <c r="E45" s="218"/>
      <c r="F45" s="218"/>
      <c r="G45" s="218"/>
      <c r="H45" s="219"/>
      <c r="I45" s="220"/>
      <c r="J45" s="220"/>
      <c r="K45" s="221"/>
      <c r="L45" s="220"/>
      <c r="M45" s="208"/>
    </row>
    <row r="46" spans="1:14">
      <c r="A46" s="25">
        <v>41</v>
      </c>
      <c r="B46" s="215" t="s">
        <v>244</v>
      </c>
      <c r="C46" s="216">
        <v>3600</v>
      </c>
      <c r="D46" s="241"/>
      <c r="E46" s="218"/>
      <c r="F46" s="218"/>
      <c r="G46" s="218"/>
      <c r="H46" s="219"/>
      <c r="I46" s="220"/>
      <c r="J46" s="220"/>
      <c r="K46" s="221"/>
      <c r="L46" s="220"/>
      <c r="M46" s="208"/>
    </row>
    <row r="47" spans="1:14">
      <c r="A47" s="25">
        <v>42</v>
      </c>
      <c r="B47" s="215" t="s">
        <v>245</v>
      </c>
      <c r="C47" s="216">
        <v>3300</v>
      </c>
      <c r="D47" s="241"/>
      <c r="E47" s="218"/>
      <c r="F47" s="218"/>
      <c r="G47" s="218"/>
      <c r="H47" s="219"/>
      <c r="I47" s="220"/>
      <c r="J47" s="220"/>
      <c r="K47" s="221"/>
      <c r="L47" s="220"/>
      <c r="M47" s="208"/>
    </row>
    <row r="48" spans="1:14">
      <c r="A48" s="25">
        <v>43</v>
      </c>
      <c r="B48" s="242" t="s">
        <v>246</v>
      </c>
      <c r="C48" s="243">
        <v>3400</v>
      </c>
      <c r="D48" s="235"/>
      <c r="E48" s="222"/>
      <c r="F48" s="222"/>
      <c r="G48" s="222"/>
      <c r="H48" s="223"/>
      <c r="I48" s="224"/>
      <c r="J48" s="224"/>
      <c r="K48" s="225"/>
      <c r="L48" s="224"/>
      <c r="M48" s="208"/>
    </row>
    <row r="49" spans="1:14" ht="48">
      <c r="A49" s="27"/>
      <c r="B49" s="244" t="s">
        <v>247</v>
      </c>
      <c r="C49" s="245"/>
      <c r="D49" s="246"/>
      <c r="E49" s="246"/>
      <c r="F49" s="247"/>
      <c r="G49" s="247"/>
      <c r="H49" s="248"/>
      <c r="I49" s="247"/>
      <c r="J49" s="247"/>
      <c r="K49" s="247"/>
      <c r="L49" s="247"/>
      <c r="M49" s="208"/>
    </row>
    <row r="50" spans="1:14">
      <c r="A50" s="25">
        <v>44</v>
      </c>
      <c r="B50" s="215" t="s">
        <v>249</v>
      </c>
      <c r="C50" s="216">
        <v>900</v>
      </c>
      <c r="D50" s="249"/>
      <c r="E50" s="250"/>
      <c r="F50" s="218"/>
      <c r="G50" s="218"/>
      <c r="H50" s="219"/>
      <c r="I50" s="220"/>
      <c r="J50" s="220"/>
      <c r="K50" s="221"/>
      <c r="L50" s="220"/>
      <c r="M50" s="208"/>
    </row>
    <row r="51" spans="1:14">
      <c r="A51" s="25">
        <v>45</v>
      </c>
      <c r="B51" s="215" t="s">
        <v>250</v>
      </c>
      <c r="C51" s="216">
        <v>900</v>
      </c>
      <c r="D51" s="249"/>
      <c r="E51" s="250"/>
      <c r="F51" s="218"/>
      <c r="G51" s="218"/>
      <c r="H51" s="219"/>
      <c r="I51" s="220"/>
      <c r="J51" s="220"/>
      <c r="K51" s="221"/>
      <c r="L51" s="220"/>
      <c r="M51" s="208"/>
    </row>
    <row r="52" spans="1:14">
      <c r="A52" s="25">
        <v>46</v>
      </c>
      <c r="B52" s="215" t="s">
        <v>251</v>
      </c>
      <c r="C52" s="216">
        <v>1300</v>
      </c>
      <c r="D52" s="249"/>
      <c r="E52" s="250"/>
      <c r="F52" s="218"/>
      <c r="G52" s="218"/>
      <c r="H52" s="219"/>
      <c r="I52" s="220"/>
      <c r="J52" s="220"/>
      <c r="K52" s="221"/>
      <c r="L52" s="220"/>
      <c r="M52" s="208"/>
    </row>
    <row r="53" spans="1:14">
      <c r="A53" s="25">
        <v>47</v>
      </c>
      <c r="B53" s="215" t="s">
        <v>252</v>
      </c>
      <c r="C53" s="216">
        <v>100</v>
      </c>
      <c r="D53" s="249"/>
      <c r="E53" s="250"/>
      <c r="F53" s="218"/>
      <c r="G53" s="218"/>
      <c r="H53" s="219"/>
      <c r="I53" s="220"/>
      <c r="J53" s="220"/>
      <c r="K53" s="221"/>
      <c r="L53" s="220"/>
      <c r="M53" s="208"/>
    </row>
    <row r="54" spans="1:14">
      <c r="A54" s="25">
        <v>48</v>
      </c>
      <c r="B54" s="215" t="s">
        <v>253</v>
      </c>
      <c r="C54" s="216">
        <v>100</v>
      </c>
      <c r="D54" s="249"/>
      <c r="E54" s="250"/>
      <c r="F54" s="218"/>
      <c r="G54" s="218"/>
      <c r="H54" s="219"/>
      <c r="I54" s="220"/>
      <c r="J54" s="220"/>
      <c r="K54" s="221"/>
      <c r="L54" s="220"/>
      <c r="M54" s="208"/>
    </row>
    <row r="55" spans="1:14">
      <c r="A55" s="25">
        <v>49</v>
      </c>
      <c r="B55" s="215" t="s">
        <v>254</v>
      </c>
      <c r="C55" s="216">
        <v>400</v>
      </c>
      <c r="D55" s="249"/>
      <c r="E55" s="250"/>
      <c r="F55" s="218"/>
      <c r="G55" s="218"/>
      <c r="H55" s="219"/>
      <c r="I55" s="220"/>
      <c r="J55" s="220"/>
      <c r="K55" s="221"/>
      <c r="L55" s="220"/>
      <c r="M55" s="208"/>
    </row>
    <row r="56" spans="1:14">
      <c r="A56" s="25">
        <v>50</v>
      </c>
      <c r="B56" s="215" t="s">
        <v>255</v>
      </c>
      <c r="C56" s="216">
        <v>4800</v>
      </c>
      <c r="D56" s="249"/>
      <c r="E56" s="250"/>
      <c r="F56" s="218"/>
      <c r="G56" s="218"/>
      <c r="H56" s="219"/>
      <c r="I56" s="220"/>
      <c r="J56" s="220"/>
      <c r="K56" s="221"/>
      <c r="L56" s="220"/>
      <c r="M56" s="208"/>
    </row>
    <row r="57" spans="1:14">
      <c r="A57" s="25">
        <v>51</v>
      </c>
      <c r="B57" s="215" t="s">
        <v>256</v>
      </c>
      <c r="C57" s="216">
        <v>5600</v>
      </c>
      <c r="D57" s="249"/>
      <c r="E57" s="250"/>
      <c r="F57" s="218"/>
      <c r="G57" s="218"/>
      <c r="H57" s="219"/>
      <c r="I57" s="220"/>
      <c r="J57" s="220"/>
      <c r="K57" s="221"/>
      <c r="L57" s="220"/>
      <c r="M57" s="208"/>
    </row>
    <row r="58" spans="1:14">
      <c r="A58" s="25">
        <v>52</v>
      </c>
      <c r="B58" s="215" t="s">
        <v>257</v>
      </c>
      <c r="C58" s="216">
        <v>500</v>
      </c>
      <c r="D58" s="249"/>
      <c r="E58" s="250"/>
      <c r="F58" s="218"/>
      <c r="G58" s="218"/>
      <c r="H58" s="219"/>
      <c r="I58" s="220"/>
      <c r="J58" s="220"/>
      <c r="K58" s="221"/>
      <c r="L58" s="220"/>
      <c r="M58" s="208"/>
    </row>
    <row r="59" spans="1:14">
      <c r="A59" s="25">
        <v>53</v>
      </c>
      <c r="B59" s="215" t="s">
        <v>259</v>
      </c>
      <c r="C59" s="216">
        <v>1300</v>
      </c>
      <c r="D59" s="249"/>
      <c r="E59" s="250"/>
      <c r="F59" s="218"/>
      <c r="G59" s="218"/>
      <c r="H59" s="219"/>
      <c r="I59" s="220"/>
      <c r="J59" s="220"/>
      <c r="K59" s="221"/>
      <c r="L59" s="220"/>
      <c r="M59" s="208"/>
    </row>
    <row r="60" spans="1:14">
      <c r="A60" s="25">
        <v>54</v>
      </c>
      <c r="B60" s="215" t="s">
        <v>260</v>
      </c>
      <c r="C60" s="216">
        <v>100</v>
      </c>
      <c r="D60" s="249"/>
      <c r="E60" s="250"/>
      <c r="F60" s="218"/>
      <c r="G60" s="218"/>
      <c r="H60" s="219"/>
      <c r="I60" s="220"/>
      <c r="J60" s="220"/>
      <c r="K60" s="221"/>
      <c r="L60" s="220"/>
      <c r="M60" s="208"/>
      <c r="N60" s="188"/>
    </row>
    <row r="61" spans="1:14" ht="36">
      <c r="A61" s="25">
        <v>55</v>
      </c>
      <c r="B61" s="215" t="s">
        <v>261</v>
      </c>
      <c r="C61" s="216">
        <v>1200</v>
      </c>
      <c r="D61" s="249"/>
      <c r="E61" s="250"/>
      <c r="F61" s="218"/>
      <c r="G61" s="218"/>
      <c r="H61" s="219"/>
      <c r="I61" s="220"/>
      <c r="J61" s="220"/>
      <c r="K61" s="221"/>
      <c r="L61" s="220"/>
      <c r="M61" s="208"/>
    </row>
    <row r="62" spans="1:14">
      <c r="A62" s="25">
        <v>56</v>
      </c>
      <c r="B62" s="215" t="s">
        <v>262</v>
      </c>
      <c r="C62" s="216">
        <v>600</v>
      </c>
      <c r="D62" s="249"/>
      <c r="E62" s="250"/>
      <c r="F62" s="218"/>
      <c r="G62" s="218"/>
      <c r="H62" s="219"/>
      <c r="I62" s="220"/>
      <c r="J62" s="220"/>
      <c r="K62" s="221"/>
      <c r="L62" s="220"/>
      <c r="M62" s="208"/>
    </row>
    <row r="63" spans="1:14">
      <c r="A63" s="25">
        <v>57</v>
      </c>
      <c r="B63" s="215" t="s">
        <v>263</v>
      </c>
      <c r="C63" s="216">
        <v>900</v>
      </c>
      <c r="D63" s="249"/>
      <c r="E63" s="250"/>
      <c r="F63" s="218"/>
      <c r="G63" s="218"/>
      <c r="H63" s="219"/>
      <c r="I63" s="220"/>
      <c r="J63" s="220"/>
      <c r="K63" s="221"/>
      <c r="L63" s="220"/>
      <c r="M63" s="208"/>
    </row>
    <row r="64" spans="1:14">
      <c r="A64" s="25">
        <v>58</v>
      </c>
      <c r="B64" s="215" t="s">
        <v>265</v>
      </c>
      <c r="C64" s="216">
        <v>700</v>
      </c>
      <c r="D64" s="249"/>
      <c r="E64" s="250"/>
      <c r="F64" s="218"/>
      <c r="G64" s="218"/>
      <c r="H64" s="219"/>
      <c r="I64" s="220"/>
      <c r="J64" s="220"/>
      <c r="K64" s="221"/>
      <c r="L64" s="220"/>
      <c r="M64" s="208"/>
    </row>
    <row r="65" spans="1:14">
      <c r="A65" s="25">
        <v>59</v>
      </c>
      <c r="B65" s="215" t="s">
        <v>266</v>
      </c>
      <c r="C65" s="216">
        <v>2100</v>
      </c>
      <c r="D65" s="249"/>
      <c r="E65" s="250"/>
      <c r="F65" s="218"/>
      <c r="G65" s="218"/>
      <c r="H65" s="219"/>
      <c r="I65" s="220"/>
      <c r="J65" s="220"/>
      <c r="K65" s="221"/>
      <c r="L65" s="220"/>
      <c r="M65" s="208"/>
    </row>
    <row r="66" spans="1:14">
      <c r="A66" s="25">
        <v>60</v>
      </c>
      <c r="B66" s="215" t="s">
        <v>267</v>
      </c>
      <c r="C66" s="216">
        <v>1200</v>
      </c>
      <c r="D66" s="249"/>
      <c r="E66" s="250"/>
      <c r="F66" s="218"/>
      <c r="G66" s="218"/>
      <c r="H66" s="219"/>
      <c r="I66" s="220"/>
      <c r="J66" s="220"/>
      <c r="K66" s="221"/>
      <c r="L66" s="220"/>
      <c r="M66" s="208"/>
    </row>
    <row r="67" spans="1:14">
      <c r="A67" s="25">
        <v>61</v>
      </c>
      <c r="B67" s="215" t="s">
        <v>268</v>
      </c>
      <c r="C67" s="216">
        <v>6700</v>
      </c>
      <c r="D67" s="249"/>
      <c r="E67" s="250"/>
      <c r="F67" s="218"/>
      <c r="G67" s="218"/>
      <c r="H67" s="219"/>
      <c r="I67" s="220"/>
      <c r="J67" s="220"/>
      <c r="K67" s="221"/>
      <c r="L67" s="220"/>
      <c r="M67" s="208"/>
    </row>
    <row r="68" spans="1:14">
      <c r="A68" s="25">
        <v>62</v>
      </c>
      <c r="B68" s="215" t="s">
        <v>269</v>
      </c>
      <c r="C68" s="216">
        <v>2900</v>
      </c>
      <c r="D68" s="249"/>
      <c r="E68" s="250"/>
      <c r="F68" s="218"/>
      <c r="G68" s="218"/>
      <c r="H68" s="219"/>
      <c r="I68" s="220"/>
      <c r="J68" s="220"/>
      <c r="K68" s="221"/>
      <c r="L68" s="220"/>
      <c r="M68" s="208"/>
    </row>
    <row r="69" spans="1:14">
      <c r="A69" s="25">
        <v>63</v>
      </c>
      <c r="B69" s="215" t="s">
        <v>270</v>
      </c>
      <c r="C69" s="216">
        <v>200</v>
      </c>
      <c r="D69" s="249"/>
      <c r="E69" s="250"/>
      <c r="F69" s="218"/>
      <c r="G69" s="218"/>
      <c r="H69" s="219"/>
      <c r="I69" s="220"/>
      <c r="J69" s="220"/>
      <c r="K69" s="221"/>
      <c r="L69" s="220"/>
      <c r="M69" s="208"/>
    </row>
    <row r="70" spans="1:14">
      <c r="A70" s="25">
        <v>64</v>
      </c>
      <c r="B70" s="215" t="s">
        <v>271</v>
      </c>
      <c r="C70" s="216">
        <v>16200</v>
      </c>
      <c r="D70" s="249"/>
      <c r="E70" s="250"/>
      <c r="F70" s="218"/>
      <c r="G70" s="218"/>
      <c r="H70" s="219"/>
      <c r="I70" s="220"/>
      <c r="J70" s="220"/>
      <c r="K70" s="221"/>
      <c r="L70" s="220"/>
      <c r="M70" s="208"/>
    </row>
    <row r="71" spans="1:14">
      <c r="A71" s="25">
        <v>65</v>
      </c>
      <c r="B71" s="215" t="s">
        <v>273</v>
      </c>
      <c r="C71" s="216">
        <v>11200</v>
      </c>
      <c r="D71" s="249"/>
      <c r="E71" s="250"/>
      <c r="F71" s="218"/>
      <c r="G71" s="218"/>
      <c r="H71" s="219"/>
      <c r="I71" s="220"/>
      <c r="J71" s="220"/>
      <c r="K71" s="221"/>
      <c r="L71" s="220"/>
      <c r="M71" s="208"/>
    </row>
    <row r="72" spans="1:14">
      <c r="A72" s="25">
        <v>66</v>
      </c>
      <c r="B72" s="215" t="s">
        <v>274</v>
      </c>
      <c r="C72" s="216">
        <v>7000</v>
      </c>
      <c r="D72" s="249"/>
      <c r="E72" s="250"/>
      <c r="F72" s="218"/>
      <c r="G72" s="218"/>
      <c r="H72" s="219"/>
      <c r="I72" s="220"/>
      <c r="J72" s="220"/>
      <c r="K72" s="221"/>
      <c r="L72" s="220"/>
      <c r="M72" s="208"/>
    </row>
    <row r="73" spans="1:14">
      <c r="A73" s="25">
        <v>67</v>
      </c>
      <c r="B73" s="215" t="s">
        <v>275</v>
      </c>
      <c r="C73" s="216">
        <v>1600</v>
      </c>
      <c r="D73" s="249"/>
      <c r="E73" s="250"/>
      <c r="F73" s="218"/>
      <c r="G73" s="218"/>
      <c r="H73" s="219"/>
      <c r="I73" s="220"/>
      <c r="J73" s="220"/>
      <c r="K73" s="221"/>
      <c r="L73" s="220"/>
      <c r="M73" s="208"/>
    </row>
    <row r="74" spans="1:14">
      <c r="A74" s="25">
        <v>68</v>
      </c>
      <c r="B74" s="215" t="s">
        <v>276</v>
      </c>
      <c r="C74" s="216">
        <v>2100</v>
      </c>
      <c r="D74" s="249"/>
      <c r="E74" s="250"/>
      <c r="F74" s="218"/>
      <c r="G74" s="218"/>
      <c r="H74" s="219"/>
      <c r="I74" s="220"/>
      <c r="J74" s="220"/>
      <c r="K74" s="221"/>
      <c r="L74" s="220"/>
      <c r="M74" s="208"/>
    </row>
    <row r="75" spans="1:14">
      <c r="A75" s="25">
        <v>69</v>
      </c>
      <c r="B75" s="215" t="s">
        <v>277</v>
      </c>
      <c r="C75" s="216">
        <v>900</v>
      </c>
      <c r="D75" s="249"/>
      <c r="E75" s="250"/>
      <c r="F75" s="218"/>
      <c r="G75" s="218"/>
      <c r="H75" s="219"/>
      <c r="I75" s="220"/>
      <c r="J75" s="220"/>
      <c r="K75" s="221"/>
      <c r="L75" s="220"/>
      <c r="M75" s="208"/>
    </row>
    <row r="76" spans="1:14">
      <c r="A76" s="25">
        <v>70</v>
      </c>
      <c r="B76" s="215" t="s">
        <v>278</v>
      </c>
      <c r="C76" s="216">
        <v>1300</v>
      </c>
      <c r="D76" s="249"/>
      <c r="E76" s="250"/>
      <c r="F76" s="218"/>
      <c r="G76" s="218"/>
      <c r="H76" s="219"/>
      <c r="I76" s="220"/>
      <c r="J76" s="220"/>
      <c r="K76" s="221"/>
      <c r="L76" s="220"/>
      <c r="M76" s="208"/>
    </row>
    <row r="77" spans="1:14" ht="36">
      <c r="A77" s="27"/>
      <c r="B77" s="244" t="s">
        <v>279</v>
      </c>
      <c r="C77" s="245"/>
      <c r="D77" s="247"/>
      <c r="E77" s="247"/>
      <c r="F77" s="247"/>
      <c r="G77" s="247"/>
      <c r="H77" s="248"/>
      <c r="I77" s="247"/>
      <c r="J77" s="247"/>
      <c r="K77" s="247"/>
      <c r="L77" s="247"/>
      <c r="M77" s="208"/>
    </row>
    <row r="78" spans="1:14">
      <c r="A78" s="34">
        <v>71</v>
      </c>
      <c r="B78" s="251" t="s">
        <v>281</v>
      </c>
      <c r="C78" s="252">
        <v>300</v>
      </c>
      <c r="D78" s="253"/>
      <c r="E78" s="254"/>
      <c r="F78" s="231"/>
      <c r="G78" s="231"/>
      <c r="H78" s="232"/>
      <c r="I78" s="233"/>
      <c r="J78" s="233"/>
      <c r="K78" s="234"/>
      <c r="L78" s="233"/>
      <c r="M78" s="208"/>
    </row>
    <row r="79" spans="1:14">
      <c r="A79" s="25">
        <v>72</v>
      </c>
      <c r="B79" s="215" t="s">
        <v>282</v>
      </c>
      <c r="C79" s="216">
        <v>100</v>
      </c>
      <c r="D79" s="249"/>
      <c r="E79" s="250"/>
      <c r="F79" s="218"/>
      <c r="G79" s="218"/>
      <c r="H79" s="219"/>
      <c r="I79" s="220"/>
      <c r="J79" s="220"/>
      <c r="K79" s="221"/>
      <c r="L79" s="220"/>
      <c r="M79" s="208"/>
    </row>
    <row r="80" spans="1:14">
      <c r="A80" s="34">
        <v>73</v>
      </c>
      <c r="B80" s="215" t="s">
        <v>283</v>
      </c>
      <c r="C80" s="216">
        <v>5300</v>
      </c>
      <c r="D80" s="249"/>
      <c r="E80" s="250"/>
      <c r="F80" s="218"/>
      <c r="G80" s="218"/>
      <c r="H80" s="219"/>
      <c r="I80" s="220"/>
      <c r="J80" s="220"/>
      <c r="K80" s="221"/>
      <c r="L80" s="220"/>
      <c r="M80" s="208"/>
      <c r="N80" s="188"/>
    </row>
    <row r="81" spans="1:15">
      <c r="A81" s="25">
        <v>74</v>
      </c>
      <c r="B81" s="215" t="s">
        <v>284</v>
      </c>
      <c r="C81" s="216">
        <v>800</v>
      </c>
      <c r="D81" s="249"/>
      <c r="E81" s="250"/>
      <c r="F81" s="218"/>
      <c r="G81" s="218"/>
      <c r="H81" s="219"/>
      <c r="I81" s="220"/>
      <c r="J81" s="220"/>
      <c r="K81" s="221"/>
      <c r="L81" s="220"/>
      <c r="M81" s="208"/>
    </row>
    <row r="82" spans="1:15">
      <c r="A82" s="34">
        <v>75</v>
      </c>
      <c r="B82" s="215" t="s">
        <v>285</v>
      </c>
      <c r="C82" s="216">
        <v>3600</v>
      </c>
      <c r="D82" s="249"/>
      <c r="E82" s="250"/>
      <c r="F82" s="218"/>
      <c r="G82" s="218"/>
      <c r="H82" s="219"/>
      <c r="I82" s="220"/>
      <c r="J82" s="220"/>
      <c r="K82" s="221"/>
      <c r="L82" s="220"/>
      <c r="M82" s="208"/>
    </row>
    <row r="83" spans="1:15">
      <c r="A83" s="25">
        <v>76</v>
      </c>
      <c r="B83" s="215" t="s">
        <v>238</v>
      </c>
      <c r="C83" s="216">
        <v>6000</v>
      </c>
      <c r="D83" s="249"/>
      <c r="E83" s="250"/>
      <c r="F83" s="218"/>
      <c r="G83" s="218"/>
      <c r="H83" s="219"/>
      <c r="I83" s="220"/>
      <c r="J83" s="220"/>
      <c r="K83" s="221"/>
      <c r="L83" s="220"/>
      <c r="M83" s="208"/>
    </row>
    <row r="84" spans="1:15">
      <c r="A84" s="34">
        <v>77</v>
      </c>
      <c r="B84" s="215" t="s">
        <v>240</v>
      </c>
      <c r="C84" s="216">
        <v>6000</v>
      </c>
      <c r="D84" s="255"/>
      <c r="E84" s="255"/>
      <c r="F84" s="255"/>
      <c r="G84" s="255"/>
      <c r="H84" s="256"/>
      <c r="I84" s="255"/>
      <c r="J84" s="255"/>
      <c r="K84" s="255"/>
      <c r="L84" s="257"/>
      <c r="M84" s="208"/>
    </row>
    <row r="85" spans="1:15" ht="60">
      <c r="A85" s="25"/>
      <c r="B85" s="258" t="s">
        <v>334</v>
      </c>
      <c r="C85" s="259"/>
      <c r="D85" s="260"/>
      <c r="E85" s="261"/>
      <c r="F85" s="261"/>
      <c r="G85" s="261"/>
      <c r="H85" s="219"/>
      <c r="I85" s="219"/>
      <c r="J85" s="219"/>
      <c r="K85" s="262"/>
      <c r="L85" s="219"/>
      <c r="M85" s="208"/>
    </row>
    <row r="86" spans="1:15">
      <c r="A86" s="25">
        <v>78</v>
      </c>
      <c r="B86" s="263" t="s">
        <v>630</v>
      </c>
      <c r="C86" s="264">
        <v>100</v>
      </c>
      <c r="D86" s="260"/>
      <c r="E86" s="261"/>
      <c r="F86" s="261"/>
      <c r="G86" s="261"/>
      <c r="H86" s="219"/>
      <c r="I86" s="219"/>
      <c r="J86" s="219"/>
      <c r="K86" s="262"/>
      <c r="L86" s="219"/>
      <c r="M86" s="208"/>
    </row>
    <row r="87" spans="1:15">
      <c r="A87" s="25">
        <v>79</v>
      </c>
      <c r="B87" s="263" t="s">
        <v>248</v>
      </c>
      <c r="C87" s="264">
        <v>100</v>
      </c>
      <c r="D87" s="260"/>
      <c r="E87" s="261"/>
      <c r="F87" s="261"/>
      <c r="G87" s="261"/>
      <c r="H87" s="219"/>
      <c r="I87" s="219"/>
      <c r="J87" s="219"/>
      <c r="K87" s="262"/>
      <c r="L87" s="219"/>
      <c r="M87" s="208"/>
    </row>
    <row r="88" spans="1:15">
      <c r="A88" s="25">
        <v>80</v>
      </c>
      <c r="B88" s="263" t="s">
        <v>629</v>
      </c>
      <c r="C88" s="264">
        <v>300</v>
      </c>
      <c r="D88" s="260"/>
      <c r="E88" s="261"/>
      <c r="F88" s="261"/>
      <c r="G88" s="261"/>
      <c r="H88" s="219"/>
      <c r="I88" s="219"/>
      <c r="J88" s="219"/>
      <c r="K88" s="262"/>
      <c r="L88" s="219"/>
      <c r="M88" s="208"/>
    </row>
    <row r="89" spans="1:15">
      <c r="A89" s="25">
        <v>81</v>
      </c>
      <c r="B89" s="215" t="s">
        <v>288</v>
      </c>
      <c r="C89" s="216">
        <v>400</v>
      </c>
      <c r="D89" s="260"/>
      <c r="E89" s="261"/>
      <c r="F89" s="261"/>
      <c r="G89" s="261"/>
      <c r="H89" s="219"/>
      <c r="I89" s="219"/>
      <c r="J89" s="219"/>
      <c r="K89" s="262"/>
      <c r="L89" s="219"/>
      <c r="M89" s="208"/>
    </row>
    <row r="90" spans="1:15">
      <c r="A90" s="25">
        <v>82</v>
      </c>
      <c r="B90" s="215" t="s">
        <v>289</v>
      </c>
      <c r="C90" s="216">
        <v>500</v>
      </c>
      <c r="D90" s="260"/>
      <c r="E90" s="261"/>
      <c r="F90" s="261"/>
      <c r="G90" s="261"/>
      <c r="H90" s="219"/>
      <c r="I90" s="219"/>
      <c r="J90" s="219"/>
      <c r="K90" s="262"/>
      <c r="L90" s="219"/>
      <c r="M90" s="208"/>
    </row>
    <row r="91" spans="1:15">
      <c r="A91" s="25">
        <v>83</v>
      </c>
      <c r="B91" s="215" t="s">
        <v>290</v>
      </c>
      <c r="C91" s="216">
        <v>100</v>
      </c>
      <c r="D91" s="260"/>
      <c r="E91" s="261"/>
      <c r="F91" s="261"/>
      <c r="G91" s="261"/>
      <c r="H91" s="219"/>
      <c r="I91" s="219"/>
      <c r="J91" s="219"/>
      <c r="K91" s="262"/>
      <c r="L91" s="219"/>
      <c r="M91" s="208"/>
    </row>
    <row r="92" spans="1:15">
      <c r="A92" s="25">
        <v>84</v>
      </c>
      <c r="B92" s="215" t="s">
        <v>291</v>
      </c>
      <c r="C92" s="216">
        <v>100</v>
      </c>
      <c r="D92" s="260"/>
      <c r="E92" s="261"/>
      <c r="F92" s="261"/>
      <c r="G92" s="261"/>
      <c r="H92" s="219"/>
      <c r="I92" s="219"/>
      <c r="J92" s="219"/>
      <c r="K92" s="262"/>
      <c r="L92" s="219"/>
      <c r="M92" s="208"/>
    </row>
    <row r="93" spans="1:15">
      <c r="A93" s="25">
        <v>85</v>
      </c>
      <c r="B93" s="215" t="s">
        <v>258</v>
      </c>
      <c r="C93" s="216">
        <v>100</v>
      </c>
      <c r="D93" s="260"/>
      <c r="E93" s="261"/>
      <c r="F93" s="261"/>
      <c r="G93" s="261"/>
      <c r="H93" s="219"/>
      <c r="I93" s="219"/>
      <c r="J93" s="219"/>
      <c r="K93" s="262"/>
      <c r="L93" s="219"/>
      <c r="M93" s="208"/>
    </row>
    <row r="94" spans="1:15">
      <c r="A94" s="25">
        <v>86</v>
      </c>
      <c r="B94" s="215" t="s">
        <v>292</v>
      </c>
      <c r="C94" s="216">
        <v>300</v>
      </c>
      <c r="D94" s="260"/>
      <c r="E94" s="261"/>
      <c r="F94" s="261"/>
      <c r="G94" s="261"/>
      <c r="H94" s="219"/>
      <c r="I94" s="219"/>
      <c r="J94" s="219"/>
      <c r="K94" s="262"/>
      <c r="L94" s="219"/>
      <c r="M94" s="208"/>
      <c r="O94" s="188"/>
    </row>
    <row r="95" spans="1:15">
      <c r="A95" s="25">
        <v>87</v>
      </c>
      <c r="B95" s="215" t="s">
        <v>293</v>
      </c>
      <c r="C95" s="216">
        <v>1000</v>
      </c>
      <c r="D95" s="260"/>
      <c r="E95" s="261"/>
      <c r="F95" s="261"/>
      <c r="G95" s="261"/>
      <c r="H95" s="219"/>
      <c r="I95" s="219"/>
      <c r="J95" s="219"/>
      <c r="K95" s="262"/>
      <c r="L95" s="219"/>
      <c r="M95" s="208"/>
    </row>
    <row r="96" spans="1:15">
      <c r="A96" s="25">
        <v>88</v>
      </c>
      <c r="B96" s="215" t="s">
        <v>296</v>
      </c>
      <c r="C96" s="216">
        <v>400</v>
      </c>
      <c r="D96" s="260"/>
      <c r="E96" s="261"/>
      <c r="F96" s="261"/>
      <c r="G96" s="261"/>
      <c r="H96" s="219"/>
      <c r="I96" s="219"/>
      <c r="J96" s="219"/>
      <c r="K96" s="262"/>
      <c r="L96" s="219"/>
      <c r="M96" s="208"/>
    </row>
    <row r="97" spans="1:13">
      <c r="A97" s="25">
        <v>89</v>
      </c>
      <c r="B97" s="215" t="s">
        <v>297</v>
      </c>
      <c r="C97" s="216">
        <v>500</v>
      </c>
      <c r="D97" s="260"/>
      <c r="E97" s="261"/>
      <c r="F97" s="261"/>
      <c r="G97" s="261"/>
      <c r="H97" s="219"/>
      <c r="I97" s="219"/>
      <c r="J97" s="219"/>
      <c r="K97" s="262"/>
      <c r="L97" s="219"/>
      <c r="M97" s="208"/>
    </row>
    <row r="98" spans="1:13">
      <c r="A98" s="25">
        <v>90</v>
      </c>
      <c r="B98" s="215" t="s">
        <v>298</v>
      </c>
      <c r="C98" s="216">
        <v>600</v>
      </c>
      <c r="D98" s="260"/>
      <c r="E98" s="261"/>
      <c r="F98" s="261"/>
      <c r="G98" s="261"/>
      <c r="H98" s="219"/>
      <c r="I98" s="219"/>
      <c r="J98" s="219"/>
      <c r="K98" s="262"/>
      <c r="L98" s="219"/>
      <c r="M98" s="208"/>
    </row>
    <row r="99" spans="1:13">
      <c r="A99" s="25">
        <v>91</v>
      </c>
      <c r="B99" s="265" t="s">
        <v>264</v>
      </c>
      <c r="C99" s="206">
        <v>100</v>
      </c>
      <c r="D99" s="266"/>
      <c r="E99" s="267"/>
      <c r="F99" s="261"/>
      <c r="G99" s="261"/>
      <c r="H99" s="261"/>
      <c r="I99" s="219"/>
      <c r="J99" s="219"/>
      <c r="K99" s="219"/>
      <c r="L99" s="262"/>
      <c r="M99" s="219"/>
    </row>
    <row r="100" spans="1:13">
      <c r="A100" s="25">
        <v>92</v>
      </c>
      <c r="B100" s="265" t="s">
        <v>294</v>
      </c>
      <c r="C100" s="268">
        <v>100</v>
      </c>
      <c r="D100" s="266"/>
      <c r="E100" s="267"/>
      <c r="F100" s="261"/>
      <c r="G100" s="261"/>
      <c r="H100" s="261"/>
      <c r="I100" s="219"/>
      <c r="J100" s="219"/>
      <c r="K100" s="219"/>
      <c r="L100" s="262"/>
      <c r="M100" s="269"/>
    </row>
    <row r="101" spans="1:13">
      <c r="A101" s="25">
        <v>93</v>
      </c>
      <c r="B101" s="270" t="s">
        <v>295</v>
      </c>
      <c r="C101" s="268">
        <v>100</v>
      </c>
      <c r="D101" s="266"/>
      <c r="E101" s="267"/>
      <c r="F101" s="261"/>
      <c r="G101" s="261"/>
      <c r="H101" s="261"/>
      <c r="I101" s="219"/>
      <c r="J101" s="219"/>
      <c r="K101" s="219"/>
      <c r="L101" s="262"/>
      <c r="M101" s="269"/>
    </row>
    <row r="102" spans="1:13">
      <c r="A102" s="25">
        <v>94</v>
      </c>
      <c r="B102" s="270" t="s">
        <v>272</v>
      </c>
      <c r="C102" s="268">
        <v>100</v>
      </c>
      <c r="D102" s="266"/>
      <c r="E102" s="267"/>
      <c r="F102" s="261"/>
      <c r="G102" s="261"/>
      <c r="H102" s="261"/>
      <c r="I102" s="219"/>
      <c r="J102" s="219"/>
      <c r="K102" s="219"/>
      <c r="L102" s="262"/>
      <c r="M102" s="269"/>
    </row>
    <row r="103" spans="1:13">
      <c r="A103" s="25">
        <v>95</v>
      </c>
      <c r="B103" s="270" t="s">
        <v>632</v>
      </c>
      <c r="C103" s="268">
        <v>100</v>
      </c>
      <c r="D103" s="266"/>
      <c r="E103" s="267"/>
      <c r="F103" s="261"/>
      <c r="G103" s="261"/>
      <c r="H103" s="261"/>
      <c r="I103" s="219"/>
      <c r="J103" s="219"/>
      <c r="K103" s="219"/>
      <c r="L103" s="262"/>
      <c r="M103" s="269"/>
    </row>
    <row r="104" spans="1:13">
      <c r="A104" s="25">
        <v>96</v>
      </c>
      <c r="B104" s="271" t="s">
        <v>631</v>
      </c>
      <c r="C104" s="272">
        <v>800</v>
      </c>
      <c r="D104" s="267"/>
      <c r="E104" s="261"/>
      <c r="F104" s="261"/>
      <c r="G104" s="261"/>
      <c r="H104" s="219"/>
      <c r="I104" s="219"/>
      <c r="J104" s="219"/>
      <c r="K104" s="262"/>
      <c r="L104" s="219"/>
      <c r="M104" s="208"/>
    </row>
    <row r="105" spans="1:13" ht="15" thickBot="1">
      <c r="A105" s="5"/>
      <c r="B105" s="204"/>
      <c r="C105" s="273">
        <f>SUM(C6:C104)</f>
        <v>346050</v>
      </c>
      <c r="D105" s="274"/>
      <c r="E105" s="207"/>
      <c r="F105" s="275"/>
      <c r="G105" s="276" t="s">
        <v>299</v>
      </c>
      <c r="H105" s="277"/>
      <c r="I105" s="278"/>
      <c r="J105" s="279">
        <f>SUM(J6:J104)</f>
        <v>0</v>
      </c>
      <c r="K105" s="280" t="s">
        <v>300</v>
      </c>
      <c r="L105" s="279">
        <f>SUM(L6:L104)</f>
        <v>0</v>
      </c>
      <c r="M105" s="208"/>
    </row>
    <row r="106" spans="1:13">
      <c r="A106" s="22" t="s">
        <v>301</v>
      </c>
      <c r="B106" s="204"/>
      <c r="C106" s="203"/>
      <c r="D106" s="274"/>
      <c r="E106" s="207"/>
      <c r="F106" s="207"/>
      <c r="G106" s="205"/>
      <c r="H106" s="281"/>
      <c r="I106" s="204"/>
      <c r="J106" s="282"/>
      <c r="K106" s="283"/>
      <c r="L106" s="284"/>
      <c r="M106" s="208"/>
    </row>
    <row r="107" spans="1:13">
      <c r="A107" s="23" t="s">
        <v>195</v>
      </c>
      <c r="B107" s="209"/>
      <c r="C107" s="210"/>
      <c r="D107" s="209"/>
      <c r="E107" s="209"/>
      <c r="F107" s="209"/>
      <c r="G107" s="209"/>
      <c r="H107" s="285"/>
      <c r="I107" s="209"/>
      <c r="J107" s="209"/>
      <c r="K107" s="209"/>
      <c r="L107" s="209"/>
      <c r="M107" s="208"/>
    </row>
    <row r="108" spans="1:13" ht="36">
      <c r="A108" s="28" t="s">
        <v>55</v>
      </c>
      <c r="B108" s="211" t="s">
        <v>302</v>
      </c>
      <c r="C108" s="286"/>
      <c r="D108" s="287" t="s">
        <v>198</v>
      </c>
      <c r="E108" s="287" t="s">
        <v>199</v>
      </c>
      <c r="F108" s="287" t="s">
        <v>303</v>
      </c>
      <c r="G108" s="287" t="s">
        <v>304</v>
      </c>
      <c r="H108" s="288" t="s">
        <v>202</v>
      </c>
      <c r="I108" s="287" t="s">
        <v>203</v>
      </c>
      <c r="J108" s="287" t="s">
        <v>204</v>
      </c>
      <c r="K108" s="287" t="s">
        <v>205</v>
      </c>
      <c r="L108" s="287" t="s">
        <v>206</v>
      </c>
      <c r="M108" s="208"/>
    </row>
    <row r="109" spans="1:13">
      <c r="A109" s="26" t="s">
        <v>306</v>
      </c>
      <c r="B109" s="289" t="s">
        <v>305</v>
      </c>
      <c r="C109" s="290"/>
      <c r="D109" s="291"/>
      <c r="E109" s="292"/>
      <c r="F109" s="292"/>
      <c r="G109" s="292"/>
      <c r="H109" s="227"/>
      <c r="I109" s="292"/>
      <c r="J109" s="292"/>
      <c r="K109" s="292"/>
      <c r="L109" s="293"/>
      <c r="M109" s="208"/>
    </row>
    <row r="110" spans="1:13">
      <c r="A110" s="26" t="s">
        <v>307</v>
      </c>
      <c r="B110" s="294"/>
      <c r="C110" s="290"/>
      <c r="D110" s="295"/>
      <c r="E110" s="231"/>
      <c r="F110" s="231"/>
      <c r="G110" s="296"/>
      <c r="H110" s="232"/>
      <c r="I110" s="233"/>
      <c r="J110" s="233"/>
      <c r="K110" s="234"/>
      <c r="L110" s="233"/>
      <c r="M110" s="208"/>
    </row>
    <row r="111" spans="1:13">
      <c r="A111" s="26" t="s">
        <v>308</v>
      </c>
      <c r="B111" s="294"/>
      <c r="C111" s="290"/>
      <c r="D111" s="294"/>
      <c r="E111" s="218"/>
      <c r="F111" s="218"/>
      <c r="G111" s="297"/>
      <c r="H111" s="219"/>
      <c r="I111" s="220"/>
      <c r="J111" s="233"/>
      <c r="K111" s="221"/>
      <c r="L111" s="220"/>
      <c r="M111" s="208"/>
    </row>
    <row r="112" spans="1:13">
      <c r="A112" s="26" t="s">
        <v>309</v>
      </c>
      <c r="B112" s="294"/>
      <c r="C112" s="290"/>
      <c r="D112" s="294"/>
      <c r="E112" s="218"/>
      <c r="F112" s="218"/>
      <c r="G112" s="297"/>
      <c r="H112" s="219"/>
      <c r="I112" s="220"/>
      <c r="J112" s="233"/>
      <c r="K112" s="221"/>
      <c r="L112" s="220"/>
      <c r="M112" s="208"/>
    </row>
    <row r="113" spans="1:13">
      <c r="A113" s="26" t="s">
        <v>310</v>
      </c>
      <c r="B113" s="294"/>
      <c r="C113" s="290"/>
      <c r="D113" s="294"/>
      <c r="E113" s="218"/>
      <c r="F113" s="298"/>
      <c r="G113" s="297"/>
      <c r="H113" s="219"/>
      <c r="I113" s="220"/>
      <c r="J113" s="233"/>
      <c r="K113" s="221"/>
      <c r="L113" s="220"/>
      <c r="M113" s="208"/>
    </row>
    <row r="114" spans="1:13">
      <c r="A114" s="26" t="s">
        <v>311</v>
      </c>
      <c r="B114" s="294"/>
      <c r="C114" s="290"/>
      <c r="D114" s="294"/>
      <c r="E114" s="218"/>
      <c r="F114" s="218"/>
      <c r="G114" s="297"/>
      <c r="H114" s="219"/>
      <c r="I114" s="220"/>
      <c r="J114" s="233"/>
      <c r="K114" s="221"/>
      <c r="L114" s="220"/>
      <c r="M114" s="208"/>
    </row>
    <row r="115" spans="1:13">
      <c r="A115" s="29" t="s">
        <v>57</v>
      </c>
      <c r="B115" s="294"/>
      <c r="C115" s="290"/>
      <c r="D115" s="294"/>
      <c r="E115" s="218"/>
      <c r="F115" s="218"/>
      <c r="G115" s="297"/>
      <c r="H115" s="219"/>
      <c r="I115" s="220"/>
      <c r="J115" s="233"/>
      <c r="K115" s="221"/>
      <c r="L115" s="220"/>
      <c r="M115" s="208"/>
    </row>
    <row r="116" spans="1:13">
      <c r="A116" s="26" t="s">
        <v>313</v>
      </c>
      <c r="B116" s="289" t="s">
        <v>312</v>
      </c>
      <c r="C116" s="290"/>
      <c r="D116" s="299"/>
      <c r="E116" s="300"/>
      <c r="F116" s="292"/>
      <c r="G116" s="301"/>
      <c r="H116" s="228"/>
      <c r="I116" s="302"/>
      <c r="J116" s="302"/>
      <c r="K116" s="303"/>
      <c r="L116" s="304"/>
      <c r="M116" s="208"/>
    </row>
    <row r="117" spans="1:13">
      <c r="A117" s="26" t="s">
        <v>314</v>
      </c>
      <c r="B117" s="305"/>
      <c r="C117" s="290"/>
      <c r="D117" s="306"/>
      <c r="E117" s="231"/>
      <c r="F117" s="231"/>
      <c r="G117" s="296"/>
      <c r="H117" s="232"/>
      <c r="I117" s="233"/>
      <c r="J117" s="233"/>
      <c r="K117" s="234"/>
      <c r="L117" s="233"/>
      <c r="M117" s="208"/>
    </row>
    <row r="118" spans="1:13">
      <c r="A118" s="26" t="s">
        <v>315</v>
      </c>
      <c r="B118" s="305"/>
      <c r="C118" s="290"/>
      <c r="D118" s="307"/>
      <c r="E118" s="218"/>
      <c r="F118" s="218"/>
      <c r="G118" s="297"/>
      <c r="H118" s="219"/>
      <c r="I118" s="220"/>
      <c r="J118" s="233"/>
      <c r="K118" s="221"/>
      <c r="L118" s="220"/>
      <c r="M118" s="208"/>
    </row>
    <row r="119" spans="1:13">
      <c r="A119" s="26" t="s">
        <v>316</v>
      </c>
      <c r="B119" s="305"/>
      <c r="C119" s="290"/>
      <c r="D119" s="307"/>
      <c r="E119" s="218"/>
      <c r="F119" s="218"/>
      <c r="G119" s="297"/>
      <c r="H119" s="219"/>
      <c r="I119" s="220"/>
      <c r="J119" s="233"/>
      <c r="K119" s="221"/>
      <c r="L119" s="220"/>
      <c r="M119" s="208"/>
    </row>
    <row r="120" spans="1:13">
      <c r="A120" s="26" t="s">
        <v>317</v>
      </c>
      <c r="B120" s="305"/>
      <c r="C120" s="290"/>
      <c r="D120" s="307"/>
      <c r="E120" s="218"/>
      <c r="F120" s="218"/>
      <c r="G120" s="297"/>
      <c r="H120" s="219"/>
      <c r="I120" s="220"/>
      <c r="J120" s="233"/>
      <c r="K120" s="221"/>
      <c r="L120" s="220"/>
      <c r="M120" s="208"/>
    </row>
    <row r="121" spans="1:13">
      <c r="A121" s="26" t="s">
        <v>318</v>
      </c>
      <c r="B121" s="305"/>
      <c r="C121" s="290"/>
      <c r="D121" s="307"/>
      <c r="E121" s="218"/>
      <c r="F121" s="218"/>
      <c r="G121" s="297"/>
      <c r="H121" s="219"/>
      <c r="I121" s="220"/>
      <c r="J121" s="233"/>
      <c r="K121" s="221"/>
      <c r="L121" s="220"/>
      <c r="M121" s="208"/>
    </row>
    <row r="122" spans="1:13">
      <c r="A122" s="28" t="s">
        <v>59</v>
      </c>
      <c r="B122" s="305"/>
      <c r="C122" s="290"/>
      <c r="D122" s="307"/>
      <c r="E122" s="218"/>
      <c r="F122" s="218"/>
      <c r="G122" s="297"/>
      <c r="H122" s="219"/>
      <c r="I122" s="220"/>
      <c r="J122" s="233"/>
      <c r="K122" s="221"/>
      <c r="L122" s="220"/>
      <c r="M122" s="208"/>
    </row>
    <row r="123" spans="1:13">
      <c r="A123" s="26" t="s">
        <v>320</v>
      </c>
      <c r="B123" s="308" t="s">
        <v>319</v>
      </c>
      <c r="C123" s="309"/>
      <c r="D123" s="299"/>
      <c r="E123" s="300"/>
      <c r="F123" s="292"/>
      <c r="G123" s="301"/>
      <c r="H123" s="228"/>
      <c r="I123" s="302"/>
      <c r="J123" s="302"/>
      <c r="K123" s="303"/>
      <c r="L123" s="304"/>
      <c r="M123" s="208"/>
    </row>
    <row r="124" spans="1:13" ht="24">
      <c r="A124" s="26" t="s">
        <v>322</v>
      </c>
      <c r="B124" s="310" t="s">
        <v>321</v>
      </c>
      <c r="C124" s="309"/>
      <c r="D124" s="311"/>
      <c r="E124" s="231"/>
      <c r="F124" s="231"/>
      <c r="G124" s="312"/>
      <c r="H124" s="232"/>
      <c r="I124" s="233"/>
      <c r="J124" s="233"/>
      <c r="K124" s="234"/>
      <c r="L124" s="233"/>
      <c r="M124" s="208"/>
    </row>
    <row r="125" spans="1:13">
      <c r="A125" s="26" t="s">
        <v>323</v>
      </c>
      <c r="B125" s="313"/>
      <c r="C125" s="309"/>
      <c r="D125" s="314"/>
      <c r="E125" s="218"/>
      <c r="F125" s="218"/>
      <c r="G125" s="297"/>
      <c r="H125" s="219"/>
      <c r="I125" s="220"/>
      <c r="J125" s="233"/>
      <c r="K125" s="221"/>
      <c r="L125" s="220"/>
      <c r="M125" s="208"/>
    </row>
    <row r="126" spans="1:13">
      <c r="A126" s="26" t="s">
        <v>324</v>
      </c>
      <c r="B126" s="313"/>
      <c r="C126" s="309"/>
      <c r="D126" s="314"/>
      <c r="E126" s="218"/>
      <c r="F126" s="218"/>
      <c r="G126" s="297"/>
      <c r="H126" s="219"/>
      <c r="I126" s="220"/>
      <c r="J126" s="233"/>
      <c r="K126" s="221"/>
      <c r="L126" s="220"/>
      <c r="M126" s="208"/>
    </row>
    <row r="127" spans="1:13">
      <c r="A127" s="26" t="s">
        <v>325</v>
      </c>
      <c r="B127" s="313"/>
      <c r="C127" s="309"/>
      <c r="D127" s="314"/>
      <c r="E127" s="218"/>
      <c r="F127" s="218"/>
      <c r="G127" s="297"/>
      <c r="H127" s="219"/>
      <c r="I127" s="220"/>
      <c r="J127" s="233"/>
      <c r="K127" s="221"/>
      <c r="L127" s="220"/>
      <c r="M127" s="208"/>
    </row>
    <row r="128" spans="1:13">
      <c r="A128" s="26" t="s">
        <v>326</v>
      </c>
      <c r="B128" s="313"/>
      <c r="C128" s="309"/>
      <c r="D128" s="314"/>
      <c r="E128" s="218"/>
      <c r="F128" s="218"/>
      <c r="G128" s="297"/>
      <c r="H128" s="219"/>
      <c r="I128" s="220"/>
      <c r="J128" s="233"/>
      <c r="K128" s="221"/>
      <c r="L128" s="220"/>
      <c r="M128" s="208"/>
    </row>
    <row r="129" spans="1:13" ht="15" thickBot="1">
      <c r="A129" s="30"/>
      <c r="B129" s="313"/>
      <c r="C129" s="309"/>
      <c r="D129" s="314"/>
      <c r="E129" s="218"/>
      <c r="F129" s="218"/>
      <c r="G129" s="315"/>
      <c r="H129" s="219"/>
      <c r="I129" s="220"/>
      <c r="J129" s="233"/>
      <c r="K129" s="221"/>
      <c r="L129" s="220"/>
      <c r="M129" s="208"/>
    </row>
    <row r="130" spans="1:13" ht="15" thickBot="1">
      <c r="A130" s="31"/>
      <c r="B130" s="300"/>
      <c r="C130" s="316"/>
      <c r="D130" s="300"/>
      <c r="E130" s="300"/>
      <c r="F130" s="300"/>
      <c r="G130" s="317"/>
      <c r="H130" s="318" t="s">
        <v>299</v>
      </c>
      <c r="I130" s="319"/>
      <c r="J130" s="320">
        <f>SUM(J110:J129)</f>
        <v>0</v>
      </c>
      <c r="K130" s="321" t="s">
        <v>300</v>
      </c>
      <c r="L130" s="320">
        <f>SUM(L110:L129)</f>
        <v>0</v>
      </c>
      <c r="M130" s="208"/>
    </row>
    <row r="131" spans="1:13">
      <c r="A131" s="31"/>
      <c r="B131" s="207"/>
      <c r="C131" s="207"/>
      <c r="D131" s="207"/>
      <c r="E131" s="204"/>
      <c r="F131" s="204"/>
      <c r="G131" s="322"/>
      <c r="H131" s="322"/>
      <c r="I131" s="322"/>
      <c r="J131" s="282"/>
      <c r="K131" s="204"/>
      <c r="L131" s="282"/>
      <c r="M131" s="208"/>
    </row>
    <row r="132" spans="1:13">
      <c r="A132" s="22" t="s">
        <v>327</v>
      </c>
      <c r="B132" s="207"/>
      <c r="C132" s="207"/>
      <c r="D132" s="207"/>
      <c r="E132" s="204"/>
      <c r="F132" s="204"/>
      <c r="G132" s="322"/>
      <c r="H132" s="322"/>
      <c r="I132" s="322"/>
      <c r="J132" s="282"/>
      <c r="K132" s="204"/>
      <c r="L132" s="282"/>
      <c r="M132" s="208"/>
    </row>
    <row r="133" spans="1:13">
      <c r="A133" s="6"/>
      <c r="B133" s="207"/>
      <c r="C133" s="323"/>
      <c r="D133" s="207"/>
      <c r="E133" s="324"/>
      <c r="F133" s="207"/>
      <c r="G133" s="207"/>
      <c r="H133" s="207"/>
      <c r="I133" s="207"/>
      <c r="J133" s="207"/>
      <c r="K133" s="207"/>
      <c r="L133" s="207"/>
      <c r="M133" s="208"/>
    </row>
    <row r="134" spans="1:13">
      <c r="A134" s="5"/>
      <c r="B134" s="202"/>
      <c r="C134" s="325"/>
      <c r="D134" s="205"/>
      <c r="E134" s="326"/>
      <c r="F134" s="207"/>
      <c r="G134" s="207"/>
      <c r="H134" s="207"/>
      <c r="I134" s="207"/>
      <c r="J134" s="207"/>
      <c r="K134" s="207"/>
      <c r="L134" s="207"/>
      <c r="M134" s="208"/>
    </row>
    <row r="135" spans="1:13" ht="15" thickBot="1">
      <c r="A135" s="6"/>
      <c r="B135" s="287" t="s">
        <v>328</v>
      </c>
      <c r="C135" s="287" t="s">
        <v>205</v>
      </c>
      <c r="D135" s="287" t="s">
        <v>329</v>
      </c>
      <c r="E135" s="207"/>
      <c r="F135" s="207"/>
      <c r="G135" s="207"/>
      <c r="H135" s="207"/>
      <c r="I135" s="207"/>
      <c r="J135" s="207"/>
      <c r="K135" s="207"/>
      <c r="L135" s="207"/>
      <c r="M135" s="208"/>
    </row>
    <row r="136" spans="1:13" ht="15" thickBot="1">
      <c r="A136" s="32"/>
      <c r="B136" s="327"/>
      <c r="C136" s="328">
        <v>0.23</v>
      </c>
      <c r="D136" s="320">
        <f>ROUND(B136*1.23,2)</f>
        <v>0</v>
      </c>
      <c r="E136" s="329"/>
      <c r="F136" s="330"/>
      <c r="G136" s="207"/>
      <c r="H136" s="207"/>
      <c r="I136" s="207"/>
      <c r="J136" s="207"/>
      <c r="K136" s="207"/>
      <c r="L136" s="207"/>
      <c r="M136" s="208"/>
    </row>
    <row r="137" spans="1:13">
      <c r="A137" s="7"/>
      <c r="B137" s="331"/>
      <c r="C137" s="332"/>
      <c r="D137" s="333"/>
      <c r="E137" s="333"/>
      <c r="F137" s="333"/>
      <c r="G137" s="333"/>
      <c r="H137" s="333"/>
      <c r="I137" s="333"/>
      <c r="J137" s="333"/>
      <c r="K137" s="333"/>
      <c r="L137" s="333"/>
      <c r="M137" s="208"/>
    </row>
    <row r="138" spans="1:13">
      <c r="A138" s="22" t="s">
        <v>330</v>
      </c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208"/>
    </row>
    <row r="139" spans="1:13">
      <c r="A139" s="6"/>
      <c r="B139" s="209"/>
      <c r="C139" s="335" t="s">
        <v>331</v>
      </c>
      <c r="D139" s="336"/>
      <c r="E139" s="336"/>
      <c r="F139" s="336"/>
      <c r="G139" s="336"/>
      <c r="H139" s="336"/>
      <c r="I139" s="336"/>
      <c r="J139" s="336"/>
      <c r="K139" s="209"/>
      <c r="L139" s="209"/>
      <c r="M139" s="208"/>
    </row>
    <row r="140" spans="1:13" ht="15" thickBot="1">
      <c r="A140" s="6"/>
      <c r="B140" s="287" t="s">
        <v>328</v>
      </c>
      <c r="C140" s="287" t="s">
        <v>205</v>
      </c>
      <c r="D140" s="287" t="s">
        <v>329</v>
      </c>
      <c r="E140" s="207"/>
      <c r="F140" s="207"/>
      <c r="G140" s="207"/>
      <c r="H140" s="207"/>
      <c r="I140" s="207"/>
      <c r="J140" s="207"/>
      <c r="K140" s="207"/>
      <c r="L140" s="207"/>
      <c r="M140" s="208"/>
    </row>
    <row r="141" spans="1:13" ht="15" thickBot="1">
      <c r="A141" s="7"/>
      <c r="B141" s="337"/>
      <c r="C141" s="338" t="s">
        <v>332</v>
      </c>
      <c r="D141" s="337"/>
      <c r="E141" s="207"/>
      <c r="F141" s="207"/>
      <c r="G141" s="207"/>
      <c r="H141" s="207"/>
      <c r="I141" s="207"/>
      <c r="J141" s="207"/>
      <c r="K141" s="207"/>
      <c r="L141" s="207"/>
      <c r="M141" s="208"/>
    </row>
    <row r="142" spans="1:13">
      <c r="A142" s="7"/>
      <c r="B142" s="334"/>
      <c r="C142" s="339"/>
      <c r="D142" s="334"/>
      <c r="E142" s="340"/>
      <c r="F142" s="334"/>
      <c r="G142" s="334"/>
      <c r="H142" s="334"/>
      <c r="I142" s="334"/>
      <c r="J142" s="334"/>
      <c r="K142" s="334"/>
      <c r="L142" s="334"/>
      <c r="M142" s="208"/>
    </row>
    <row r="143" spans="1:13">
      <c r="A143" s="7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208"/>
    </row>
    <row r="144" spans="1:13">
      <c r="A144" s="7"/>
      <c r="B144" s="202" t="s">
        <v>333</v>
      </c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208"/>
    </row>
    <row r="145" spans="1:13">
      <c r="A145" s="7"/>
      <c r="B145" s="334" t="e">
        <f ca="1">[1]!słownie(D141)</f>
        <v>#NAME?</v>
      </c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208"/>
    </row>
    <row r="146" spans="1:13">
      <c r="A146" s="33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3">
      <c r="A147" s="3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3">
      <c r="A149" s="7"/>
      <c r="B149" s="343" t="s">
        <v>761</v>
      </c>
      <c r="C149" s="742" t="s">
        <v>760</v>
      </c>
      <c r="D149" s="742"/>
      <c r="E149" s="742"/>
      <c r="F149" s="7"/>
      <c r="G149" s="7"/>
      <c r="H149" s="7"/>
      <c r="I149" s="7"/>
      <c r="J149" s="7"/>
      <c r="K149" s="7"/>
      <c r="L149" s="7"/>
    </row>
    <row r="150" spans="1:13" ht="22.5">
      <c r="A150" s="7"/>
      <c r="B150" s="734" t="s">
        <v>756</v>
      </c>
      <c r="C150" s="743" t="s">
        <v>757</v>
      </c>
      <c r="D150" s="743"/>
      <c r="E150" s="743"/>
      <c r="F150" s="7"/>
      <c r="G150" s="7"/>
      <c r="H150" s="7"/>
      <c r="I150" s="7"/>
      <c r="J150" s="7"/>
      <c r="K150" s="7"/>
      <c r="L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1:1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1:1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1:1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1:1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1:1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1:1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1:1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</sheetData>
  <mergeCells count="2">
    <mergeCell ref="C149:E149"/>
    <mergeCell ref="C150:E150"/>
  </mergeCells>
  <conditionalFormatting sqref="F99:F103">
    <cfRule type="duplicateValues" dxfId="2" priority="1"/>
  </conditionalFormatting>
  <conditionalFormatting sqref="E6:E129">
    <cfRule type="duplicateValues" dxfId="1" priority="27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B36" sqref="B36:B37"/>
    </sheetView>
  </sheetViews>
  <sheetFormatPr defaultRowHeight="14.25"/>
  <cols>
    <col min="1" max="1" width="5.375" customWidth="1"/>
    <col min="2" max="2" width="67.375" customWidth="1"/>
    <col min="3" max="3" width="12.125" customWidth="1"/>
  </cols>
  <sheetData>
    <row r="1" spans="1:3">
      <c r="A1" s="35" t="s">
        <v>572</v>
      </c>
      <c r="B1" s="36"/>
      <c r="C1" s="37"/>
    </row>
    <row r="2" spans="1:3">
      <c r="A2" s="38"/>
      <c r="B2" s="38" t="s">
        <v>46</v>
      </c>
      <c r="C2" s="38"/>
    </row>
    <row r="3" spans="1:3">
      <c r="A3" s="38"/>
      <c r="B3" s="38"/>
      <c r="C3" s="38"/>
    </row>
    <row r="4" spans="1:3">
      <c r="A4" s="38"/>
      <c r="B4" s="38"/>
      <c r="C4" s="38"/>
    </row>
    <row r="5" spans="1:3">
      <c r="A5" s="39" t="s">
        <v>335</v>
      </c>
      <c r="B5" s="40"/>
      <c r="C5" s="38"/>
    </row>
    <row r="6" spans="1:3">
      <c r="A6" s="41" t="s">
        <v>50</v>
      </c>
      <c r="B6" s="42"/>
      <c r="C6" s="43"/>
    </row>
    <row r="7" spans="1:3">
      <c r="A7" s="44" t="s">
        <v>51</v>
      </c>
      <c r="B7" s="42"/>
      <c r="C7" s="43"/>
    </row>
    <row r="8" spans="1:3">
      <c r="A8" s="45"/>
      <c r="B8" s="45"/>
      <c r="C8" s="43"/>
    </row>
    <row r="9" spans="1:3">
      <c r="A9" s="45"/>
      <c r="B9" s="45"/>
      <c r="C9" s="46"/>
    </row>
    <row r="10" spans="1:3">
      <c r="A10" s="47" t="s">
        <v>336</v>
      </c>
      <c r="B10" s="48"/>
      <c r="C10" s="49" t="s">
        <v>54</v>
      </c>
    </row>
    <row r="11" spans="1:3" ht="51">
      <c r="A11" s="50">
        <v>1</v>
      </c>
      <c r="B11" s="51" t="s">
        <v>737</v>
      </c>
      <c r="C11" s="52"/>
    </row>
    <row r="12" spans="1:3" ht="127.5">
      <c r="A12" s="50">
        <v>2</v>
      </c>
      <c r="B12" s="51" t="s">
        <v>337</v>
      </c>
      <c r="C12" s="52"/>
    </row>
    <row r="13" spans="1:3" ht="25.5">
      <c r="A13" s="50">
        <v>3</v>
      </c>
      <c r="B13" s="341" t="s">
        <v>338</v>
      </c>
      <c r="C13" s="52"/>
    </row>
    <row r="14" spans="1:3" ht="25.5">
      <c r="A14" s="50">
        <v>4</v>
      </c>
      <c r="B14" s="51" t="s">
        <v>339</v>
      </c>
      <c r="C14" s="52"/>
    </row>
    <row r="15" spans="1:3" ht="25.5">
      <c r="A15" s="50">
        <v>5</v>
      </c>
      <c r="B15" s="51" t="s">
        <v>340</v>
      </c>
      <c r="C15" s="52"/>
    </row>
    <row r="16" spans="1:3">
      <c r="A16" s="50">
        <v>6</v>
      </c>
      <c r="B16" s="51" t="s">
        <v>341</v>
      </c>
      <c r="C16" s="52"/>
    </row>
    <row r="17" spans="1:3" ht="25.5">
      <c r="A17" s="50">
        <v>7</v>
      </c>
      <c r="B17" s="51" t="s">
        <v>751</v>
      </c>
      <c r="C17" s="52"/>
    </row>
    <row r="18" spans="1:3" ht="51">
      <c r="A18" s="50">
        <v>8</v>
      </c>
      <c r="B18" s="51" t="s">
        <v>342</v>
      </c>
      <c r="C18" s="52"/>
    </row>
    <row r="19" spans="1:3">
      <c r="A19" s="50">
        <v>9</v>
      </c>
      <c r="B19" s="51" t="s">
        <v>343</v>
      </c>
      <c r="C19" s="52"/>
    </row>
    <row r="20" spans="1:3" ht="25.5">
      <c r="A20" s="50">
        <v>10</v>
      </c>
      <c r="B20" s="53" t="s">
        <v>344</v>
      </c>
      <c r="C20" s="54"/>
    </row>
    <row r="21" spans="1:3" ht="38.25">
      <c r="A21" s="50">
        <v>11</v>
      </c>
      <c r="B21" s="55" t="s">
        <v>345</v>
      </c>
      <c r="C21" s="54"/>
    </row>
    <row r="22" spans="1:3" ht="25.5">
      <c r="A22" s="50">
        <v>12</v>
      </c>
      <c r="B22" s="55" t="s">
        <v>346</v>
      </c>
      <c r="C22" s="54"/>
    </row>
    <row r="23" spans="1:3">
      <c r="A23" s="50">
        <v>13</v>
      </c>
      <c r="B23" s="53" t="s">
        <v>347</v>
      </c>
      <c r="C23" s="54"/>
    </row>
    <row r="24" spans="1:3" ht="25.5">
      <c r="A24" s="50">
        <v>14</v>
      </c>
      <c r="B24" s="55" t="s">
        <v>348</v>
      </c>
      <c r="C24" s="54"/>
    </row>
    <row r="25" spans="1:3">
      <c r="A25" s="50">
        <v>15</v>
      </c>
      <c r="B25" s="55" t="s">
        <v>349</v>
      </c>
      <c r="C25" s="56"/>
    </row>
    <row r="26" spans="1:3">
      <c r="A26" s="57">
        <v>16</v>
      </c>
      <c r="B26" s="59" t="s">
        <v>350</v>
      </c>
      <c r="C26" s="58"/>
    </row>
    <row r="27" spans="1:3" ht="25.5">
      <c r="A27" s="57">
        <v>17</v>
      </c>
      <c r="B27" s="59" t="s">
        <v>351</v>
      </c>
      <c r="C27" s="40"/>
    </row>
    <row r="28" spans="1:3" ht="38.25">
      <c r="A28" s="57">
        <v>18</v>
      </c>
      <c r="B28" s="59" t="s">
        <v>352</v>
      </c>
      <c r="C28" s="40"/>
    </row>
    <row r="29" spans="1:3" ht="25.5">
      <c r="A29" s="57">
        <v>19</v>
      </c>
      <c r="B29" s="59" t="s">
        <v>353</v>
      </c>
      <c r="C29" s="40"/>
    </row>
    <row r="30" spans="1:3">
      <c r="A30" s="57">
        <v>20</v>
      </c>
      <c r="B30" s="59" t="s">
        <v>738</v>
      </c>
      <c r="C30" s="40"/>
    </row>
    <row r="31" spans="1:3">
      <c r="A31" s="57">
        <v>21</v>
      </c>
      <c r="B31" s="59" t="s">
        <v>354</v>
      </c>
      <c r="C31" s="40"/>
    </row>
    <row r="32" spans="1:3">
      <c r="A32" s="57">
        <v>22</v>
      </c>
      <c r="B32" s="124" t="s">
        <v>355</v>
      </c>
      <c r="C32" s="40"/>
    </row>
    <row r="33" spans="1:3">
      <c r="A33" s="43"/>
      <c r="B33" s="731"/>
      <c r="C33" s="38"/>
    </row>
    <row r="34" spans="1:3">
      <c r="A34" s="43"/>
      <c r="B34" s="731"/>
      <c r="C34" s="38"/>
    </row>
    <row r="35" spans="1:3">
      <c r="A35" s="208"/>
      <c r="B35" s="208"/>
      <c r="C35" s="208"/>
    </row>
    <row r="36" spans="1:3">
      <c r="A36" s="342"/>
      <c r="B36" s="343" t="s">
        <v>754</v>
      </c>
      <c r="C36" s="208"/>
    </row>
    <row r="37" spans="1:3" ht="27" customHeight="1">
      <c r="B37" s="729" t="s">
        <v>755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topLeftCell="A4" workbookViewId="0">
      <selection activeCell="L24" sqref="L24"/>
    </sheetView>
  </sheetViews>
  <sheetFormatPr defaultRowHeight="14.25"/>
  <cols>
    <col min="2" max="2" width="26.75" customWidth="1"/>
  </cols>
  <sheetData>
    <row r="1" spans="1:11">
      <c r="A1" s="344" t="s">
        <v>583</v>
      </c>
      <c r="B1" s="345"/>
      <c r="C1" s="346"/>
      <c r="D1" s="345"/>
      <c r="E1" s="345"/>
      <c r="F1" s="345"/>
      <c r="G1" s="345"/>
      <c r="H1" s="345"/>
      <c r="I1" s="345"/>
      <c r="J1" s="345"/>
      <c r="K1" s="345"/>
    </row>
    <row r="2" spans="1:11" ht="15" thickBot="1">
      <c r="A2" s="344"/>
      <c r="B2" s="345"/>
      <c r="C2" s="346"/>
      <c r="D2" s="345"/>
      <c r="E2" s="345"/>
      <c r="F2" s="345"/>
      <c r="G2" s="345"/>
      <c r="H2" s="345"/>
      <c r="I2" s="345"/>
      <c r="J2" s="345"/>
      <c r="K2" s="345"/>
    </row>
    <row r="3" spans="1:11" ht="51.75" thickBot="1">
      <c r="A3" s="347" t="s">
        <v>195</v>
      </c>
      <c r="B3" s="348" t="s">
        <v>196</v>
      </c>
      <c r="C3" s="348" t="s">
        <v>197</v>
      </c>
      <c r="D3" s="348" t="s">
        <v>416</v>
      </c>
      <c r="E3" s="348" t="s">
        <v>199</v>
      </c>
      <c r="F3" s="348" t="s">
        <v>200</v>
      </c>
      <c r="G3" s="348" t="s">
        <v>201</v>
      </c>
      <c r="H3" s="348" t="s">
        <v>202</v>
      </c>
      <c r="I3" s="349"/>
      <c r="J3" s="349"/>
      <c r="K3" s="349"/>
    </row>
    <row r="4" spans="1:11" ht="38.25">
      <c r="A4" s="746" t="s">
        <v>678</v>
      </c>
      <c r="B4" s="747"/>
      <c r="C4" s="747"/>
      <c r="D4" s="748"/>
      <c r="E4" s="350"/>
      <c r="F4" s="350"/>
      <c r="G4" s="350"/>
      <c r="H4" s="350"/>
      <c r="I4" s="348" t="s">
        <v>204</v>
      </c>
      <c r="J4" s="348" t="s">
        <v>205</v>
      </c>
      <c r="K4" s="351" t="s">
        <v>206</v>
      </c>
    </row>
    <row r="5" spans="1:11">
      <c r="A5" s="352" t="s">
        <v>55</v>
      </c>
      <c r="B5" s="353"/>
      <c r="C5" s="749">
        <v>56000</v>
      </c>
      <c r="D5" s="354"/>
      <c r="E5" s="353"/>
      <c r="F5" s="355"/>
      <c r="G5" s="353"/>
      <c r="H5" s="356"/>
      <c r="I5" s="350"/>
      <c r="J5" s="357"/>
      <c r="K5" s="358"/>
    </row>
    <row r="6" spans="1:11">
      <c r="A6" s="352" t="s">
        <v>57</v>
      </c>
      <c r="B6" s="353"/>
      <c r="C6" s="750"/>
      <c r="D6" s="359"/>
      <c r="E6" s="353"/>
      <c r="F6" s="355"/>
      <c r="G6" s="353"/>
      <c r="H6" s="356"/>
      <c r="I6" s="356"/>
      <c r="J6" s="360"/>
      <c r="K6" s="361"/>
    </row>
    <row r="7" spans="1:11">
      <c r="A7" s="352" t="s">
        <v>59</v>
      </c>
      <c r="B7" s="353"/>
      <c r="C7" s="750"/>
      <c r="D7" s="359"/>
      <c r="E7" s="353"/>
      <c r="F7" s="355"/>
      <c r="G7" s="353"/>
      <c r="H7" s="356"/>
      <c r="I7" s="356"/>
      <c r="J7" s="360"/>
      <c r="K7" s="361"/>
    </row>
    <row r="8" spans="1:11">
      <c r="A8" s="746" t="s">
        <v>581</v>
      </c>
      <c r="B8" s="751"/>
      <c r="C8" s="751"/>
      <c r="D8" s="752"/>
      <c r="E8" s="353"/>
      <c r="F8" s="355"/>
      <c r="G8" s="353"/>
      <c r="H8" s="356"/>
      <c r="I8" s="356"/>
      <c r="J8" s="360"/>
      <c r="K8" s="361"/>
    </row>
    <row r="9" spans="1:11">
      <c r="A9" s="362" t="s">
        <v>55</v>
      </c>
      <c r="B9" s="353"/>
      <c r="C9" s="753">
        <v>200</v>
      </c>
      <c r="D9" s="363"/>
      <c r="E9" s="353"/>
      <c r="F9" s="355"/>
      <c r="G9" s="353"/>
      <c r="H9" s="356"/>
      <c r="I9" s="356"/>
      <c r="J9" s="360"/>
      <c r="K9" s="361"/>
    </row>
    <row r="10" spans="1:11" ht="15" thickBot="1">
      <c r="A10" s="364" t="s">
        <v>57</v>
      </c>
      <c r="B10" s="365"/>
      <c r="C10" s="754"/>
      <c r="D10" s="366"/>
      <c r="E10" s="365"/>
      <c r="F10" s="367"/>
      <c r="G10" s="365"/>
      <c r="H10" s="368"/>
      <c r="I10" s="356"/>
      <c r="J10" s="360"/>
      <c r="K10" s="361"/>
    </row>
    <row r="11" spans="1:11" ht="15" thickBot="1">
      <c r="A11" s="344"/>
      <c r="B11" s="369"/>
      <c r="C11" s="370"/>
      <c r="D11" s="371"/>
      <c r="E11" s="345"/>
      <c r="F11" s="372"/>
      <c r="G11" s="373"/>
      <c r="H11" s="374" t="s">
        <v>299</v>
      </c>
      <c r="I11" s="368">
        <f>H10*G10</f>
        <v>0</v>
      </c>
      <c r="J11" s="375">
        <v>0.08</v>
      </c>
      <c r="K11" s="376">
        <f t="shared" ref="K11" si="0">I11+(I11*J11)</f>
        <v>0</v>
      </c>
    </row>
    <row r="12" spans="1:11" ht="15" thickBot="1">
      <c r="A12" s="344"/>
      <c r="B12" s="369"/>
      <c r="C12" s="37"/>
      <c r="D12" s="371"/>
      <c r="E12" s="345"/>
      <c r="F12" s="345"/>
      <c r="G12" s="369"/>
      <c r="H12" s="369"/>
      <c r="I12" s="377">
        <f>SUM(I6:I11)</f>
        <v>0</v>
      </c>
      <c r="J12" s="378">
        <v>0.08</v>
      </c>
      <c r="K12" s="377">
        <f>SUM(K6:K11)</f>
        <v>0</v>
      </c>
    </row>
    <row r="13" spans="1:11" ht="15" thickBot="1">
      <c r="A13" s="349" t="s">
        <v>301</v>
      </c>
      <c r="B13" s="349"/>
      <c r="C13" s="379"/>
      <c r="D13" s="349"/>
      <c r="E13" s="349"/>
      <c r="F13" s="349"/>
      <c r="G13" s="349"/>
      <c r="H13" s="349"/>
      <c r="I13" s="380"/>
      <c r="J13" s="381"/>
      <c r="K13" s="382"/>
    </row>
    <row r="14" spans="1:11" ht="39" thickBot="1">
      <c r="A14" s="347" t="s">
        <v>195</v>
      </c>
      <c r="B14" s="383" t="s">
        <v>302</v>
      </c>
      <c r="C14" s="384"/>
      <c r="D14" s="348" t="s">
        <v>198</v>
      </c>
      <c r="E14" s="348" t="s">
        <v>199</v>
      </c>
      <c r="F14" s="348" t="s">
        <v>752</v>
      </c>
      <c r="G14" s="348" t="s">
        <v>201</v>
      </c>
      <c r="H14" s="348" t="s">
        <v>202</v>
      </c>
      <c r="I14" s="349"/>
      <c r="J14" s="349"/>
      <c r="K14" s="349"/>
    </row>
    <row r="15" spans="1:11" ht="38.25">
      <c r="A15" s="352" t="s">
        <v>55</v>
      </c>
      <c r="B15" s="385" t="s">
        <v>305</v>
      </c>
      <c r="C15" s="386"/>
      <c r="D15" s="387"/>
      <c r="E15" s="388"/>
      <c r="F15" s="388"/>
      <c r="G15" s="388"/>
      <c r="H15" s="388"/>
      <c r="I15" s="348" t="s">
        <v>204</v>
      </c>
      <c r="J15" s="348" t="s">
        <v>205</v>
      </c>
      <c r="K15" s="351" t="s">
        <v>206</v>
      </c>
    </row>
    <row r="16" spans="1:11">
      <c r="A16" s="352" t="s">
        <v>57</v>
      </c>
      <c r="B16" s="385" t="s">
        <v>312</v>
      </c>
      <c r="C16" s="389"/>
      <c r="D16" s="353"/>
      <c r="E16" s="353"/>
      <c r="F16" s="353"/>
      <c r="G16" s="353"/>
      <c r="H16" s="390"/>
      <c r="I16" s="388"/>
      <c r="J16" s="388"/>
      <c r="K16" s="391"/>
    </row>
    <row r="17" spans="1:11">
      <c r="A17" s="352" t="s">
        <v>59</v>
      </c>
      <c r="B17" s="385" t="s">
        <v>319</v>
      </c>
      <c r="C17" s="389"/>
      <c r="D17" s="353"/>
      <c r="E17" s="353"/>
      <c r="F17" s="353"/>
      <c r="G17" s="353"/>
      <c r="H17" s="390"/>
      <c r="I17" s="390"/>
      <c r="J17" s="360"/>
      <c r="K17" s="392"/>
    </row>
    <row r="18" spans="1:11" ht="15" thickBot="1">
      <c r="A18" s="393"/>
      <c r="B18" s="365"/>
      <c r="C18" s="365"/>
      <c r="D18" s="394"/>
      <c r="E18" s="395"/>
      <c r="F18" s="395"/>
      <c r="G18" s="395"/>
      <c r="H18" s="396"/>
      <c r="I18" s="390">
        <f>H17*G17</f>
        <v>0</v>
      </c>
      <c r="J18" s="360">
        <v>0.08</v>
      </c>
      <c r="K18" s="392">
        <f t="shared" ref="K18" si="1">I18+(I18*J18)</f>
        <v>0</v>
      </c>
    </row>
    <row r="19" spans="1:11" ht="15" thickBot="1">
      <c r="A19" s="344"/>
      <c r="B19" s="369"/>
      <c r="C19" s="37"/>
      <c r="D19" s="371"/>
      <c r="E19" s="345"/>
      <c r="F19" s="372"/>
      <c r="G19" s="397"/>
      <c r="H19" s="374" t="s">
        <v>299</v>
      </c>
      <c r="I19" s="398"/>
      <c r="J19" s="399"/>
      <c r="K19" s="400"/>
    </row>
    <row r="20" spans="1:11" ht="15" thickBot="1">
      <c r="A20" s="344"/>
      <c r="B20" s="401"/>
      <c r="C20" s="37"/>
      <c r="D20" s="371"/>
      <c r="E20" s="345"/>
      <c r="F20" s="369"/>
      <c r="G20" s="369"/>
      <c r="H20" s="381"/>
      <c r="I20" s="402">
        <f>SUM(I17:I19)</f>
        <v>0</v>
      </c>
      <c r="J20" s="378">
        <v>0.08</v>
      </c>
      <c r="K20" s="403">
        <f>SUM(K17:K19)</f>
        <v>0</v>
      </c>
    </row>
    <row r="21" spans="1:11">
      <c r="A21" s="344"/>
      <c r="B21" s="369"/>
      <c r="C21" s="37"/>
      <c r="D21" s="371"/>
      <c r="E21" s="345"/>
      <c r="F21" s="369"/>
      <c r="G21" s="369"/>
      <c r="H21" s="381"/>
      <c r="I21" s="404"/>
      <c r="J21" s="370"/>
      <c r="K21" s="404"/>
    </row>
    <row r="22" spans="1:11">
      <c r="A22" s="744" t="s">
        <v>327</v>
      </c>
      <c r="B22" s="744"/>
      <c r="C22" s="744"/>
      <c r="D22" s="345"/>
      <c r="E22" s="369"/>
      <c r="F22" s="369"/>
      <c r="G22" s="380"/>
      <c r="H22" s="381"/>
      <c r="I22" s="404"/>
      <c r="J22" s="370"/>
      <c r="K22" s="404"/>
    </row>
    <row r="23" spans="1:11">
      <c r="A23" s="349"/>
      <c r="B23" s="349"/>
      <c r="C23" s="349"/>
      <c r="D23" s="345"/>
      <c r="E23" s="405"/>
      <c r="F23" s="345"/>
      <c r="G23" s="345"/>
      <c r="H23" s="345"/>
      <c r="I23" s="382"/>
      <c r="J23" s="345"/>
      <c r="K23" s="345"/>
    </row>
    <row r="24" spans="1:11" ht="15" thickBot="1">
      <c r="A24" s="406"/>
      <c r="B24" s="407" t="s">
        <v>328</v>
      </c>
      <c r="C24" s="407" t="s">
        <v>205</v>
      </c>
      <c r="D24" s="407" t="s">
        <v>329</v>
      </c>
      <c r="E24" s="408"/>
      <c r="F24" s="345"/>
      <c r="G24" s="345"/>
      <c r="H24" s="345"/>
      <c r="I24" s="345"/>
      <c r="J24" s="345"/>
      <c r="K24" s="345"/>
    </row>
    <row r="25" spans="1:11" ht="15" thickBot="1">
      <c r="A25" s="344"/>
      <c r="B25" s="409"/>
      <c r="C25" s="410">
        <v>0.23</v>
      </c>
      <c r="D25" s="411">
        <f>B25+(B25*C25)</f>
        <v>0</v>
      </c>
      <c r="E25" s="345"/>
      <c r="F25" s="345"/>
      <c r="G25" s="345"/>
      <c r="H25" s="345"/>
      <c r="I25" s="405"/>
      <c r="J25" s="345"/>
      <c r="K25" s="345"/>
    </row>
    <row r="26" spans="1:11">
      <c r="A26" s="345"/>
      <c r="B26" s="412"/>
      <c r="C26" s="413"/>
      <c r="D26" s="412"/>
      <c r="E26" s="414"/>
      <c r="F26" s="345"/>
      <c r="G26" s="345"/>
      <c r="H26" s="345" t="s">
        <v>21</v>
      </c>
      <c r="I26" s="345"/>
      <c r="J26" s="345"/>
      <c r="K26" s="345"/>
    </row>
    <row r="27" spans="1:11">
      <c r="A27" s="745" t="s">
        <v>765</v>
      </c>
      <c r="B27" s="745"/>
      <c r="C27" s="349" t="s">
        <v>331</v>
      </c>
      <c r="D27" s="349"/>
      <c r="E27" s="349"/>
      <c r="F27" s="349"/>
      <c r="G27" s="349"/>
      <c r="H27" s="349"/>
      <c r="I27" s="345"/>
      <c r="J27" s="345"/>
      <c r="K27" s="345"/>
    </row>
    <row r="28" spans="1:11" ht="15" thickBot="1">
      <c r="A28" s="415"/>
      <c r="B28" s="407" t="s">
        <v>328</v>
      </c>
      <c r="C28" s="407" t="s">
        <v>205</v>
      </c>
      <c r="D28" s="407" t="s">
        <v>329</v>
      </c>
      <c r="E28" s="349"/>
      <c r="F28" s="349"/>
      <c r="G28" s="349"/>
      <c r="H28" s="349"/>
      <c r="I28" s="416" t="s">
        <v>21</v>
      </c>
      <c r="J28" s="345"/>
      <c r="K28" s="345"/>
    </row>
    <row r="29" spans="1:11" ht="15" thickBot="1">
      <c r="A29" s="415"/>
      <c r="B29" s="417">
        <f>I12+I20+B25</f>
        <v>0</v>
      </c>
      <c r="C29" s="417" t="s">
        <v>582</v>
      </c>
      <c r="D29" s="411">
        <f>K12+K20+D25</f>
        <v>0</v>
      </c>
      <c r="E29" s="349"/>
      <c r="F29" s="349"/>
      <c r="G29" s="349"/>
      <c r="H29" s="349"/>
      <c r="I29" s="349"/>
      <c r="J29" s="345"/>
      <c r="K29" s="345"/>
    </row>
    <row r="30" spans="1:11">
      <c r="A30" s="345"/>
      <c r="B30" s="412"/>
      <c r="C30" s="418"/>
      <c r="D30" s="419"/>
      <c r="E30" s="345"/>
      <c r="F30" s="345"/>
      <c r="G30" s="345"/>
      <c r="H30" s="345"/>
      <c r="I30" s="416"/>
      <c r="J30" s="349"/>
      <c r="K30" s="349"/>
    </row>
    <row r="31" spans="1:11">
      <c r="A31" s="420"/>
      <c r="B31" s="421" t="s">
        <v>395</v>
      </c>
      <c r="C31" s="422"/>
      <c r="D31" s="423"/>
      <c r="E31" s="420"/>
      <c r="F31" s="420"/>
      <c r="G31" s="424"/>
      <c r="H31" s="424"/>
      <c r="I31" s="345"/>
      <c r="J31" s="345"/>
      <c r="K31" s="345"/>
    </row>
    <row r="32" spans="1:11">
      <c r="I32" s="125"/>
      <c r="J32" s="125"/>
      <c r="K32" s="125"/>
    </row>
    <row r="35" spans="2:5">
      <c r="B35" s="343" t="s">
        <v>761</v>
      </c>
      <c r="C35" s="742" t="s">
        <v>760</v>
      </c>
      <c r="D35" s="742"/>
      <c r="E35" s="742"/>
    </row>
    <row r="36" spans="2:5" ht="22.5">
      <c r="B36" s="734" t="s">
        <v>756</v>
      </c>
      <c r="C36" s="743" t="s">
        <v>757</v>
      </c>
      <c r="D36" s="743"/>
      <c r="E36" s="743"/>
    </row>
  </sheetData>
  <mergeCells count="8">
    <mergeCell ref="C35:E35"/>
    <mergeCell ref="C36:E36"/>
    <mergeCell ref="A22:C22"/>
    <mergeCell ref="A27:B27"/>
    <mergeCell ref="A4:D4"/>
    <mergeCell ref="C5:C7"/>
    <mergeCell ref="A8:D8"/>
    <mergeCell ref="C9:C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9"/>
  <sheetViews>
    <sheetView topLeftCell="A16" workbookViewId="0">
      <selection activeCell="B38" sqref="B38:B39"/>
    </sheetView>
  </sheetViews>
  <sheetFormatPr defaultRowHeight="14.25"/>
  <cols>
    <col min="1" max="1" width="4.625" customWidth="1"/>
    <col min="2" max="2" width="66.75" customWidth="1"/>
  </cols>
  <sheetData>
    <row r="1" spans="1:3">
      <c r="A1" s="425" t="s">
        <v>573</v>
      </c>
      <c r="B1" s="60"/>
      <c r="C1" s="61"/>
    </row>
    <row r="2" spans="1:3">
      <c r="A2" s="62"/>
      <c r="B2" s="63" t="s">
        <v>46</v>
      </c>
      <c r="C2" s="62"/>
    </row>
    <row r="3" spans="1:3">
      <c r="A3" s="62"/>
      <c r="B3" s="62"/>
      <c r="C3" s="62"/>
    </row>
    <row r="4" spans="1:3">
      <c r="A4" s="62"/>
      <c r="B4" s="62"/>
      <c r="C4" s="62"/>
    </row>
    <row r="5" spans="1:3">
      <c r="A5" s="64" t="s">
        <v>744</v>
      </c>
      <c r="B5" s="65"/>
      <c r="C5" s="62"/>
    </row>
    <row r="6" spans="1:3">
      <c r="A6" s="66" t="s">
        <v>50</v>
      </c>
      <c r="B6" s="67"/>
      <c r="C6" s="68"/>
    </row>
    <row r="7" spans="1:3">
      <c r="A7" s="69" t="s">
        <v>356</v>
      </c>
      <c r="B7" s="67"/>
      <c r="C7" s="68"/>
    </row>
    <row r="8" spans="1:3">
      <c r="A8" s="70"/>
      <c r="B8" s="70"/>
      <c r="C8" s="71"/>
    </row>
    <row r="9" spans="1:3">
      <c r="A9" s="70"/>
      <c r="B9" s="70"/>
      <c r="C9" s="72"/>
    </row>
    <row r="10" spans="1:3">
      <c r="A10" s="73" t="s">
        <v>734</v>
      </c>
      <c r="B10" s="74"/>
      <c r="C10" s="75" t="s">
        <v>54</v>
      </c>
    </row>
    <row r="11" spans="1:3" ht="38.25">
      <c r="A11" s="76" t="s">
        <v>55</v>
      </c>
      <c r="B11" s="77" t="s">
        <v>743</v>
      </c>
      <c r="C11" s="78"/>
    </row>
    <row r="12" spans="1:3" ht="25.5">
      <c r="A12" s="76" t="s">
        <v>57</v>
      </c>
      <c r="B12" s="79" t="s">
        <v>735</v>
      </c>
      <c r="C12" s="78"/>
    </row>
    <row r="13" spans="1:3">
      <c r="A13" s="76" t="s">
        <v>59</v>
      </c>
      <c r="B13" s="79" t="s">
        <v>357</v>
      </c>
      <c r="C13" s="78"/>
    </row>
    <row r="14" spans="1:3" ht="25.5">
      <c r="A14" s="76" t="s">
        <v>61</v>
      </c>
      <c r="B14" s="79" t="s">
        <v>358</v>
      </c>
      <c r="C14" s="78"/>
    </row>
    <row r="15" spans="1:3">
      <c r="A15" s="76" t="s">
        <v>63</v>
      </c>
      <c r="B15" s="53" t="s">
        <v>359</v>
      </c>
      <c r="C15" s="78"/>
    </row>
    <row r="16" spans="1:3">
      <c r="A16" s="76" t="s">
        <v>65</v>
      </c>
      <c r="B16" s="53" t="s">
        <v>360</v>
      </c>
      <c r="C16" s="78"/>
    </row>
    <row r="17" spans="1:3">
      <c r="A17" s="76" t="s">
        <v>67</v>
      </c>
      <c r="B17" s="79" t="s">
        <v>361</v>
      </c>
      <c r="C17" s="78"/>
    </row>
    <row r="18" spans="1:3">
      <c r="A18" s="76" t="s">
        <v>69</v>
      </c>
      <c r="B18" s="79" t="s">
        <v>362</v>
      </c>
      <c r="C18" s="78"/>
    </row>
    <row r="19" spans="1:3" ht="25.5">
      <c r="A19" s="76" t="s">
        <v>71</v>
      </c>
      <c r="B19" s="79" t="s">
        <v>584</v>
      </c>
      <c r="C19" s="78"/>
    </row>
    <row r="20" spans="1:3">
      <c r="A20" s="76" t="s">
        <v>73</v>
      </c>
      <c r="B20" s="79" t="s">
        <v>363</v>
      </c>
      <c r="C20" s="78"/>
    </row>
    <row r="21" spans="1:3" ht="25.5">
      <c r="A21" s="76" t="s">
        <v>75</v>
      </c>
      <c r="B21" s="79" t="s">
        <v>585</v>
      </c>
      <c r="C21" s="78"/>
    </row>
    <row r="22" spans="1:3" ht="25.5">
      <c r="A22" s="76" t="s">
        <v>77</v>
      </c>
      <c r="B22" s="79" t="s">
        <v>364</v>
      </c>
      <c r="C22" s="78"/>
    </row>
    <row r="23" spans="1:3">
      <c r="A23" s="76" t="s">
        <v>79</v>
      </c>
      <c r="B23" s="79" t="s">
        <v>365</v>
      </c>
      <c r="C23" s="78"/>
    </row>
    <row r="24" spans="1:3">
      <c r="A24" s="76" t="s">
        <v>81</v>
      </c>
      <c r="B24" s="79" t="s">
        <v>366</v>
      </c>
      <c r="C24" s="78"/>
    </row>
    <row r="25" spans="1:3">
      <c r="A25" s="76" t="s">
        <v>83</v>
      </c>
      <c r="B25" s="82" t="s">
        <v>367</v>
      </c>
      <c r="C25" s="78"/>
    </row>
    <row r="26" spans="1:3" ht="25.5">
      <c r="A26" s="76" t="s">
        <v>85</v>
      </c>
      <c r="B26" s="53" t="s">
        <v>736</v>
      </c>
      <c r="C26" s="78"/>
    </row>
    <row r="27" spans="1:3" ht="25.5">
      <c r="A27" s="76" t="s">
        <v>87</v>
      </c>
      <c r="B27" s="81" t="s">
        <v>364</v>
      </c>
      <c r="C27" s="78"/>
    </row>
    <row r="28" spans="1:3">
      <c r="A28" s="76" t="s">
        <v>89</v>
      </c>
      <c r="B28" s="81" t="s">
        <v>368</v>
      </c>
      <c r="C28" s="78"/>
    </row>
    <row r="29" spans="1:3" ht="25.5">
      <c r="A29" s="76" t="s">
        <v>90</v>
      </c>
      <c r="B29" s="79" t="s">
        <v>369</v>
      </c>
      <c r="C29" s="78"/>
    </row>
    <row r="30" spans="1:3">
      <c r="A30" s="76" t="s">
        <v>92</v>
      </c>
      <c r="B30" s="79" t="s">
        <v>370</v>
      </c>
      <c r="C30" s="78"/>
    </row>
    <row r="31" spans="1:3" ht="25.5">
      <c r="A31" s="76" t="s">
        <v>94</v>
      </c>
      <c r="B31" s="79" t="s">
        <v>348</v>
      </c>
      <c r="C31" s="78"/>
    </row>
    <row r="32" spans="1:3">
      <c r="A32" s="76" t="s">
        <v>96</v>
      </c>
      <c r="B32" s="79" t="s">
        <v>349</v>
      </c>
      <c r="C32" s="78"/>
    </row>
    <row r="33" spans="1:3" ht="38.25">
      <c r="A33" s="76" t="s">
        <v>98</v>
      </c>
      <c r="B33" s="82" t="s">
        <v>745</v>
      </c>
      <c r="C33" s="78"/>
    </row>
    <row r="34" spans="1:3" ht="25.5">
      <c r="A34" s="76" t="s">
        <v>100</v>
      </c>
      <c r="B34" s="124" t="s">
        <v>740</v>
      </c>
      <c r="C34" s="78"/>
    </row>
    <row r="35" spans="1:3">
      <c r="A35" s="732"/>
      <c r="B35" s="731"/>
      <c r="C35" s="733"/>
    </row>
    <row r="36" spans="1:3">
      <c r="A36" s="732"/>
      <c r="B36" s="731"/>
      <c r="C36" s="733"/>
    </row>
    <row r="37" spans="1:3">
      <c r="A37" s="71"/>
      <c r="B37" s="426"/>
      <c r="C37" s="62"/>
    </row>
    <row r="38" spans="1:3">
      <c r="A38" s="342"/>
      <c r="B38" s="343" t="s">
        <v>754</v>
      </c>
      <c r="C38" s="83"/>
    </row>
    <row r="39" spans="1:3" ht="27.75" customHeight="1">
      <c r="B39" s="729" t="s">
        <v>755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topLeftCell="A7" workbookViewId="0">
      <selection activeCell="E43" sqref="E43"/>
    </sheetView>
  </sheetViews>
  <sheetFormatPr defaultRowHeight="14.25"/>
  <cols>
    <col min="2" max="2" width="17.375" customWidth="1"/>
    <col min="4" max="4" width="15.5" customWidth="1"/>
  </cols>
  <sheetData>
    <row r="1" spans="1:12">
      <c r="A1" s="427" t="s">
        <v>592</v>
      </c>
      <c r="B1" s="428"/>
      <c r="C1" s="429"/>
      <c r="D1" s="428"/>
      <c r="E1" s="428"/>
      <c r="F1" s="428"/>
      <c r="G1" s="428"/>
      <c r="H1" s="428"/>
      <c r="I1" s="428"/>
      <c r="J1" s="428"/>
      <c r="K1" s="428"/>
      <c r="L1" s="428"/>
    </row>
    <row r="2" spans="1:12">
      <c r="A2" s="427"/>
      <c r="B2" s="428"/>
      <c r="C2" s="429"/>
      <c r="D2" s="428"/>
      <c r="E2" s="428"/>
      <c r="F2" s="428"/>
      <c r="G2" s="428"/>
      <c r="H2" s="428"/>
      <c r="I2" s="428"/>
      <c r="J2" s="428"/>
      <c r="K2" s="428"/>
      <c r="L2" s="428"/>
    </row>
    <row r="3" spans="1:12">
      <c r="A3" s="427"/>
      <c r="B3" s="428"/>
      <c r="C3" s="429"/>
      <c r="D3" s="428"/>
      <c r="E3" s="428"/>
      <c r="F3" s="428"/>
      <c r="G3" s="428"/>
      <c r="H3" s="428"/>
      <c r="I3" s="428"/>
      <c r="J3" s="428"/>
      <c r="K3" s="428"/>
      <c r="L3" s="428"/>
    </row>
    <row r="4" spans="1:12">
      <c r="A4" s="755" t="s">
        <v>746</v>
      </c>
      <c r="B4" s="755"/>
      <c r="C4" s="755"/>
      <c r="D4" s="755"/>
      <c r="E4" s="755"/>
      <c r="F4" s="755"/>
      <c r="G4" s="430"/>
      <c r="H4" s="430"/>
      <c r="I4" s="430"/>
      <c r="J4" s="430"/>
      <c r="K4" s="430"/>
      <c r="L4" s="430"/>
    </row>
    <row r="5" spans="1:12" ht="38.25">
      <c r="A5" s="431" t="s">
        <v>195</v>
      </c>
      <c r="B5" s="431" t="s">
        <v>196</v>
      </c>
      <c r="C5" s="431" t="s">
        <v>197</v>
      </c>
      <c r="D5" s="431" t="s">
        <v>416</v>
      </c>
      <c r="E5" s="431" t="s">
        <v>199</v>
      </c>
      <c r="F5" s="431" t="s">
        <v>200</v>
      </c>
      <c r="G5" s="431" t="s">
        <v>201</v>
      </c>
      <c r="H5" s="431" t="s">
        <v>202</v>
      </c>
      <c r="I5" s="431" t="s">
        <v>203</v>
      </c>
      <c r="J5" s="431" t="s">
        <v>204</v>
      </c>
      <c r="K5" s="431" t="s">
        <v>205</v>
      </c>
      <c r="L5" s="431" t="s">
        <v>206</v>
      </c>
    </row>
    <row r="6" spans="1:12">
      <c r="A6" s="432" t="s">
        <v>55</v>
      </c>
      <c r="B6" s="433" t="s">
        <v>586</v>
      </c>
      <c r="C6" s="434">
        <v>13050</v>
      </c>
      <c r="D6" s="435"/>
      <c r="E6" s="432"/>
      <c r="F6" s="432"/>
      <c r="G6" s="432"/>
      <c r="H6" s="436"/>
      <c r="I6" s="436"/>
      <c r="J6" s="436"/>
      <c r="K6" s="437"/>
      <c r="L6" s="436"/>
    </row>
    <row r="7" spans="1:12">
      <c r="A7" s="432" t="s">
        <v>57</v>
      </c>
      <c r="B7" s="433" t="s">
        <v>587</v>
      </c>
      <c r="C7" s="434">
        <v>12360</v>
      </c>
      <c r="D7" s="435"/>
      <c r="E7" s="432"/>
      <c r="F7" s="432"/>
      <c r="G7" s="432"/>
      <c r="H7" s="436"/>
      <c r="I7" s="436"/>
      <c r="J7" s="436"/>
      <c r="K7" s="437"/>
      <c r="L7" s="436"/>
    </row>
    <row r="8" spans="1:12" ht="15" thickBot="1">
      <c r="A8" s="432" t="s">
        <v>59</v>
      </c>
      <c r="B8" s="433" t="s">
        <v>588</v>
      </c>
      <c r="C8" s="434">
        <v>3230</v>
      </c>
      <c r="D8" s="435"/>
      <c r="E8" s="432"/>
      <c r="F8" s="432"/>
      <c r="G8" s="432"/>
      <c r="H8" s="436"/>
      <c r="I8" s="436"/>
      <c r="J8" s="436"/>
      <c r="K8" s="437"/>
      <c r="L8" s="436"/>
    </row>
    <row r="9" spans="1:12" ht="15" thickBot="1">
      <c r="A9" s="427"/>
      <c r="B9" s="438"/>
      <c r="C9" s="439">
        <f>SUM(C6:C8)</f>
        <v>28640</v>
      </c>
      <c r="D9" s="440"/>
      <c r="E9" s="428"/>
      <c r="F9" s="441"/>
      <c r="G9" s="442"/>
      <c r="H9" s="443" t="s">
        <v>299</v>
      </c>
      <c r="I9" s="444"/>
      <c r="J9" s="445">
        <f>SUM(J6:J8)</f>
        <v>0</v>
      </c>
      <c r="K9" s="446" t="s">
        <v>21</v>
      </c>
      <c r="L9" s="445">
        <f>SUM(L6:L8)</f>
        <v>0</v>
      </c>
    </row>
    <row r="10" spans="1:12">
      <c r="A10" s="427"/>
      <c r="B10" s="438"/>
      <c r="C10" s="447"/>
      <c r="D10" s="440"/>
      <c r="E10" s="428"/>
      <c r="F10" s="438"/>
      <c r="G10" s="438"/>
      <c r="H10" s="448"/>
      <c r="I10" s="448"/>
      <c r="J10" s="449"/>
      <c r="K10" s="449"/>
      <c r="L10" s="449"/>
    </row>
    <row r="11" spans="1:12">
      <c r="A11" s="427"/>
      <c r="B11" s="438"/>
      <c r="C11" s="61"/>
      <c r="D11" s="440"/>
      <c r="E11" s="428"/>
      <c r="F11" s="428"/>
      <c r="G11" s="438"/>
      <c r="H11" s="438"/>
      <c r="I11" s="438"/>
      <c r="J11" s="449"/>
      <c r="K11" s="448"/>
      <c r="L11" s="450"/>
    </row>
    <row r="12" spans="1:12">
      <c r="A12" s="451" t="s">
        <v>589</v>
      </c>
      <c r="B12" s="430"/>
      <c r="C12" s="452"/>
      <c r="D12" s="430"/>
      <c r="E12" s="430"/>
      <c r="F12" s="430"/>
      <c r="G12" s="430"/>
      <c r="H12" s="430"/>
      <c r="I12" s="430"/>
      <c r="J12" s="430"/>
      <c r="K12" s="430"/>
      <c r="L12" s="430"/>
    </row>
    <row r="13" spans="1:12" ht="38.25">
      <c r="A13" s="431" t="s">
        <v>195</v>
      </c>
      <c r="B13" s="453" t="s">
        <v>302</v>
      </c>
      <c r="C13" s="454"/>
      <c r="D13" s="431" t="s">
        <v>198</v>
      </c>
      <c r="E13" s="431" t="s">
        <v>199</v>
      </c>
      <c r="F13" s="431" t="s">
        <v>200</v>
      </c>
      <c r="G13" s="431" t="s">
        <v>201</v>
      </c>
      <c r="H13" s="431" t="s">
        <v>202</v>
      </c>
      <c r="I13" s="431" t="s">
        <v>203</v>
      </c>
      <c r="J13" s="431" t="s">
        <v>204</v>
      </c>
      <c r="K13" s="431" t="s">
        <v>205</v>
      </c>
      <c r="L13" s="431" t="s">
        <v>206</v>
      </c>
    </row>
    <row r="14" spans="1:12">
      <c r="A14" s="432" t="s">
        <v>55</v>
      </c>
      <c r="B14" s="455"/>
      <c r="C14" s="456"/>
      <c r="D14" s="455"/>
      <c r="E14" s="457"/>
      <c r="F14" s="432"/>
      <c r="G14" s="432"/>
      <c r="H14" s="458"/>
      <c r="I14" s="459"/>
      <c r="J14" s="459"/>
      <c r="K14" s="437"/>
      <c r="L14" s="459"/>
    </row>
    <row r="15" spans="1:12">
      <c r="A15" s="432" t="s">
        <v>57</v>
      </c>
      <c r="B15" s="455"/>
      <c r="C15" s="456"/>
      <c r="D15" s="455"/>
      <c r="E15" s="457"/>
      <c r="F15" s="432"/>
      <c r="G15" s="432"/>
      <c r="H15" s="458"/>
      <c r="I15" s="459"/>
      <c r="J15" s="459"/>
      <c r="K15" s="437"/>
      <c r="L15" s="459"/>
    </row>
    <row r="16" spans="1:12" ht="15" thickBot="1">
      <c r="A16" s="432" t="s">
        <v>59</v>
      </c>
      <c r="B16" s="455"/>
      <c r="C16" s="456"/>
      <c r="D16" s="455"/>
      <c r="E16" s="457"/>
      <c r="F16" s="432"/>
      <c r="G16" s="432"/>
      <c r="H16" s="458"/>
      <c r="I16" s="459"/>
      <c r="J16" s="459"/>
      <c r="K16" s="437"/>
      <c r="L16" s="459"/>
    </row>
    <row r="17" spans="1:12" ht="15" thickBot="1">
      <c r="A17" s="427"/>
      <c r="B17" s="455"/>
      <c r="C17" s="61"/>
      <c r="D17" s="440"/>
      <c r="E17" s="428"/>
      <c r="F17" s="441"/>
      <c r="G17" s="442"/>
      <c r="H17" s="443" t="s">
        <v>299</v>
      </c>
      <c r="I17" s="444"/>
      <c r="J17" s="445">
        <f>SUM(J14:J16)</f>
        <v>0</v>
      </c>
      <c r="K17" s="446" t="s">
        <v>21</v>
      </c>
      <c r="L17" s="445">
        <f>SUM(L14:L16)</f>
        <v>0</v>
      </c>
    </row>
    <row r="18" spans="1:12">
      <c r="A18" s="427"/>
      <c r="B18" s="438"/>
      <c r="C18" s="61"/>
      <c r="D18" s="440"/>
      <c r="E18" s="428"/>
      <c r="F18" s="438"/>
      <c r="G18" s="438"/>
      <c r="H18" s="448"/>
      <c r="I18" s="448"/>
      <c r="J18" s="449"/>
      <c r="K18" s="449"/>
      <c r="L18" s="449"/>
    </row>
    <row r="19" spans="1:12">
      <c r="A19" s="428"/>
      <c r="B19" s="428"/>
      <c r="C19" s="429"/>
      <c r="D19" s="428"/>
      <c r="E19" s="438"/>
      <c r="F19" s="438"/>
      <c r="G19" s="449"/>
      <c r="H19" s="448"/>
      <c r="I19" s="448"/>
      <c r="J19" s="450"/>
      <c r="K19" s="428"/>
      <c r="L19" s="428"/>
    </row>
    <row r="20" spans="1:12">
      <c r="A20" s="451" t="s">
        <v>327</v>
      </c>
      <c r="B20" s="428"/>
      <c r="C20" s="429"/>
      <c r="D20" s="428"/>
      <c r="E20" s="460"/>
      <c r="F20" s="428"/>
      <c r="G20" s="428"/>
      <c r="H20" s="428"/>
      <c r="I20" s="428"/>
      <c r="J20" s="428"/>
      <c r="K20" s="428"/>
      <c r="L20" s="428"/>
    </row>
    <row r="21" spans="1:12">
      <c r="A21" s="461"/>
      <c r="B21" s="427"/>
      <c r="C21" s="462"/>
      <c r="D21" s="449"/>
      <c r="E21" s="463"/>
      <c r="F21" s="428"/>
      <c r="G21" s="428"/>
      <c r="H21" s="428"/>
      <c r="I21" s="428"/>
      <c r="J21" s="428"/>
      <c r="K21" s="428"/>
      <c r="L21" s="428"/>
    </row>
    <row r="22" spans="1:12" ht="15" thickBot="1">
      <c r="A22" s="427"/>
      <c r="B22" s="464" t="s">
        <v>328</v>
      </c>
      <c r="C22" s="464" t="s">
        <v>205</v>
      </c>
      <c r="D22" s="464" t="s">
        <v>329</v>
      </c>
      <c r="E22" s="428"/>
      <c r="F22" s="428"/>
      <c r="G22" s="428"/>
      <c r="H22" s="428"/>
      <c r="I22" s="428"/>
      <c r="J22" s="428"/>
      <c r="K22" s="428"/>
      <c r="L22" s="428"/>
    </row>
    <row r="23" spans="1:12" ht="15" thickBot="1">
      <c r="A23" s="428"/>
      <c r="B23" s="465"/>
      <c r="C23" s="466">
        <v>0.23</v>
      </c>
      <c r="D23" s="445">
        <f>B23+(B23*0.23)</f>
        <v>0</v>
      </c>
      <c r="E23" s="467"/>
      <c r="F23" s="428"/>
      <c r="G23" s="428"/>
      <c r="H23" s="428"/>
      <c r="I23" s="428"/>
      <c r="J23" s="428"/>
      <c r="K23" s="428"/>
      <c r="L23" s="428"/>
    </row>
    <row r="24" spans="1:12">
      <c r="A24" s="428"/>
      <c r="B24" s="440"/>
      <c r="C24" s="61"/>
      <c r="D24" s="428"/>
      <c r="E24" s="428"/>
      <c r="F24" s="428"/>
      <c r="G24" s="428"/>
      <c r="H24" s="428"/>
      <c r="I24" s="428"/>
      <c r="J24" s="428"/>
      <c r="K24" s="428"/>
      <c r="L24" s="428"/>
    </row>
    <row r="25" spans="1:12">
      <c r="A25" s="428"/>
      <c r="B25" s="428"/>
      <c r="C25" s="429"/>
      <c r="D25" s="428"/>
      <c r="E25" s="428"/>
      <c r="F25" s="428"/>
      <c r="G25" s="428"/>
      <c r="H25" s="428"/>
      <c r="I25" s="428"/>
      <c r="J25" s="428"/>
      <c r="K25" s="428"/>
      <c r="L25" s="428"/>
    </row>
    <row r="26" spans="1:12">
      <c r="A26" s="451" t="s">
        <v>590</v>
      </c>
      <c r="B26" s="430"/>
      <c r="C26" s="756" t="s">
        <v>331</v>
      </c>
      <c r="D26" s="757"/>
      <c r="E26" s="757"/>
      <c r="F26" s="757"/>
      <c r="G26" s="757"/>
      <c r="H26" s="757"/>
      <c r="I26" s="757"/>
      <c r="J26" s="757"/>
      <c r="K26" s="430"/>
      <c r="L26" s="430"/>
    </row>
    <row r="27" spans="1:12" ht="15" thickBot="1">
      <c r="A27" s="428"/>
      <c r="B27" s="464" t="s">
        <v>328</v>
      </c>
      <c r="C27" s="464" t="s">
        <v>205</v>
      </c>
      <c r="D27" s="464" t="s">
        <v>329</v>
      </c>
      <c r="E27" s="428"/>
      <c r="F27" s="428"/>
      <c r="G27" s="428"/>
      <c r="H27" s="428"/>
      <c r="I27" s="428"/>
      <c r="J27" s="428"/>
      <c r="K27" s="428"/>
      <c r="L27" s="428"/>
    </row>
    <row r="28" spans="1:12" ht="15" thickBot="1">
      <c r="A28" s="428"/>
      <c r="B28" s="445">
        <f>SUM(J9,J17,B23)</f>
        <v>0</v>
      </c>
      <c r="C28" s="468" t="s">
        <v>591</v>
      </c>
      <c r="D28" s="445">
        <f>SUM(L9,L17,D23)</f>
        <v>0</v>
      </c>
      <c r="E28" s="428"/>
      <c r="F28" s="428"/>
      <c r="G28" s="428"/>
      <c r="H28" s="428"/>
      <c r="I28" s="428"/>
      <c r="J28" s="428"/>
      <c r="K28" s="428"/>
      <c r="L28" s="428"/>
    </row>
    <row r="29" spans="1:12">
      <c r="A29" s="428"/>
      <c r="B29" s="428"/>
      <c r="C29" s="429"/>
      <c r="D29" s="428"/>
      <c r="E29" s="428"/>
      <c r="F29" s="428"/>
      <c r="G29" s="428"/>
      <c r="H29" s="428"/>
      <c r="I29" s="428"/>
      <c r="J29" s="428"/>
      <c r="K29" s="428"/>
      <c r="L29" s="428"/>
    </row>
    <row r="30" spans="1:12">
      <c r="A30" s="428"/>
      <c r="B30" s="427" t="s">
        <v>395</v>
      </c>
      <c r="C30" s="429"/>
      <c r="D30" s="428"/>
      <c r="E30" s="428"/>
      <c r="F30" s="428"/>
      <c r="G30" s="428"/>
      <c r="H30" s="428"/>
      <c r="I30" s="428"/>
      <c r="J30" s="428"/>
      <c r="K30" s="428"/>
      <c r="L30" s="428"/>
    </row>
    <row r="31" spans="1: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2:5">
      <c r="B33" s="343" t="s">
        <v>761</v>
      </c>
      <c r="C33" s="742" t="s">
        <v>760</v>
      </c>
      <c r="D33" s="742"/>
      <c r="E33" s="742"/>
    </row>
    <row r="34" spans="2:5" ht="22.5">
      <c r="B34" s="734" t="s">
        <v>756</v>
      </c>
      <c r="C34" s="743" t="s">
        <v>757</v>
      </c>
      <c r="D34" s="743"/>
      <c r="E34" s="743"/>
    </row>
  </sheetData>
  <mergeCells count="4">
    <mergeCell ref="A4:F4"/>
    <mergeCell ref="C26:J26"/>
    <mergeCell ref="C33:E33"/>
    <mergeCell ref="C34:E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2"/>
  <sheetViews>
    <sheetView workbookViewId="0">
      <selection activeCell="G93" sqref="G93"/>
    </sheetView>
  </sheetViews>
  <sheetFormatPr defaultRowHeight="14.25"/>
  <cols>
    <col min="1" max="1" width="4.625" customWidth="1"/>
    <col min="2" max="2" width="86.75" customWidth="1"/>
  </cols>
  <sheetData>
    <row r="1" spans="1:3">
      <c r="A1" s="84" t="s">
        <v>574</v>
      </c>
      <c r="B1" s="85"/>
      <c r="C1" s="208"/>
    </row>
    <row r="2" spans="1:3">
      <c r="A2" s="86"/>
      <c r="B2" s="87" t="s">
        <v>46</v>
      </c>
      <c r="C2" s="208"/>
    </row>
    <row r="3" spans="1:3">
      <c r="A3" s="86"/>
      <c r="B3" s="86"/>
      <c r="C3" s="208"/>
    </row>
    <row r="4" spans="1:3">
      <c r="A4" s="86"/>
      <c r="B4" s="86"/>
      <c r="C4" s="208"/>
    </row>
    <row r="5" spans="1:3">
      <c r="A5" s="758" t="s">
        <v>634</v>
      </c>
      <c r="B5" s="759"/>
      <c r="C5" s="208"/>
    </row>
    <row r="6" spans="1:3">
      <c r="A6" s="88" t="s">
        <v>50</v>
      </c>
      <c r="B6" s="89"/>
      <c r="C6" s="208"/>
    </row>
    <row r="7" spans="1:3">
      <c r="A7" s="89" t="s">
        <v>51</v>
      </c>
      <c r="B7" s="89"/>
      <c r="C7" s="208"/>
    </row>
    <row r="8" spans="1:3">
      <c r="A8" s="208"/>
      <c r="B8" s="208"/>
      <c r="C8" s="208"/>
    </row>
    <row r="9" spans="1:3">
      <c r="A9" s="199" t="s">
        <v>665</v>
      </c>
      <c r="B9" s="191"/>
      <c r="C9" s="90" t="s">
        <v>54</v>
      </c>
    </row>
    <row r="10" spans="1:3" ht="51">
      <c r="A10" s="91">
        <v>1</v>
      </c>
      <c r="B10" s="92" t="s">
        <v>637</v>
      </c>
      <c r="C10" s="90"/>
    </row>
    <row r="11" spans="1:3" ht="25.5">
      <c r="A11" s="91">
        <v>2</v>
      </c>
      <c r="B11" s="82" t="s">
        <v>642</v>
      </c>
      <c r="C11" s="93"/>
    </row>
    <row r="12" spans="1:3" ht="25.5">
      <c r="A12" s="91">
        <v>3</v>
      </c>
      <c r="B12" s="82" t="s">
        <v>638</v>
      </c>
      <c r="C12" s="93"/>
    </row>
    <row r="13" spans="1:3">
      <c r="A13" s="91">
        <v>4</v>
      </c>
      <c r="B13" s="80" t="s">
        <v>639</v>
      </c>
      <c r="C13" s="93"/>
    </row>
    <row r="14" spans="1:3">
      <c r="A14" s="91">
        <v>5</v>
      </c>
      <c r="B14" s="80" t="s">
        <v>643</v>
      </c>
      <c r="C14" s="93"/>
    </row>
    <row r="15" spans="1:3" ht="25.5">
      <c r="A15" s="91">
        <v>6</v>
      </c>
      <c r="B15" s="82" t="s">
        <v>644</v>
      </c>
      <c r="C15" s="93"/>
    </row>
    <row r="16" spans="1:3">
      <c r="A16" s="91">
        <v>7</v>
      </c>
      <c r="B16" s="80" t="s">
        <v>645</v>
      </c>
      <c r="C16" s="93"/>
    </row>
    <row r="17" spans="1:3">
      <c r="A17" s="91">
        <v>8</v>
      </c>
      <c r="B17" s="80" t="s">
        <v>646</v>
      </c>
      <c r="C17" s="93"/>
    </row>
    <row r="18" spans="1:3" ht="25.5">
      <c r="A18" s="91">
        <v>9</v>
      </c>
      <c r="B18" s="82" t="s">
        <v>647</v>
      </c>
      <c r="C18" s="93"/>
    </row>
    <row r="19" spans="1:3">
      <c r="A19" s="91">
        <v>10</v>
      </c>
      <c r="B19" s="80" t="s">
        <v>640</v>
      </c>
      <c r="C19" s="93"/>
    </row>
    <row r="20" spans="1:3">
      <c r="A20" s="91">
        <v>11</v>
      </c>
      <c r="B20" s="80" t="s">
        <v>648</v>
      </c>
      <c r="C20" s="94"/>
    </row>
    <row r="21" spans="1:3">
      <c r="A21" s="91">
        <v>12</v>
      </c>
      <c r="B21" s="80" t="s">
        <v>649</v>
      </c>
      <c r="C21" s="94"/>
    </row>
    <row r="22" spans="1:3" ht="38.25">
      <c r="A22" s="91">
        <v>13</v>
      </c>
      <c r="B22" s="95" t="s">
        <v>386</v>
      </c>
      <c r="C22" s="194"/>
    </row>
    <row r="23" spans="1:3">
      <c r="A23" s="91">
        <v>14</v>
      </c>
      <c r="B23" s="82" t="s">
        <v>387</v>
      </c>
      <c r="C23" s="194"/>
    </row>
    <row r="24" spans="1:3" ht="25.5">
      <c r="A24" s="91">
        <v>15</v>
      </c>
      <c r="B24" s="82" t="s">
        <v>388</v>
      </c>
      <c r="C24" s="194"/>
    </row>
    <row r="25" spans="1:3">
      <c r="A25" s="91">
        <v>16</v>
      </c>
      <c r="B25" s="82" t="s">
        <v>389</v>
      </c>
      <c r="C25" s="194"/>
    </row>
    <row r="26" spans="1:3" ht="25.5">
      <c r="A26" s="91">
        <v>17</v>
      </c>
      <c r="B26" s="82" t="s">
        <v>371</v>
      </c>
      <c r="C26" s="194"/>
    </row>
    <row r="27" spans="1:3">
      <c r="A27" s="91">
        <v>18</v>
      </c>
      <c r="B27" s="82" t="s">
        <v>390</v>
      </c>
      <c r="C27" s="194"/>
    </row>
    <row r="28" spans="1:3">
      <c r="A28" s="91">
        <v>19</v>
      </c>
      <c r="B28" s="80" t="s">
        <v>107</v>
      </c>
      <c r="C28" s="194"/>
    </row>
    <row r="29" spans="1:3" ht="25.5">
      <c r="A29" s="91">
        <v>19</v>
      </c>
      <c r="B29" s="82" t="s">
        <v>741</v>
      </c>
      <c r="C29" s="194"/>
    </row>
    <row r="30" spans="1:3">
      <c r="A30" s="760" t="s">
        <v>641</v>
      </c>
      <c r="B30" s="761"/>
      <c r="C30" s="762"/>
    </row>
    <row r="31" spans="1:3" ht="38.25">
      <c r="A31" s="91">
        <v>20</v>
      </c>
      <c r="B31" s="82" t="s">
        <v>650</v>
      </c>
      <c r="C31" s="194"/>
    </row>
    <row r="32" spans="1:3">
      <c r="A32" s="91">
        <v>21</v>
      </c>
      <c r="B32" s="82" t="s">
        <v>651</v>
      </c>
      <c r="C32" s="194"/>
    </row>
    <row r="33" spans="1:3" ht="25.5">
      <c r="A33" s="91">
        <v>22</v>
      </c>
      <c r="B33" s="82" t="s">
        <v>652</v>
      </c>
      <c r="C33" s="194"/>
    </row>
    <row r="34" spans="1:3">
      <c r="A34" s="91">
        <v>23</v>
      </c>
      <c r="B34" s="82" t="s">
        <v>653</v>
      </c>
      <c r="C34" s="194"/>
    </row>
    <row r="35" spans="1:3" ht="25.5">
      <c r="A35" s="91">
        <v>24</v>
      </c>
      <c r="B35" s="82" t="s">
        <v>654</v>
      </c>
      <c r="C35" s="194"/>
    </row>
    <row r="36" spans="1:3">
      <c r="A36" s="91">
        <v>25</v>
      </c>
      <c r="B36" s="82" t="s">
        <v>655</v>
      </c>
      <c r="C36" s="194"/>
    </row>
    <row r="37" spans="1:3">
      <c r="A37" s="91">
        <v>26</v>
      </c>
      <c r="B37" s="82" t="s">
        <v>656</v>
      </c>
      <c r="C37" s="194"/>
    </row>
    <row r="38" spans="1:3">
      <c r="A38" s="91">
        <v>27</v>
      </c>
      <c r="B38" s="82" t="s">
        <v>657</v>
      </c>
      <c r="C38" s="194"/>
    </row>
    <row r="39" spans="1:3">
      <c r="A39" s="760" t="s">
        <v>679</v>
      </c>
      <c r="B39" s="761"/>
      <c r="C39" s="762"/>
    </row>
    <row r="40" spans="1:3" ht="25.5">
      <c r="A40" s="91">
        <v>28</v>
      </c>
      <c r="B40" s="82" t="s">
        <v>658</v>
      </c>
      <c r="C40" s="194"/>
    </row>
    <row r="41" spans="1:3">
      <c r="A41" s="91">
        <v>29</v>
      </c>
      <c r="B41" s="82" t="s">
        <v>659</v>
      </c>
      <c r="C41" s="194"/>
    </row>
    <row r="42" spans="1:3">
      <c r="A42" s="91">
        <v>30</v>
      </c>
      <c r="B42" s="82" t="s">
        <v>660</v>
      </c>
      <c r="C42" s="194"/>
    </row>
    <row r="43" spans="1:3">
      <c r="A43" s="91">
        <v>31</v>
      </c>
      <c r="B43" s="82" t="s">
        <v>661</v>
      </c>
      <c r="C43" s="194"/>
    </row>
    <row r="44" spans="1:3">
      <c r="A44" s="91">
        <v>32</v>
      </c>
      <c r="B44" s="82" t="s">
        <v>662</v>
      </c>
      <c r="C44" s="194"/>
    </row>
    <row r="45" spans="1:3">
      <c r="A45" s="91">
        <v>33</v>
      </c>
      <c r="B45" s="82" t="s">
        <v>663</v>
      </c>
      <c r="C45" s="194"/>
    </row>
    <row r="46" spans="1:3">
      <c r="A46" s="91">
        <v>34</v>
      </c>
      <c r="B46" s="82" t="s">
        <v>664</v>
      </c>
      <c r="C46" s="194"/>
    </row>
    <row r="47" spans="1:3">
      <c r="A47" s="189"/>
      <c r="B47" s="190"/>
      <c r="C47" s="86"/>
    </row>
    <row r="48" spans="1:3">
      <c r="A48" s="189"/>
      <c r="B48" s="190"/>
      <c r="C48" s="86"/>
    </row>
    <row r="49" spans="1:3">
      <c r="A49" s="189"/>
      <c r="B49" s="192" t="s">
        <v>635</v>
      </c>
      <c r="C49" s="193"/>
    </row>
    <row r="50" spans="1:3">
      <c r="A50" s="189"/>
      <c r="B50" s="88" t="s">
        <v>50</v>
      </c>
      <c r="C50" s="169"/>
    </row>
    <row r="51" spans="1:3">
      <c r="A51" s="189"/>
      <c r="B51" s="89" t="s">
        <v>51</v>
      </c>
      <c r="C51" s="169"/>
    </row>
    <row r="52" spans="1:3">
      <c r="A52" s="189"/>
      <c r="B52" s="169"/>
      <c r="C52" s="169"/>
    </row>
    <row r="53" spans="1:3">
      <c r="A53" s="192" t="s">
        <v>666</v>
      </c>
      <c r="B53" s="194"/>
      <c r="C53" s="90" t="s">
        <v>54</v>
      </c>
    </row>
    <row r="54" spans="1:3" ht="38.25">
      <c r="A54" s="91">
        <v>1</v>
      </c>
      <c r="B54" s="92" t="s">
        <v>636</v>
      </c>
      <c r="C54" s="90"/>
    </row>
    <row r="55" spans="1:3">
      <c r="A55" s="91">
        <v>2</v>
      </c>
      <c r="B55" s="80" t="s">
        <v>372</v>
      </c>
      <c r="C55" s="93"/>
    </row>
    <row r="56" spans="1:3">
      <c r="A56" s="91">
        <v>3</v>
      </c>
      <c r="B56" s="80" t="s">
        <v>373</v>
      </c>
      <c r="C56" s="93"/>
    </row>
    <row r="57" spans="1:3">
      <c r="A57" s="91">
        <v>4</v>
      </c>
      <c r="B57" s="80" t="s">
        <v>374</v>
      </c>
      <c r="C57" s="93"/>
    </row>
    <row r="58" spans="1:3">
      <c r="A58" s="91">
        <v>5</v>
      </c>
      <c r="B58" s="80" t="s">
        <v>375</v>
      </c>
      <c r="C58" s="93"/>
    </row>
    <row r="59" spans="1:3">
      <c r="A59" s="91">
        <v>6</v>
      </c>
      <c r="B59" s="80" t="s">
        <v>376</v>
      </c>
      <c r="C59" s="93"/>
    </row>
    <row r="60" spans="1:3">
      <c r="A60" s="91">
        <v>7</v>
      </c>
      <c r="B60" s="80" t="s">
        <v>377</v>
      </c>
      <c r="C60" s="93"/>
    </row>
    <row r="61" spans="1:3">
      <c r="A61" s="91">
        <v>8</v>
      </c>
      <c r="B61" s="80" t="s">
        <v>378</v>
      </c>
      <c r="C61" s="93"/>
    </row>
    <row r="62" spans="1:3">
      <c r="A62" s="91">
        <v>9</v>
      </c>
      <c r="B62" s="80" t="s">
        <v>379</v>
      </c>
      <c r="C62" s="93"/>
    </row>
    <row r="63" spans="1:3">
      <c r="A63" s="91">
        <v>10</v>
      </c>
      <c r="B63" s="80" t="s">
        <v>380</v>
      </c>
      <c r="C63" s="93"/>
    </row>
    <row r="64" spans="1:3">
      <c r="A64" s="91">
        <v>11</v>
      </c>
      <c r="B64" s="80" t="s">
        <v>381</v>
      </c>
      <c r="C64" s="94"/>
    </row>
    <row r="65" spans="1:3">
      <c r="A65" s="91">
        <v>12</v>
      </c>
      <c r="B65" s="80" t="s">
        <v>382</v>
      </c>
      <c r="C65" s="194"/>
    </row>
    <row r="66" spans="1:3">
      <c r="A66" s="91">
        <v>13</v>
      </c>
      <c r="B66" s="80" t="s">
        <v>383</v>
      </c>
      <c r="C66" s="194"/>
    </row>
    <row r="67" spans="1:3">
      <c r="A67" s="91">
        <v>14</v>
      </c>
      <c r="B67" s="80" t="s">
        <v>384</v>
      </c>
      <c r="C67" s="194"/>
    </row>
    <row r="68" spans="1:3" ht="38.25">
      <c r="A68" s="91">
        <v>15</v>
      </c>
      <c r="B68" s="82" t="s">
        <v>385</v>
      </c>
      <c r="C68" s="194"/>
    </row>
    <row r="69" spans="1:3">
      <c r="A69" s="91">
        <v>16</v>
      </c>
      <c r="B69" s="82" t="s">
        <v>747</v>
      </c>
      <c r="C69" s="194"/>
    </row>
    <row r="70" spans="1:3" ht="38.25">
      <c r="A70" s="91">
        <v>17</v>
      </c>
      <c r="B70" s="95" t="s">
        <v>386</v>
      </c>
      <c r="C70" s="194"/>
    </row>
    <row r="71" spans="1:3">
      <c r="A71" s="91">
        <v>18</v>
      </c>
      <c r="B71" s="82" t="s">
        <v>387</v>
      </c>
      <c r="C71" s="194"/>
    </row>
    <row r="72" spans="1:3" ht="25.5">
      <c r="A72" s="91">
        <v>19</v>
      </c>
      <c r="B72" s="82" t="s">
        <v>388</v>
      </c>
      <c r="C72" s="194"/>
    </row>
    <row r="73" spans="1:3">
      <c r="A73" s="91">
        <v>20</v>
      </c>
      <c r="B73" s="82" t="s">
        <v>389</v>
      </c>
      <c r="C73" s="194"/>
    </row>
    <row r="74" spans="1:3" ht="25.5">
      <c r="A74" s="91">
        <v>21</v>
      </c>
      <c r="B74" s="82" t="s">
        <v>371</v>
      </c>
      <c r="C74" s="194"/>
    </row>
    <row r="75" spans="1:3">
      <c r="A75" s="91">
        <v>22</v>
      </c>
      <c r="B75" s="82" t="s">
        <v>390</v>
      </c>
      <c r="C75" s="194"/>
    </row>
    <row r="76" spans="1:3">
      <c r="A76" s="91">
        <v>23</v>
      </c>
      <c r="B76" s="80" t="s">
        <v>107</v>
      </c>
      <c r="C76" s="194"/>
    </row>
    <row r="77" spans="1:3">
      <c r="A77" s="189"/>
      <c r="B77" s="165"/>
      <c r="C77" s="86"/>
    </row>
    <row r="78" spans="1:3">
      <c r="A78" s="189"/>
      <c r="B78" s="165"/>
      <c r="C78" s="86"/>
    </row>
    <row r="79" spans="1:3">
      <c r="A79" s="189"/>
      <c r="B79" s="165"/>
      <c r="C79" s="86"/>
    </row>
    <row r="80" spans="1:3">
      <c r="A80" s="208"/>
      <c r="B80" s="469"/>
      <c r="C80" s="208"/>
    </row>
    <row r="81" spans="1:3">
      <c r="A81" s="342"/>
      <c r="B81" s="343" t="s">
        <v>754</v>
      </c>
      <c r="C81" s="470"/>
    </row>
    <row r="82" spans="1:3" ht="25.5" customHeight="1">
      <c r="B82" s="729" t="s">
        <v>755</v>
      </c>
    </row>
  </sheetData>
  <mergeCells count="3">
    <mergeCell ref="A5:B5"/>
    <mergeCell ref="A30:C30"/>
    <mergeCell ref="A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SWZ</vt:lpstr>
      <vt:lpstr>Załącznik nr 1</vt:lpstr>
      <vt:lpstr>Moduł bioch-imm</vt:lpstr>
      <vt:lpstr>Ceny bioch-imm</vt:lpstr>
      <vt:lpstr>Hematologia</vt:lpstr>
      <vt:lpstr>Ceny hematologia</vt:lpstr>
      <vt:lpstr>Koagulologia</vt:lpstr>
      <vt:lpstr>Ceny koagulologia</vt:lpstr>
      <vt:lpstr>Mocze</vt:lpstr>
      <vt:lpstr>Ceny mocze</vt:lpstr>
      <vt:lpstr>Parametry krytyczne</vt:lpstr>
      <vt:lpstr>Ceny parametry krytyczne</vt:lpstr>
      <vt:lpstr>Serol</vt:lpstr>
      <vt:lpstr>Ceny serol</vt:lpstr>
      <vt:lpstr>LIS</vt:lpstr>
      <vt:lpstr>Ceny LIS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krzysztof.aniko</dc:creator>
  <cp:lastModifiedBy>katarzyna.kotecka</cp:lastModifiedBy>
  <dcterms:created xsi:type="dcterms:W3CDTF">2020-06-05T07:34:17Z</dcterms:created>
  <dcterms:modified xsi:type="dcterms:W3CDTF">2023-08-23T06:37:13Z</dcterms:modified>
</cp:coreProperties>
</file>