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8195" windowHeight="1158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G51" i="1" l="1"/>
  <c r="D51" i="1"/>
  <c r="D48" i="1"/>
  <c r="D35" i="1"/>
  <c r="D23" i="1"/>
  <c r="D11" i="1"/>
  <c r="D47" i="1"/>
  <c r="D34" i="1"/>
  <c r="D22" i="1"/>
  <c r="D10" i="1"/>
  <c r="D45" i="1" l="1"/>
  <c r="F45" i="1" s="1"/>
  <c r="G45" i="1" s="1"/>
  <c r="D46" i="1"/>
  <c r="D44" i="1"/>
  <c r="F44" i="1" s="1"/>
  <c r="G44" i="1" s="1"/>
  <c r="D43" i="1"/>
  <c r="D42" i="1"/>
  <c r="F42" i="1" s="1"/>
  <c r="G42" i="1" s="1"/>
  <c r="D41" i="1"/>
  <c r="D40" i="1"/>
  <c r="F40" i="1" s="1"/>
  <c r="G40" i="1" s="1"/>
  <c r="D32" i="1"/>
  <c r="F32" i="1" s="1"/>
  <c r="G32" i="1" s="1"/>
  <c r="D33" i="1"/>
  <c r="D31" i="1"/>
  <c r="F31" i="1" s="1"/>
  <c r="G31" i="1" s="1"/>
  <c r="D30" i="1"/>
  <c r="D29" i="1"/>
  <c r="F29" i="1" s="1"/>
  <c r="G29" i="1" s="1"/>
  <c r="D28" i="1"/>
  <c r="D27" i="1"/>
  <c r="F27" i="1" s="1"/>
  <c r="G27" i="1" s="1"/>
  <c r="D20" i="1"/>
  <c r="D21" i="1"/>
  <c r="F21" i="1" s="1"/>
  <c r="G21" i="1" s="1"/>
  <c r="D19" i="1"/>
  <c r="D18" i="1"/>
  <c r="F18" i="1" s="1"/>
  <c r="G18" i="1" s="1"/>
  <c r="D17" i="1"/>
  <c r="D16" i="1"/>
  <c r="F16" i="1" s="1"/>
  <c r="G16" i="1" s="1"/>
  <c r="D15" i="1"/>
  <c r="D8" i="1"/>
  <c r="D9" i="1"/>
  <c r="F9" i="1" s="1"/>
  <c r="G9" i="1" s="1"/>
  <c r="D7" i="1"/>
  <c r="D6" i="1"/>
  <c r="F6" i="1" s="1"/>
  <c r="G6" i="1" s="1"/>
  <c r="D5" i="1"/>
  <c r="F5" i="1" s="1"/>
  <c r="D4" i="1"/>
  <c r="F4" i="1" s="1"/>
  <c r="G4" i="1" s="1"/>
  <c r="D3" i="1"/>
  <c r="F3" i="1" l="1"/>
  <c r="G3" i="1" s="1"/>
  <c r="F7" i="1"/>
  <c r="G7" i="1" s="1"/>
  <c r="F8" i="1"/>
  <c r="G8" i="1" s="1"/>
  <c r="G5" i="1"/>
  <c r="F28" i="1"/>
  <c r="G28" i="1" s="1"/>
  <c r="F30" i="1"/>
  <c r="G30" i="1" s="1"/>
  <c r="F33" i="1"/>
  <c r="G33" i="1" s="1"/>
  <c r="F15" i="1"/>
  <c r="G15" i="1" s="1"/>
  <c r="F17" i="1"/>
  <c r="G17" i="1" s="1"/>
  <c r="F19" i="1"/>
  <c r="G19" i="1" s="1"/>
  <c r="F20" i="1"/>
  <c r="G20" i="1" s="1"/>
  <c r="F41" i="1"/>
  <c r="G41" i="1" s="1"/>
  <c r="F43" i="1"/>
  <c r="G43" i="1" s="1"/>
  <c r="F46" i="1"/>
  <c r="G46" i="1" s="1"/>
  <c r="G22" i="1" l="1"/>
  <c r="G23" i="1" s="1"/>
  <c r="G34" i="1"/>
  <c r="G35" i="1" s="1"/>
  <c r="G10" i="1"/>
  <c r="G11" i="1" s="1"/>
  <c r="G47" i="1"/>
  <c r="G48" i="1" s="1"/>
</calcChain>
</file>

<file path=xl/sharedStrings.xml><?xml version="1.0" encoding="utf-8"?>
<sst xmlns="http://schemas.openxmlformats.org/spreadsheetml/2006/main" count="65" uniqueCount="23">
  <si>
    <t>ZUM-1</t>
  </si>
  <si>
    <t>ZUM-2</t>
  </si>
  <si>
    <t>ZUM-3 cz 1</t>
  </si>
  <si>
    <t>ZUM-3 cz 2</t>
  </si>
  <si>
    <t>Obowiązki dodatkowe wykonywane na odrębne pisemne zlecenie Zamawiającego sprzątanie strychów i piwnic ( Załącznik nr 13 do SWZ pkt III  pakt 2) zł/m2</t>
  </si>
  <si>
    <t xml:space="preserve">stawka VAT </t>
  </si>
  <si>
    <t>wartość zł brutto</t>
  </si>
  <si>
    <t xml:space="preserve">wartość zł  VAT </t>
  </si>
  <si>
    <t>wartość zł netto</t>
  </si>
  <si>
    <t xml:space="preserve">cena jednostkowa zł  netto </t>
  </si>
  <si>
    <r>
      <t>Obowiązki podstawowe I roboty wewnętrzne (</t>
    </r>
    <r>
      <rPr>
        <i/>
        <sz val="9"/>
        <color theme="1"/>
        <rFont val="Times New Roman"/>
        <family val="1"/>
        <charset val="238"/>
      </rPr>
      <t>załącznik nr 13 do SWZ pkt I ppkt1,3,4,5,7,8</t>
    </r>
    <r>
      <rPr>
        <sz val="9"/>
        <color theme="1"/>
        <rFont val="Times New Roman"/>
        <family val="1"/>
        <charset val="238"/>
      </rPr>
      <t>.)  zł/m2</t>
    </r>
  </si>
  <si>
    <r>
      <t>Obowiązki podstawowe II roboty zewnętrzne (</t>
    </r>
    <r>
      <rPr>
        <i/>
        <sz val="9"/>
        <color theme="1"/>
        <rFont val="Times New Roman"/>
        <family val="1"/>
        <charset val="238"/>
      </rPr>
      <t xml:space="preserve">załącznik nr 13 do SWZ pkt I ppkt 2, 6,9,10.) </t>
    </r>
    <r>
      <rPr>
        <sz val="9"/>
        <color theme="1"/>
        <rFont val="Times New Roman"/>
        <family val="1"/>
        <charset val="238"/>
      </rPr>
      <t>zł/m2</t>
    </r>
  </si>
  <si>
    <r>
      <t xml:space="preserve">Obowiązki dodatkowe I odśnieżanie w dni świąteczne </t>
    </r>
    <r>
      <rPr>
        <i/>
        <sz val="9"/>
        <color theme="1"/>
        <rFont val="Times New Roman"/>
        <family val="1"/>
        <charset val="238"/>
      </rPr>
      <t>(Załącznik nr13 do SWZ pkt II  ppkt 1)</t>
    </r>
    <r>
      <rPr>
        <sz val="9"/>
        <color theme="1"/>
        <rFont val="Times New Roman"/>
        <family val="1"/>
        <charset val="238"/>
      </rPr>
      <t xml:space="preserve">  zł/ roboczo- godzinę</t>
    </r>
  </si>
  <si>
    <r>
      <t xml:space="preserve">Obowiązki dodatkowe II tereny zielone </t>
    </r>
    <r>
      <rPr>
        <i/>
        <sz val="9"/>
        <color theme="1"/>
        <rFont val="Times New Roman"/>
        <family val="1"/>
        <charset val="238"/>
      </rPr>
      <t xml:space="preserve">(Załącznik nr13 do SWZ pkt II pakt 2)  </t>
    </r>
    <r>
      <rPr>
        <sz val="9"/>
        <color theme="1"/>
        <rFont val="Times New Roman"/>
        <family val="1"/>
        <charset val="238"/>
      </rPr>
      <t>zł/m2</t>
    </r>
  </si>
  <si>
    <t>powierzchnia m2</t>
  </si>
  <si>
    <t>Obowiązki dodatkowe wykonywane na odrębne pisemne zlecenie Zamawiającego mycie okien ( załącznik nr 13 do SWZ pkt III ppkt1)  zł/m2</t>
  </si>
  <si>
    <t xml:space="preserve">Razem  miesięcznie </t>
  </si>
  <si>
    <t>Razem rocznie</t>
  </si>
  <si>
    <t>Zadanie nr 1</t>
  </si>
  <si>
    <t>Zadanie nr 2</t>
  </si>
  <si>
    <t>Zadanie nr 3</t>
  </si>
  <si>
    <t>Zadanie nr 4</t>
  </si>
  <si>
    <t>Razem zad.1,2,3,4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</si>
</sst>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z_ł"/>
  </numFmts>
  <fonts count="5" x14ac:knownFonts="1">
    <font>
      <sz val="11"/>
      <color theme="1"/>
      <name val="Calibri"/>
      <family val="2"/>
      <charset val="238"/>
      <scheme val="minor"/>
    </font>
    <font>
      <i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2" fontId="0" fillId="0" borderId="0" xfId="0" applyNumberFormat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9" fontId="3" fillId="0" borderId="1" xfId="0" applyNumberFormat="1" applyFont="1" applyBorder="1"/>
    <xf numFmtId="164" fontId="3" fillId="0" borderId="1" xfId="0" applyNumberFormat="1" applyFont="1" applyBorder="1"/>
    <xf numFmtId="4" fontId="3" fillId="0" borderId="0" xfId="0" applyNumberFormat="1" applyFont="1"/>
    <xf numFmtId="2" fontId="3" fillId="0" borderId="0" xfId="0" applyNumberFormat="1" applyFont="1"/>
    <xf numFmtId="0" fontId="3" fillId="0" borderId="4" xfId="0" applyFont="1" applyBorder="1"/>
    <xf numFmtId="0" fontId="3" fillId="0" borderId="5" xfId="0" applyFont="1" applyBorder="1"/>
    <xf numFmtId="0" fontId="2" fillId="0" borderId="0" xfId="0" applyFont="1" applyBorder="1" applyAlignment="1">
      <alignment wrapText="1"/>
    </xf>
    <xf numFmtId="0" fontId="3" fillId="0" borderId="0" xfId="0" applyFont="1" applyBorder="1"/>
    <xf numFmtId="9" fontId="3" fillId="0" borderId="0" xfId="0" applyNumberFormat="1" applyFont="1" applyBorder="1"/>
    <xf numFmtId="164" fontId="3" fillId="0" borderId="0" xfId="0" applyNumberFormat="1" applyFont="1" applyBorder="1"/>
    <xf numFmtId="0" fontId="2" fillId="0" borderId="6" xfId="0" applyFont="1" applyBorder="1" applyAlignment="1">
      <alignment wrapText="1"/>
    </xf>
    <xf numFmtId="0" fontId="3" fillId="0" borderId="6" xfId="0" applyFont="1" applyBorder="1"/>
    <xf numFmtId="9" fontId="3" fillId="0" borderId="6" xfId="0" applyNumberFormat="1" applyFont="1" applyBorder="1"/>
    <xf numFmtId="164" fontId="3" fillId="0" borderId="6" xfId="0" applyNumberFormat="1" applyFont="1" applyBorder="1"/>
    <xf numFmtId="0" fontId="3" fillId="0" borderId="1" xfId="0" applyFont="1" applyBorder="1" applyAlignment="1">
      <alignment wrapText="1"/>
    </xf>
    <xf numFmtId="4" fontId="3" fillId="0" borderId="1" xfId="0" applyNumberFormat="1" applyFont="1" applyBorder="1"/>
    <xf numFmtId="2" fontId="3" fillId="0" borderId="6" xfId="0" applyNumberFormat="1" applyFont="1" applyBorder="1"/>
    <xf numFmtId="2" fontId="3" fillId="0" borderId="1" xfId="0" applyNumberFormat="1" applyFont="1" applyBorder="1"/>
    <xf numFmtId="2" fontId="3" fillId="0" borderId="5" xfId="0" applyNumberFormat="1" applyFont="1" applyBorder="1"/>
    <xf numFmtId="0" fontId="2" fillId="0" borderId="7" xfId="0" applyFont="1" applyBorder="1" applyAlignment="1">
      <alignment vertical="center" wrapText="1"/>
    </xf>
    <xf numFmtId="0" fontId="3" fillId="0" borderId="7" xfId="0" applyFont="1" applyBorder="1"/>
    <xf numFmtId="2" fontId="3" fillId="0" borderId="7" xfId="0" applyNumberFormat="1" applyFont="1" applyBorder="1"/>
    <xf numFmtId="9" fontId="3" fillId="0" borderId="7" xfId="0" applyNumberFormat="1" applyFont="1" applyBorder="1"/>
    <xf numFmtId="164" fontId="3" fillId="0" borderId="7" xfId="0" applyNumberFormat="1" applyFont="1" applyBorder="1"/>
    <xf numFmtId="4" fontId="3" fillId="0" borderId="7" xfId="0" applyNumberFormat="1" applyFont="1" applyBorder="1"/>
    <xf numFmtId="4" fontId="3" fillId="0" borderId="6" xfId="0" applyNumberFormat="1" applyFont="1" applyBorder="1"/>
    <xf numFmtId="2" fontId="3" fillId="0" borderId="0" xfId="0" applyNumberFormat="1" applyFont="1" applyBorder="1"/>
    <xf numFmtId="0" fontId="2" fillId="0" borderId="8" xfId="0" applyFont="1" applyBorder="1" applyAlignment="1">
      <alignment vertical="center" wrapText="1"/>
    </xf>
    <xf numFmtId="0" fontId="3" fillId="0" borderId="3" xfId="0" applyFont="1" applyBorder="1"/>
    <xf numFmtId="2" fontId="3" fillId="0" borderId="3" xfId="0" applyNumberFormat="1" applyFont="1" applyBorder="1"/>
    <xf numFmtId="9" fontId="3" fillId="0" borderId="3" xfId="0" applyNumberFormat="1" applyFont="1" applyBorder="1"/>
    <xf numFmtId="164" fontId="3" fillId="0" borderId="3" xfId="0" applyNumberFormat="1" applyFont="1" applyBorder="1"/>
    <xf numFmtId="0" fontId="2" fillId="0" borderId="6" xfId="0" applyFont="1" applyBorder="1" applyAlignment="1">
      <alignment vertical="center" wrapText="1"/>
    </xf>
    <xf numFmtId="0" fontId="3" fillId="0" borderId="9" xfId="0" applyFont="1" applyBorder="1"/>
    <xf numFmtId="2" fontId="3" fillId="0" borderId="9" xfId="0" applyNumberFormat="1" applyFont="1" applyBorder="1"/>
    <xf numFmtId="164" fontId="3" fillId="0" borderId="9" xfId="0" applyNumberFormat="1" applyFont="1" applyBorder="1"/>
    <xf numFmtId="0" fontId="4" fillId="0" borderId="0" xfId="0" applyFont="1"/>
    <xf numFmtId="0" fontId="2" fillId="0" borderId="10" xfId="0" applyFont="1" applyBorder="1" applyAlignment="1">
      <alignment vertical="center" wrapText="1"/>
    </xf>
    <xf numFmtId="9" fontId="3" fillId="0" borderId="9" xfId="0" applyNumberFormat="1" applyFont="1" applyBorder="1"/>
    <xf numFmtId="0" fontId="1" fillId="0" borderId="6" xfId="0" applyFont="1" applyBorder="1" applyAlignment="1">
      <alignment vertical="center" wrapText="1"/>
    </xf>
    <xf numFmtId="2" fontId="3" fillId="0" borderId="1" xfId="0" applyNumberFormat="1" applyFont="1" applyBorder="1" applyAlignment="1">
      <alignment wrapText="1"/>
    </xf>
    <xf numFmtId="0" fontId="4" fillId="0" borderId="0" xfId="0" applyFont="1" applyBorder="1"/>
    <xf numFmtId="0" fontId="0" fillId="0" borderId="0" xfId="0" applyBorder="1"/>
    <xf numFmtId="2" fontId="0" fillId="0" borderId="0" xfId="0" applyNumberFormat="1" applyBorder="1"/>
    <xf numFmtId="0" fontId="3" fillId="0" borderId="0" xfId="0" applyFont="1" applyBorder="1" applyAlignment="1">
      <alignment wrapText="1"/>
    </xf>
    <xf numFmtId="2" fontId="3" fillId="0" borderId="0" xfId="0" applyNumberFormat="1" applyFont="1" applyBorder="1" applyAlignment="1">
      <alignment wrapText="1"/>
    </xf>
    <xf numFmtId="4" fontId="3" fillId="0" borderId="0" xfId="0" applyNumberFormat="1" applyFont="1" applyBorder="1"/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tabSelected="1" zoomScaleNormal="100" workbookViewId="0">
      <selection activeCell="L52" sqref="L52"/>
    </sheetView>
  </sheetViews>
  <sheetFormatPr defaultRowHeight="15" x14ac:dyDescent="0.25"/>
  <cols>
    <col min="1" max="1" width="25.140625" customWidth="1"/>
    <col min="2" max="2" width="12.28515625" customWidth="1"/>
    <col min="3" max="3" width="11.140625" style="1" customWidth="1"/>
    <col min="4" max="4" width="11.5703125" customWidth="1"/>
    <col min="5" max="5" width="7.7109375" customWidth="1"/>
    <col min="6" max="6" width="10.7109375" customWidth="1"/>
    <col min="7" max="7" width="13.42578125" customWidth="1"/>
    <col min="8" max="8" width="10" bestFit="1" customWidth="1"/>
  </cols>
  <sheetData>
    <row r="1" spans="1:10" ht="18.75" x14ac:dyDescent="0.3">
      <c r="A1" s="43" t="s">
        <v>18</v>
      </c>
    </row>
    <row r="2" spans="1:10" ht="45" x14ac:dyDescent="0.25">
      <c r="A2" s="5" t="s">
        <v>0</v>
      </c>
      <c r="B2" s="21" t="s">
        <v>14</v>
      </c>
      <c r="C2" s="47" t="s">
        <v>9</v>
      </c>
      <c r="D2" s="21" t="s">
        <v>8</v>
      </c>
      <c r="E2" s="21" t="s">
        <v>5</v>
      </c>
      <c r="F2" s="21" t="s">
        <v>7</v>
      </c>
      <c r="G2" s="21" t="s">
        <v>6</v>
      </c>
      <c r="H2" s="4"/>
      <c r="I2" s="4"/>
      <c r="J2" s="4"/>
    </row>
    <row r="3" spans="1:10" ht="36.75" x14ac:dyDescent="0.25">
      <c r="A3" s="17" t="s">
        <v>10</v>
      </c>
      <c r="B3" s="18">
        <v>4977.46</v>
      </c>
      <c r="C3" s="23">
        <v>1.1399999999999999</v>
      </c>
      <c r="D3" s="23">
        <f>B3*C3</f>
        <v>5674.3044</v>
      </c>
      <c r="E3" s="19">
        <v>0.23</v>
      </c>
      <c r="F3" s="20">
        <f>D3*E3</f>
        <v>1305.0900120000001</v>
      </c>
      <c r="G3" s="22">
        <f>D3+F3</f>
        <v>6979.3944119999996</v>
      </c>
      <c r="H3" s="4"/>
      <c r="I3" s="4"/>
      <c r="J3" s="4"/>
    </row>
    <row r="4" spans="1:10" ht="36" x14ac:dyDescent="0.25">
      <c r="A4" s="3" t="s">
        <v>11</v>
      </c>
      <c r="B4" s="5">
        <v>19377.73</v>
      </c>
      <c r="C4" s="24">
        <v>1.28</v>
      </c>
      <c r="D4" s="24">
        <f t="shared" ref="D4:D6" si="0">B4*C4</f>
        <v>24803.4944</v>
      </c>
      <c r="E4" s="7">
        <v>0.08</v>
      </c>
      <c r="F4" s="8">
        <f t="shared" ref="F4:F8" si="1">D4*E4</f>
        <v>1984.279552</v>
      </c>
      <c r="G4" s="22">
        <f t="shared" ref="G4:G8" si="2">D4+F4</f>
        <v>26787.773952</v>
      </c>
      <c r="H4" s="4"/>
      <c r="I4" s="4"/>
      <c r="J4" s="4"/>
    </row>
    <row r="5" spans="1:10" ht="48.75" x14ac:dyDescent="0.25">
      <c r="A5" s="2" t="s">
        <v>12</v>
      </c>
      <c r="B5" s="5">
        <v>25</v>
      </c>
      <c r="C5" s="24">
        <v>23.15</v>
      </c>
      <c r="D5" s="24">
        <f>B5/12*C5</f>
        <v>48.229166666666664</v>
      </c>
      <c r="E5" s="7">
        <v>0.08</v>
      </c>
      <c r="F5" s="8">
        <f t="shared" si="1"/>
        <v>3.8583333333333334</v>
      </c>
      <c r="G5" s="22">
        <f t="shared" si="2"/>
        <v>52.087499999999999</v>
      </c>
      <c r="H5" s="4"/>
      <c r="I5" s="4"/>
      <c r="J5" s="4"/>
    </row>
    <row r="6" spans="1:10" ht="36.75" x14ac:dyDescent="0.25">
      <c r="A6" s="2" t="s">
        <v>13</v>
      </c>
      <c r="B6" s="5">
        <v>18579.57</v>
      </c>
      <c r="C6" s="24">
        <v>0.34</v>
      </c>
      <c r="D6" s="24">
        <f t="shared" si="0"/>
        <v>6317.0538000000006</v>
      </c>
      <c r="E6" s="7">
        <v>0.08</v>
      </c>
      <c r="F6" s="8">
        <f t="shared" si="1"/>
        <v>505.36430400000006</v>
      </c>
      <c r="G6" s="22">
        <f t="shared" si="2"/>
        <v>6822.4181040000003</v>
      </c>
      <c r="H6" s="4"/>
      <c r="I6" s="4"/>
      <c r="J6" s="4"/>
    </row>
    <row r="7" spans="1:10" ht="60" x14ac:dyDescent="0.25">
      <c r="A7" s="3" t="s">
        <v>15</v>
      </c>
      <c r="B7" s="5">
        <v>624.04</v>
      </c>
      <c r="C7" s="24">
        <v>2.2200000000000002</v>
      </c>
      <c r="D7" s="24">
        <f>B7*2*C7/12</f>
        <v>230.8948</v>
      </c>
      <c r="E7" s="7">
        <v>0.23</v>
      </c>
      <c r="F7" s="8">
        <f t="shared" si="1"/>
        <v>53.105804000000006</v>
      </c>
      <c r="G7" s="22">
        <f t="shared" si="2"/>
        <v>284.00060400000001</v>
      </c>
      <c r="H7" s="4"/>
      <c r="I7" s="4"/>
      <c r="J7" s="4"/>
    </row>
    <row r="8" spans="1:10" ht="72" x14ac:dyDescent="0.25">
      <c r="A8" s="26" t="s">
        <v>4</v>
      </c>
      <c r="B8" s="40">
        <v>3760</v>
      </c>
      <c r="C8" s="28">
        <v>0.3</v>
      </c>
      <c r="D8" s="41">
        <f>B8*C8/12</f>
        <v>94</v>
      </c>
      <c r="E8" s="29">
        <v>0.23</v>
      </c>
      <c r="F8" s="42">
        <f t="shared" si="1"/>
        <v>21.62</v>
      </c>
      <c r="G8" s="31">
        <f t="shared" si="2"/>
        <v>115.62</v>
      </c>
      <c r="H8" s="4"/>
      <c r="I8" s="4"/>
      <c r="J8" s="4"/>
    </row>
    <row r="9" spans="1:10" x14ac:dyDescent="0.25">
      <c r="A9" s="39"/>
      <c r="B9" s="35">
        <v>1134</v>
      </c>
      <c r="C9" s="23">
        <v>0.3</v>
      </c>
      <c r="D9" s="36">
        <f>B9*C9/12</f>
        <v>28.349999999999998</v>
      </c>
      <c r="E9" s="19">
        <v>0.23</v>
      </c>
      <c r="F9" s="38">
        <f>D9*E9</f>
        <v>6.5205000000000002</v>
      </c>
      <c r="G9" s="32">
        <f>D9+F9</f>
        <v>34.8705</v>
      </c>
      <c r="H9" s="4"/>
      <c r="I9" s="4"/>
      <c r="J9" s="4"/>
    </row>
    <row r="10" spans="1:10" x14ac:dyDescent="0.25">
      <c r="A10" s="5" t="s">
        <v>16</v>
      </c>
      <c r="B10" s="5"/>
      <c r="C10" s="24"/>
      <c r="D10" s="8">
        <f>SUM(D3:D9)</f>
        <v>37196.32656666667</v>
      </c>
      <c r="E10" s="5"/>
      <c r="F10" s="5"/>
      <c r="G10" s="22">
        <f>SUM(G3:G9)</f>
        <v>41076.165072000003</v>
      </c>
      <c r="H10" s="4"/>
      <c r="I10" s="4"/>
      <c r="J10" s="4"/>
    </row>
    <row r="11" spans="1:10" x14ac:dyDescent="0.25">
      <c r="A11" s="11" t="s">
        <v>17</v>
      </c>
      <c r="B11" s="12"/>
      <c r="C11" s="25"/>
      <c r="D11" s="8">
        <f>12*D10</f>
        <v>446355.91880000004</v>
      </c>
      <c r="E11" s="12"/>
      <c r="F11" s="6"/>
      <c r="G11" s="8">
        <f>G10*12</f>
        <v>492913.98086400004</v>
      </c>
      <c r="H11" s="4"/>
      <c r="I11" s="4"/>
      <c r="J11" s="4"/>
    </row>
    <row r="12" spans="1:10" x14ac:dyDescent="0.25">
      <c r="A12" s="4"/>
      <c r="B12" s="4"/>
      <c r="C12" s="10"/>
      <c r="D12" s="10"/>
      <c r="E12" s="4"/>
      <c r="F12" s="4"/>
      <c r="G12" s="4"/>
      <c r="H12" s="4"/>
      <c r="I12" s="4"/>
      <c r="J12" s="4"/>
    </row>
    <row r="13" spans="1:10" ht="18.75" x14ac:dyDescent="0.3">
      <c r="A13" s="43" t="s">
        <v>19</v>
      </c>
      <c r="B13" s="4"/>
      <c r="C13" s="10"/>
      <c r="D13" s="10"/>
      <c r="E13" s="4"/>
      <c r="F13" s="4"/>
      <c r="G13" s="4"/>
      <c r="H13" s="4"/>
      <c r="I13" s="4"/>
      <c r="J13" s="4"/>
    </row>
    <row r="14" spans="1:10" ht="45" x14ac:dyDescent="0.25">
      <c r="A14" s="5" t="s">
        <v>1</v>
      </c>
      <c r="B14" s="21" t="s">
        <v>14</v>
      </c>
      <c r="C14" s="47" t="s">
        <v>9</v>
      </c>
      <c r="D14" s="21" t="s">
        <v>8</v>
      </c>
      <c r="E14" s="21" t="s">
        <v>5</v>
      </c>
      <c r="F14" s="21" t="s">
        <v>7</v>
      </c>
      <c r="G14" s="21" t="s">
        <v>6</v>
      </c>
      <c r="H14" s="4"/>
      <c r="I14" s="4"/>
      <c r="J14" s="4"/>
    </row>
    <row r="15" spans="1:10" ht="36.75" x14ac:dyDescent="0.25">
      <c r="A15" s="2" t="s">
        <v>10</v>
      </c>
      <c r="B15" s="5">
        <v>1507</v>
      </c>
      <c r="C15" s="24">
        <v>1.1399999999999999</v>
      </c>
      <c r="D15" s="24">
        <f>B15*C15</f>
        <v>1717.9799999999998</v>
      </c>
      <c r="E15" s="7">
        <v>0.23</v>
      </c>
      <c r="F15" s="8">
        <f t="shared" ref="F15:F20" si="3">D15*E15</f>
        <v>395.13539999999995</v>
      </c>
      <c r="G15" s="22">
        <f t="shared" ref="G15:G20" si="4">D15+F15</f>
        <v>2113.1153999999997</v>
      </c>
      <c r="H15" s="4"/>
      <c r="I15" s="4"/>
      <c r="J15" s="4"/>
    </row>
    <row r="16" spans="1:10" ht="36" x14ac:dyDescent="0.25">
      <c r="A16" s="3" t="s">
        <v>11</v>
      </c>
      <c r="B16" s="5">
        <v>4603</v>
      </c>
      <c r="C16" s="24">
        <v>1.28</v>
      </c>
      <c r="D16" s="24">
        <f t="shared" ref="D16:D18" si="5">B16*C16</f>
        <v>5891.84</v>
      </c>
      <c r="E16" s="7">
        <v>0.08</v>
      </c>
      <c r="F16" s="8">
        <f t="shared" si="3"/>
        <v>471.34720000000004</v>
      </c>
      <c r="G16" s="22">
        <f t="shared" si="4"/>
        <v>6363.1872000000003</v>
      </c>
      <c r="H16" s="4"/>
      <c r="I16" s="4"/>
      <c r="J16" s="4"/>
    </row>
    <row r="17" spans="1:10" ht="48.75" x14ac:dyDescent="0.25">
      <c r="A17" s="2" t="s">
        <v>12</v>
      </c>
      <c r="B17" s="5">
        <v>25</v>
      </c>
      <c r="C17" s="24">
        <v>23.15</v>
      </c>
      <c r="D17" s="24">
        <f>B17/12*C17</f>
        <v>48.229166666666664</v>
      </c>
      <c r="E17" s="7">
        <v>0.08</v>
      </c>
      <c r="F17" s="8">
        <f t="shared" si="3"/>
        <v>3.8583333333333334</v>
      </c>
      <c r="G17" s="22">
        <f t="shared" si="4"/>
        <v>52.087499999999999</v>
      </c>
      <c r="H17" s="4"/>
      <c r="I17" s="4"/>
      <c r="J17" s="4"/>
    </row>
    <row r="18" spans="1:10" ht="36.75" x14ac:dyDescent="0.25">
      <c r="A18" s="2" t="s">
        <v>13</v>
      </c>
      <c r="B18" s="5">
        <v>5720</v>
      </c>
      <c r="C18" s="24">
        <v>0.34</v>
      </c>
      <c r="D18" s="24">
        <f t="shared" si="5"/>
        <v>1944.8000000000002</v>
      </c>
      <c r="E18" s="7">
        <v>0.08</v>
      </c>
      <c r="F18" s="8">
        <f t="shared" si="3"/>
        <v>155.58400000000003</v>
      </c>
      <c r="G18" s="22">
        <f t="shared" si="4"/>
        <v>2100.384</v>
      </c>
      <c r="H18" s="4"/>
      <c r="I18" s="4"/>
      <c r="J18" s="4"/>
    </row>
    <row r="19" spans="1:10" ht="60" x14ac:dyDescent="0.25">
      <c r="A19" s="26" t="s">
        <v>15</v>
      </c>
      <c r="B19" s="27">
        <v>614</v>
      </c>
      <c r="C19" s="28">
        <v>2.2200000000000002</v>
      </c>
      <c r="D19" s="28">
        <f>B19*2*C19/12</f>
        <v>227.18000000000004</v>
      </c>
      <c r="E19" s="29">
        <v>0.23</v>
      </c>
      <c r="F19" s="30">
        <f t="shared" si="3"/>
        <v>52.251400000000011</v>
      </c>
      <c r="G19" s="31">
        <f t="shared" si="4"/>
        <v>279.43140000000005</v>
      </c>
      <c r="H19" s="4"/>
      <c r="I19" s="4"/>
      <c r="J19" s="4"/>
    </row>
    <row r="20" spans="1:10" ht="72" x14ac:dyDescent="0.25">
      <c r="A20" s="44" t="s">
        <v>4</v>
      </c>
      <c r="B20" s="27">
        <v>781</v>
      </c>
      <c r="C20" s="41">
        <v>0.3</v>
      </c>
      <c r="D20" s="28">
        <f>B20*C20/12</f>
        <v>19.524999999999999</v>
      </c>
      <c r="E20" s="45">
        <v>0.23</v>
      </c>
      <c r="F20" s="30">
        <f t="shared" si="3"/>
        <v>4.4907500000000002</v>
      </c>
      <c r="G20" s="31">
        <f t="shared" si="4"/>
        <v>24.015749999999997</v>
      </c>
      <c r="H20" s="4"/>
      <c r="I20" s="4"/>
      <c r="J20" s="4"/>
    </row>
    <row r="21" spans="1:10" x14ac:dyDescent="0.25">
      <c r="A21" s="34"/>
      <c r="B21" s="18">
        <v>363</v>
      </c>
      <c r="C21" s="36">
        <v>0.3</v>
      </c>
      <c r="D21" s="23">
        <f>B21*C21/12</f>
        <v>9.0749999999999993</v>
      </c>
      <c r="E21" s="37">
        <v>0.23</v>
      </c>
      <c r="F21" s="20">
        <f>D21*E21</f>
        <v>2.08725</v>
      </c>
      <c r="G21" s="32">
        <f>D21+F21</f>
        <v>11.16225</v>
      </c>
      <c r="H21" s="4"/>
      <c r="I21" s="4"/>
      <c r="J21" s="4"/>
    </row>
    <row r="22" spans="1:10" x14ac:dyDescent="0.25">
      <c r="A22" s="5" t="s">
        <v>16</v>
      </c>
      <c r="B22" s="5"/>
      <c r="C22" s="24"/>
      <c r="D22" s="8">
        <f>SUM(D15:D21)</f>
        <v>9858.6291666666675</v>
      </c>
      <c r="E22" s="5"/>
      <c r="F22" s="5"/>
      <c r="G22" s="22">
        <f>SUM(G15:G21)</f>
        <v>10943.383499999998</v>
      </c>
      <c r="H22" s="4"/>
      <c r="I22" s="4"/>
      <c r="J22" s="4"/>
    </row>
    <row r="23" spans="1:10" x14ac:dyDescent="0.25">
      <c r="A23" s="11" t="s">
        <v>17</v>
      </c>
      <c r="B23" s="12"/>
      <c r="C23" s="25"/>
      <c r="D23" s="8">
        <f>12*D22</f>
        <v>118303.55000000002</v>
      </c>
      <c r="E23" s="12"/>
      <c r="F23" s="6"/>
      <c r="G23" s="8">
        <f>G22*12</f>
        <v>131320.60199999998</v>
      </c>
      <c r="H23" s="4"/>
      <c r="I23" s="4"/>
      <c r="J23" s="4"/>
    </row>
    <row r="24" spans="1:10" x14ac:dyDescent="0.25">
      <c r="A24" s="13"/>
      <c r="B24" s="14"/>
      <c r="C24" s="33"/>
      <c r="D24" s="10"/>
      <c r="E24" s="15"/>
      <c r="F24" s="16"/>
      <c r="G24" s="9"/>
      <c r="H24" s="4"/>
      <c r="I24" s="4"/>
      <c r="J24" s="4"/>
    </row>
    <row r="25" spans="1:10" ht="18.75" x14ac:dyDescent="0.3">
      <c r="A25" s="43" t="s">
        <v>20</v>
      </c>
      <c r="B25" s="4"/>
      <c r="C25" s="10"/>
      <c r="D25" s="10"/>
      <c r="E25" s="4"/>
      <c r="F25" s="4"/>
      <c r="G25" s="9"/>
      <c r="H25" s="4"/>
      <c r="I25" s="4"/>
      <c r="J25" s="4"/>
    </row>
    <row r="26" spans="1:10" ht="45" x14ac:dyDescent="0.25">
      <c r="A26" s="5" t="s">
        <v>2</v>
      </c>
      <c r="B26" s="21" t="s">
        <v>14</v>
      </c>
      <c r="C26" s="47" t="s">
        <v>9</v>
      </c>
      <c r="D26" s="21" t="s">
        <v>8</v>
      </c>
      <c r="E26" s="21" t="s">
        <v>5</v>
      </c>
      <c r="F26" s="21" t="s">
        <v>7</v>
      </c>
      <c r="G26" s="21" t="s">
        <v>6</v>
      </c>
      <c r="H26" s="4"/>
      <c r="I26" s="4"/>
      <c r="J26" s="4"/>
    </row>
    <row r="27" spans="1:10" ht="36.75" x14ac:dyDescent="0.25">
      <c r="A27" s="2" t="s">
        <v>10</v>
      </c>
      <c r="B27" s="5">
        <v>1303.1099999999999</v>
      </c>
      <c r="C27" s="24">
        <v>1.1399999999999999</v>
      </c>
      <c r="D27" s="24">
        <f>B27*C27</f>
        <v>1485.5453999999997</v>
      </c>
      <c r="E27" s="7">
        <v>0.23</v>
      </c>
      <c r="F27" s="8">
        <f t="shared" ref="F27:F32" si="6">D27*E27</f>
        <v>341.67544199999998</v>
      </c>
      <c r="G27" s="22">
        <f t="shared" ref="G27:G32" si="7">D27+F27</f>
        <v>1827.2208419999997</v>
      </c>
      <c r="H27" s="4"/>
      <c r="I27" s="4"/>
      <c r="J27" s="4"/>
    </row>
    <row r="28" spans="1:10" ht="36" x14ac:dyDescent="0.25">
      <c r="A28" s="3" t="s">
        <v>11</v>
      </c>
      <c r="B28" s="5">
        <v>8598.0400000000009</v>
      </c>
      <c r="C28" s="24">
        <v>1.28</v>
      </c>
      <c r="D28" s="24">
        <f t="shared" ref="D28:D30" si="8">B28*C28</f>
        <v>11005.491200000002</v>
      </c>
      <c r="E28" s="7">
        <v>0.08</v>
      </c>
      <c r="F28" s="8">
        <f t="shared" si="6"/>
        <v>880.43929600000024</v>
      </c>
      <c r="G28" s="22">
        <f t="shared" si="7"/>
        <v>11885.930496000003</v>
      </c>
      <c r="H28" s="4"/>
      <c r="I28" s="4"/>
      <c r="J28" s="4"/>
    </row>
    <row r="29" spans="1:10" ht="48.75" x14ac:dyDescent="0.25">
      <c r="A29" s="2" t="s">
        <v>12</v>
      </c>
      <c r="B29" s="5">
        <v>25</v>
      </c>
      <c r="C29" s="24">
        <v>23.15</v>
      </c>
      <c r="D29" s="24">
        <f>B29/12*C29</f>
        <v>48.229166666666664</v>
      </c>
      <c r="E29" s="7">
        <v>0.08</v>
      </c>
      <c r="F29" s="8">
        <f t="shared" si="6"/>
        <v>3.8583333333333334</v>
      </c>
      <c r="G29" s="22">
        <f t="shared" si="7"/>
        <v>52.087499999999999</v>
      </c>
      <c r="H29" s="4"/>
      <c r="I29" s="4"/>
      <c r="J29" s="4"/>
    </row>
    <row r="30" spans="1:10" ht="36.75" x14ac:dyDescent="0.25">
      <c r="A30" s="2" t="s">
        <v>13</v>
      </c>
      <c r="B30" s="5">
        <v>19102</v>
      </c>
      <c r="C30" s="24">
        <v>0.34</v>
      </c>
      <c r="D30" s="24">
        <f t="shared" si="8"/>
        <v>6494.68</v>
      </c>
      <c r="E30" s="7">
        <v>0.08</v>
      </c>
      <c r="F30" s="8">
        <f t="shared" si="6"/>
        <v>519.57440000000008</v>
      </c>
      <c r="G30" s="22">
        <f t="shared" si="7"/>
        <v>7014.2544000000007</v>
      </c>
      <c r="H30" s="4"/>
      <c r="I30" s="4"/>
      <c r="J30" s="4"/>
    </row>
    <row r="31" spans="1:10" ht="60" x14ac:dyDescent="0.25">
      <c r="A31" s="26" t="s">
        <v>15</v>
      </c>
      <c r="B31" s="27">
        <v>484.9</v>
      </c>
      <c r="C31" s="28">
        <v>2.2200000000000002</v>
      </c>
      <c r="D31" s="28">
        <f>B31*2*C31/12</f>
        <v>179.41300000000001</v>
      </c>
      <c r="E31" s="29">
        <v>0.23</v>
      </c>
      <c r="F31" s="30">
        <f t="shared" si="6"/>
        <v>41.264990000000004</v>
      </c>
      <c r="G31" s="31">
        <f t="shared" si="7"/>
        <v>220.67799000000002</v>
      </c>
      <c r="H31" s="4"/>
      <c r="I31" s="4"/>
      <c r="J31" s="4"/>
    </row>
    <row r="32" spans="1:10" ht="72" x14ac:dyDescent="0.25">
      <c r="A32" s="26" t="s">
        <v>4</v>
      </c>
      <c r="B32" s="27">
        <v>1380.92</v>
      </c>
      <c r="C32" s="41">
        <v>0.3</v>
      </c>
      <c r="D32" s="28">
        <f>B32*C32/12</f>
        <v>34.523000000000003</v>
      </c>
      <c r="E32" s="45">
        <v>0.23</v>
      </c>
      <c r="F32" s="30">
        <f t="shared" si="6"/>
        <v>7.940290000000001</v>
      </c>
      <c r="G32" s="31">
        <f t="shared" si="7"/>
        <v>42.463290000000001</v>
      </c>
      <c r="H32" s="4"/>
      <c r="I32" s="4"/>
      <c r="J32" s="4"/>
    </row>
    <row r="33" spans="1:10" x14ac:dyDescent="0.25">
      <c r="A33" s="46"/>
      <c r="B33" s="18">
        <v>511.13</v>
      </c>
      <c r="C33" s="36">
        <v>0.3</v>
      </c>
      <c r="D33" s="23">
        <f>B33*C33/12</f>
        <v>12.77825</v>
      </c>
      <c r="E33" s="37">
        <v>0.23</v>
      </c>
      <c r="F33" s="20">
        <f>D33*E33</f>
        <v>2.9389975000000002</v>
      </c>
      <c r="G33" s="32">
        <f>D33+F33</f>
        <v>15.717247499999999</v>
      </c>
      <c r="H33" s="4"/>
      <c r="I33" s="4"/>
      <c r="J33" s="4"/>
    </row>
    <row r="34" spans="1:10" x14ac:dyDescent="0.25">
      <c r="A34" s="5" t="s">
        <v>16</v>
      </c>
      <c r="B34" s="5"/>
      <c r="C34" s="24"/>
      <c r="D34" s="8">
        <f>SUM(D27:D33)</f>
        <v>19260.660016666669</v>
      </c>
      <c r="E34" s="5"/>
      <c r="F34" s="5"/>
      <c r="G34" s="22">
        <f>SUM(G27:G33)</f>
        <v>21058.351765500003</v>
      </c>
      <c r="H34" s="4"/>
      <c r="I34" s="4"/>
      <c r="J34" s="4"/>
    </row>
    <row r="35" spans="1:10" x14ac:dyDescent="0.25">
      <c r="A35" s="11" t="s">
        <v>17</v>
      </c>
      <c r="B35" s="12"/>
      <c r="C35" s="25"/>
      <c r="D35" s="8">
        <f>12*D34</f>
        <v>231127.92020000002</v>
      </c>
      <c r="E35" s="12"/>
      <c r="F35" s="6"/>
      <c r="G35" s="8">
        <f>G34*12</f>
        <v>252700.22118600004</v>
      </c>
      <c r="H35" s="4"/>
      <c r="I35" s="4"/>
      <c r="J35" s="4"/>
    </row>
    <row r="36" spans="1:10" x14ac:dyDescent="0.25">
      <c r="A36" s="14"/>
      <c r="B36" s="14"/>
      <c r="C36" s="33"/>
      <c r="D36" s="33"/>
      <c r="E36" s="14"/>
      <c r="F36" s="14"/>
      <c r="G36" s="14"/>
      <c r="H36" s="4"/>
      <c r="I36" s="4"/>
      <c r="J36" s="4"/>
    </row>
    <row r="37" spans="1:10" x14ac:dyDescent="0.25">
      <c r="A37" s="14"/>
      <c r="B37" s="14"/>
      <c r="C37" s="33"/>
      <c r="D37" s="33"/>
      <c r="E37" s="14"/>
      <c r="F37" s="14"/>
      <c r="G37" s="14"/>
      <c r="H37" s="4"/>
      <c r="I37" s="4"/>
      <c r="J37" s="4"/>
    </row>
    <row r="38" spans="1:10" ht="18.75" x14ac:dyDescent="0.3">
      <c r="A38" s="43" t="s">
        <v>21</v>
      </c>
      <c r="B38" s="4"/>
      <c r="C38" s="10"/>
      <c r="D38" s="10"/>
      <c r="E38" s="4"/>
      <c r="F38" s="4"/>
      <c r="G38" s="4"/>
      <c r="H38" s="4"/>
      <c r="I38" s="4"/>
      <c r="J38" s="4"/>
    </row>
    <row r="39" spans="1:10" ht="45" x14ac:dyDescent="0.25">
      <c r="A39" s="5" t="s">
        <v>3</v>
      </c>
      <c r="B39" s="21" t="s">
        <v>14</v>
      </c>
      <c r="C39" s="47" t="s">
        <v>9</v>
      </c>
      <c r="D39" s="21" t="s">
        <v>8</v>
      </c>
      <c r="E39" s="21" t="s">
        <v>5</v>
      </c>
      <c r="F39" s="21" t="s">
        <v>7</v>
      </c>
      <c r="G39" s="21" t="s">
        <v>6</v>
      </c>
      <c r="H39" s="4"/>
      <c r="I39" s="4"/>
      <c r="J39" s="4"/>
    </row>
    <row r="40" spans="1:10" ht="36.75" x14ac:dyDescent="0.25">
      <c r="A40" s="2" t="s">
        <v>10</v>
      </c>
      <c r="B40" s="5">
        <v>662.17</v>
      </c>
      <c r="C40" s="23">
        <v>1.1399999999999999</v>
      </c>
      <c r="D40" s="24">
        <f>B40*C40</f>
        <v>754.87379999999985</v>
      </c>
      <c r="E40" s="7">
        <v>0.23</v>
      </c>
      <c r="F40" s="8">
        <f t="shared" ref="F40:F45" si="9">D40*E40</f>
        <v>173.62097399999996</v>
      </c>
      <c r="G40" s="22">
        <f t="shared" ref="G40:G45" si="10">D40+F40</f>
        <v>928.49477399999978</v>
      </c>
      <c r="H40" s="4"/>
      <c r="I40" s="4"/>
      <c r="J40" s="4"/>
    </row>
    <row r="41" spans="1:10" ht="36" x14ac:dyDescent="0.25">
      <c r="A41" s="3" t="s">
        <v>11</v>
      </c>
      <c r="B41" s="5">
        <v>6148</v>
      </c>
      <c r="C41" s="24">
        <v>1.28</v>
      </c>
      <c r="D41" s="24">
        <f t="shared" ref="D41:D43" si="11">B41*C41</f>
        <v>7869.4400000000005</v>
      </c>
      <c r="E41" s="7">
        <v>0.08</v>
      </c>
      <c r="F41" s="8">
        <f t="shared" si="9"/>
        <v>629.55520000000001</v>
      </c>
      <c r="G41" s="22">
        <f t="shared" si="10"/>
        <v>8498.9952000000012</v>
      </c>
      <c r="H41" s="4"/>
      <c r="I41" s="4"/>
      <c r="J41" s="4"/>
    </row>
    <row r="42" spans="1:10" ht="48.75" x14ac:dyDescent="0.25">
      <c r="A42" s="2" t="s">
        <v>12</v>
      </c>
      <c r="B42" s="5">
        <v>25</v>
      </c>
      <c r="C42" s="24">
        <v>23.15</v>
      </c>
      <c r="D42" s="24">
        <f>B42/12*C42</f>
        <v>48.229166666666664</v>
      </c>
      <c r="E42" s="7">
        <v>0.08</v>
      </c>
      <c r="F42" s="8">
        <f t="shared" si="9"/>
        <v>3.8583333333333334</v>
      </c>
      <c r="G42" s="22">
        <f t="shared" si="10"/>
        <v>52.087499999999999</v>
      </c>
      <c r="H42" s="4"/>
      <c r="I42" s="4"/>
      <c r="J42" s="4"/>
    </row>
    <row r="43" spans="1:10" ht="36.75" x14ac:dyDescent="0.25">
      <c r="A43" s="2" t="s">
        <v>13</v>
      </c>
      <c r="B43" s="5">
        <v>9036.82</v>
      </c>
      <c r="C43" s="24">
        <v>0.34</v>
      </c>
      <c r="D43" s="24">
        <f t="shared" si="11"/>
        <v>3072.5188000000003</v>
      </c>
      <c r="E43" s="7">
        <v>0.08</v>
      </c>
      <c r="F43" s="8">
        <f t="shared" si="9"/>
        <v>245.80150400000002</v>
      </c>
      <c r="G43" s="22">
        <f t="shared" si="10"/>
        <v>3318.3203040000003</v>
      </c>
      <c r="H43" s="4"/>
      <c r="I43" s="4"/>
      <c r="J43" s="4"/>
    </row>
    <row r="44" spans="1:10" ht="60" x14ac:dyDescent="0.25">
      <c r="A44" s="26" t="s">
        <v>15</v>
      </c>
      <c r="B44" s="27">
        <v>134.72</v>
      </c>
      <c r="C44" s="24">
        <v>2.2200000000000002</v>
      </c>
      <c r="D44" s="28">
        <f>B44*2*C44/12</f>
        <v>49.84640000000001</v>
      </c>
      <c r="E44" s="29">
        <v>0.23</v>
      </c>
      <c r="F44" s="30">
        <f t="shared" si="9"/>
        <v>11.464672000000002</v>
      </c>
      <c r="G44" s="31">
        <f t="shared" si="10"/>
        <v>61.31107200000001</v>
      </c>
      <c r="H44" s="4"/>
      <c r="I44" s="4"/>
      <c r="J44" s="4"/>
    </row>
    <row r="45" spans="1:10" ht="72" x14ac:dyDescent="0.25">
      <c r="A45" s="44" t="s">
        <v>4</v>
      </c>
      <c r="B45" s="27">
        <v>130</v>
      </c>
      <c r="C45" s="28">
        <v>0.3</v>
      </c>
      <c r="D45" s="28">
        <f>B45*C45/12</f>
        <v>3.25</v>
      </c>
      <c r="E45" s="45">
        <v>0.23</v>
      </c>
      <c r="F45" s="30">
        <f t="shared" si="9"/>
        <v>0.74750000000000005</v>
      </c>
      <c r="G45" s="31">
        <f t="shared" si="10"/>
        <v>3.9975000000000001</v>
      </c>
      <c r="H45" s="4"/>
      <c r="I45" s="4"/>
      <c r="J45" s="4"/>
    </row>
    <row r="46" spans="1:10" x14ac:dyDescent="0.25">
      <c r="A46" s="34"/>
      <c r="B46" s="18">
        <v>59.3</v>
      </c>
      <c r="C46" s="23">
        <v>0.3</v>
      </c>
      <c r="D46" s="23">
        <f>B46*C46/12</f>
        <v>1.4824999999999999</v>
      </c>
      <c r="E46" s="37">
        <v>0.23</v>
      </c>
      <c r="F46" s="20">
        <f>D46*E46</f>
        <v>0.34097499999999997</v>
      </c>
      <c r="G46" s="32">
        <f>D46+F46</f>
        <v>1.823475</v>
      </c>
      <c r="H46" s="4"/>
      <c r="I46" s="4"/>
      <c r="J46" s="4"/>
    </row>
    <row r="47" spans="1:10" x14ac:dyDescent="0.25">
      <c r="A47" s="5" t="s">
        <v>16</v>
      </c>
      <c r="B47" s="5"/>
      <c r="C47" s="24"/>
      <c r="D47" s="8">
        <f>SUM(D40:D46)</f>
        <v>11799.640666666666</v>
      </c>
      <c r="E47" s="5"/>
      <c r="F47" s="5"/>
      <c r="G47" s="22">
        <f>SUM(G40:G46)</f>
        <v>12865.029825</v>
      </c>
      <c r="H47" s="4"/>
      <c r="I47" s="4"/>
      <c r="J47" s="4"/>
    </row>
    <row r="48" spans="1:10" x14ac:dyDescent="0.25">
      <c r="A48" s="11" t="s">
        <v>17</v>
      </c>
      <c r="B48" s="12"/>
      <c r="C48" s="25"/>
      <c r="D48" s="8">
        <f>12*D47</f>
        <v>141595.68799999999</v>
      </c>
      <c r="E48" s="12"/>
      <c r="F48" s="6"/>
      <c r="G48" s="8">
        <f>G47*12</f>
        <v>154380.3579</v>
      </c>
      <c r="H48" s="4"/>
      <c r="I48" s="4"/>
      <c r="J48" s="4"/>
    </row>
    <row r="49" spans="1:10" x14ac:dyDescent="0.25">
      <c r="A49" s="4"/>
      <c r="B49" s="4"/>
      <c r="C49" s="10"/>
      <c r="D49" s="4"/>
      <c r="E49" s="4"/>
      <c r="F49" s="4"/>
      <c r="G49" s="4"/>
      <c r="H49" s="4"/>
      <c r="I49" s="4"/>
      <c r="J49" s="4"/>
    </row>
    <row r="50" spans="1:10" x14ac:dyDescent="0.25">
      <c r="A50" s="4"/>
      <c r="B50" s="4"/>
      <c r="C50" s="10"/>
      <c r="D50" s="4"/>
      <c r="E50" s="4"/>
      <c r="F50" s="4"/>
      <c r="G50" s="9"/>
      <c r="H50" s="9"/>
      <c r="I50" s="4"/>
      <c r="J50" s="4"/>
    </row>
    <row r="51" spans="1:10" x14ac:dyDescent="0.25">
      <c r="A51" s="5" t="s">
        <v>22</v>
      </c>
      <c r="B51" s="12"/>
      <c r="C51" s="25"/>
      <c r="D51" s="8">
        <f>D11+D23+D35+D48</f>
        <v>937383.07700000005</v>
      </c>
      <c r="E51" s="12"/>
      <c r="F51" s="12"/>
      <c r="G51" s="8">
        <f>G11+G23+G35+G48</f>
        <v>1031315.1619500001</v>
      </c>
      <c r="H51" s="4"/>
      <c r="I51" s="4"/>
      <c r="J51" s="4"/>
    </row>
    <row r="52" spans="1:10" x14ac:dyDescent="0.25">
      <c r="A52" s="4"/>
      <c r="B52" s="4"/>
      <c r="C52" s="10"/>
      <c r="D52" s="4"/>
      <c r="E52" s="4"/>
      <c r="F52" s="4"/>
      <c r="G52" s="4"/>
      <c r="H52" s="4"/>
      <c r="I52" s="4"/>
      <c r="J52" s="4"/>
    </row>
    <row r="53" spans="1:10" x14ac:dyDescent="0.25">
      <c r="A53" s="4"/>
      <c r="B53" s="4"/>
      <c r="C53" s="10"/>
      <c r="D53" s="4"/>
      <c r="E53" s="4"/>
      <c r="F53" s="4"/>
      <c r="G53" s="4"/>
      <c r="H53" s="4"/>
      <c r="I53" s="4"/>
      <c r="J53" s="4"/>
    </row>
    <row r="54" spans="1:10" x14ac:dyDescent="0.25">
      <c r="A54" s="4"/>
      <c r="B54" s="4"/>
      <c r="C54" s="10"/>
      <c r="D54" s="4"/>
      <c r="E54" s="4"/>
      <c r="F54" s="4"/>
      <c r="G54" s="4"/>
      <c r="H54" s="4"/>
      <c r="I54" s="4"/>
      <c r="J54" s="4"/>
    </row>
  </sheetData>
  <pageMargins left="0.44" right="0.18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workbookViewId="0">
      <selection activeCell="F63" sqref="F63"/>
    </sheetView>
  </sheetViews>
  <sheetFormatPr defaultRowHeight="15" x14ac:dyDescent="0.25"/>
  <cols>
    <col min="1" max="1" width="25.140625" style="49" customWidth="1"/>
    <col min="2" max="2" width="12.28515625" style="49" customWidth="1"/>
    <col min="3" max="3" width="11.140625" style="50" customWidth="1"/>
    <col min="4" max="4" width="11.5703125" style="49" customWidth="1"/>
    <col min="5" max="5" width="7.7109375" style="49" customWidth="1"/>
    <col min="6" max="6" width="10.7109375" style="49" customWidth="1"/>
    <col min="7" max="7" width="13.42578125" style="49" customWidth="1"/>
    <col min="8" max="8" width="10" style="49" bestFit="1" customWidth="1"/>
    <col min="9" max="16384" width="9.140625" style="49"/>
  </cols>
  <sheetData>
    <row r="1" spans="1:10" ht="18.75" x14ac:dyDescent="0.3">
      <c r="A1" s="48"/>
    </row>
    <row r="2" spans="1:10" x14ac:dyDescent="0.25">
      <c r="A2" s="14"/>
      <c r="B2" s="51"/>
      <c r="C2" s="52"/>
      <c r="D2" s="51"/>
      <c r="E2" s="51"/>
      <c r="F2" s="51"/>
      <c r="G2" s="51"/>
      <c r="H2" s="14"/>
      <c r="I2" s="14"/>
      <c r="J2" s="14"/>
    </row>
    <row r="3" spans="1:10" x14ac:dyDescent="0.25">
      <c r="A3" s="13"/>
      <c r="B3" s="14"/>
      <c r="C3" s="33"/>
      <c r="D3" s="33"/>
      <c r="E3" s="15"/>
      <c r="F3" s="16"/>
      <c r="G3" s="53"/>
      <c r="H3" s="14"/>
      <c r="I3" s="14"/>
      <c r="J3" s="14"/>
    </row>
    <row r="4" spans="1:10" x14ac:dyDescent="0.25">
      <c r="A4" s="54"/>
      <c r="B4" s="14"/>
      <c r="C4" s="33"/>
      <c r="D4" s="33"/>
      <c r="E4" s="15"/>
      <c r="F4" s="16"/>
      <c r="G4" s="53"/>
      <c r="H4" s="14"/>
      <c r="I4" s="14"/>
      <c r="J4" s="14"/>
    </row>
    <row r="5" spans="1:10" x14ac:dyDescent="0.25">
      <c r="A5" s="13"/>
      <c r="B5" s="14"/>
      <c r="C5" s="33"/>
      <c r="D5" s="33"/>
      <c r="E5" s="15"/>
      <c r="F5" s="16"/>
      <c r="G5" s="53"/>
      <c r="H5" s="14"/>
      <c r="I5" s="14"/>
      <c r="J5" s="14"/>
    </row>
    <row r="6" spans="1:10" x14ac:dyDescent="0.25">
      <c r="A6" s="13"/>
      <c r="B6" s="14"/>
      <c r="C6" s="33"/>
      <c r="D6" s="33"/>
      <c r="E6" s="15"/>
      <c r="F6" s="16"/>
      <c r="G6" s="53"/>
      <c r="H6" s="14"/>
      <c r="I6" s="14"/>
      <c r="J6" s="14"/>
    </row>
    <row r="7" spans="1:10" x14ac:dyDescent="0.25">
      <c r="A7" s="54"/>
      <c r="B7" s="14"/>
      <c r="C7" s="33"/>
      <c r="D7" s="33"/>
      <c r="E7" s="15"/>
      <c r="F7" s="16"/>
      <c r="G7" s="53"/>
      <c r="H7" s="14"/>
      <c r="I7" s="14"/>
      <c r="J7" s="14"/>
    </row>
    <row r="8" spans="1:10" x14ac:dyDescent="0.25">
      <c r="A8" s="54"/>
      <c r="B8" s="14"/>
      <c r="C8" s="33"/>
      <c r="D8" s="33"/>
      <c r="E8" s="15"/>
      <c r="F8" s="16"/>
      <c r="G8" s="53"/>
      <c r="H8" s="14"/>
      <c r="I8" s="14"/>
      <c r="J8" s="14"/>
    </row>
    <row r="9" spans="1:10" x14ac:dyDescent="0.25">
      <c r="A9" s="54"/>
      <c r="B9" s="14"/>
      <c r="C9" s="33"/>
      <c r="D9" s="33"/>
      <c r="E9" s="15"/>
      <c r="F9" s="16"/>
      <c r="G9" s="53"/>
      <c r="H9" s="14"/>
      <c r="I9" s="14"/>
      <c r="J9" s="14"/>
    </row>
    <row r="10" spans="1:10" ht="40.5" customHeight="1" x14ac:dyDescent="0.25">
      <c r="A10" s="13"/>
      <c r="B10" s="14"/>
      <c r="C10" s="33"/>
      <c r="D10" s="33"/>
      <c r="E10" s="15"/>
      <c r="F10" s="16"/>
      <c r="G10" s="53"/>
      <c r="H10" s="14"/>
      <c r="I10" s="14"/>
      <c r="J10" s="14"/>
    </row>
    <row r="11" spans="1:10" x14ac:dyDescent="0.25">
      <c r="A11" s="14"/>
      <c r="B11" s="14"/>
      <c r="C11" s="33"/>
      <c r="D11" s="33"/>
      <c r="E11" s="14"/>
      <c r="F11" s="14"/>
      <c r="G11" s="53"/>
      <c r="H11" s="14"/>
      <c r="I11" s="14"/>
      <c r="J11" s="14"/>
    </row>
    <row r="12" spans="1:10" x14ac:dyDescent="0.25">
      <c r="A12" s="14"/>
      <c r="B12" s="14"/>
      <c r="C12" s="33"/>
      <c r="D12" s="16"/>
      <c r="E12" s="14"/>
      <c r="F12" s="14"/>
      <c r="G12" s="16"/>
      <c r="H12" s="14"/>
      <c r="I12" s="14"/>
      <c r="J12" s="14"/>
    </row>
    <row r="13" spans="1:10" x14ac:dyDescent="0.25">
      <c r="A13" s="14"/>
      <c r="B13" s="14"/>
      <c r="C13" s="33"/>
      <c r="D13" s="33"/>
      <c r="E13" s="14"/>
      <c r="F13" s="14"/>
      <c r="G13" s="14"/>
      <c r="H13" s="14"/>
      <c r="I13" s="14"/>
      <c r="J13" s="14"/>
    </row>
    <row r="14" spans="1:10" ht="18.75" x14ac:dyDescent="0.3">
      <c r="A14" s="48"/>
      <c r="B14" s="14"/>
      <c r="C14" s="33"/>
      <c r="D14" s="33"/>
      <c r="E14" s="14"/>
      <c r="F14" s="14"/>
      <c r="G14" s="14"/>
      <c r="H14" s="14"/>
      <c r="I14" s="14"/>
      <c r="J14" s="14"/>
    </row>
    <row r="15" spans="1:10" x14ac:dyDescent="0.25">
      <c r="A15" s="14"/>
      <c r="B15" s="51"/>
      <c r="C15" s="52"/>
      <c r="D15" s="51"/>
      <c r="E15" s="51"/>
      <c r="F15" s="51"/>
      <c r="G15" s="51"/>
      <c r="H15" s="14"/>
      <c r="I15" s="14"/>
      <c r="J15" s="14"/>
    </row>
    <row r="16" spans="1:10" x14ac:dyDescent="0.25">
      <c r="A16" s="13"/>
      <c r="B16" s="14"/>
      <c r="C16" s="33"/>
      <c r="D16" s="33"/>
      <c r="E16" s="15"/>
      <c r="F16" s="16"/>
      <c r="G16" s="53"/>
      <c r="H16" s="14"/>
      <c r="I16" s="14"/>
      <c r="J16" s="14"/>
    </row>
    <row r="17" spans="1:10" x14ac:dyDescent="0.25">
      <c r="A17" s="54"/>
      <c r="B17" s="14"/>
      <c r="C17" s="33"/>
      <c r="D17" s="33"/>
      <c r="E17" s="15"/>
      <c r="F17" s="16"/>
      <c r="G17" s="53"/>
      <c r="H17" s="14"/>
      <c r="I17" s="14"/>
      <c r="J17" s="14"/>
    </row>
    <row r="18" spans="1:10" x14ac:dyDescent="0.25">
      <c r="A18" s="13"/>
      <c r="B18" s="14"/>
      <c r="C18" s="33"/>
      <c r="D18" s="33"/>
      <c r="E18" s="15"/>
      <c r="F18" s="16"/>
      <c r="G18" s="53"/>
      <c r="H18" s="14"/>
      <c r="I18" s="14"/>
      <c r="J18" s="14"/>
    </row>
    <row r="19" spans="1:10" x14ac:dyDescent="0.25">
      <c r="A19" s="13"/>
      <c r="B19" s="14"/>
      <c r="C19" s="33"/>
      <c r="D19" s="33"/>
      <c r="E19" s="15"/>
      <c r="F19" s="16"/>
      <c r="G19" s="53"/>
      <c r="H19" s="14"/>
      <c r="I19" s="14"/>
      <c r="J19" s="14"/>
    </row>
    <row r="20" spans="1:10" x14ac:dyDescent="0.25">
      <c r="A20" s="54"/>
      <c r="B20" s="14"/>
      <c r="C20" s="33"/>
      <c r="D20" s="33"/>
      <c r="E20" s="15"/>
      <c r="F20" s="16"/>
      <c r="G20" s="53"/>
      <c r="H20" s="14"/>
      <c r="I20" s="14"/>
      <c r="J20" s="14"/>
    </row>
    <row r="21" spans="1:10" x14ac:dyDescent="0.25">
      <c r="A21" s="54"/>
      <c r="B21" s="14"/>
      <c r="C21" s="33"/>
      <c r="D21" s="33"/>
      <c r="E21" s="15"/>
      <c r="F21" s="16"/>
      <c r="G21" s="53"/>
      <c r="H21" s="14"/>
      <c r="I21" s="14"/>
      <c r="J21" s="14"/>
    </row>
    <row r="22" spans="1:10" x14ac:dyDescent="0.25">
      <c r="A22" s="54"/>
      <c r="B22" s="14"/>
      <c r="C22" s="33"/>
      <c r="D22" s="33"/>
      <c r="E22" s="15"/>
      <c r="F22" s="16"/>
      <c r="G22" s="53"/>
      <c r="H22" s="14"/>
      <c r="I22" s="14"/>
      <c r="J22" s="14"/>
    </row>
    <row r="23" spans="1:10" x14ac:dyDescent="0.25">
      <c r="A23" s="13"/>
      <c r="B23" s="14"/>
      <c r="C23" s="33"/>
      <c r="D23" s="33"/>
      <c r="E23" s="15"/>
      <c r="F23" s="16"/>
      <c r="G23" s="53"/>
      <c r="H23" s="14"/>
      <c r="I23" s="14"/>
      <c r="J23" s="14"/>
    </row>
    <row r="24" spans="1:10" x14ac:dyDescent="0.25">
      <c r="A24" s="14"/>
      <c r="B24" s="14"/>
      <c r="C24" s="33"/>
      <c r="D24" s="33"/>
      <c r="E24" s="14"/>
      <c r="F24" s="14"/>
      <c r="G24" s="53"/>
      <c r="H24" s="14"/>
      <c r="I24" s="14"/>
      <c r="J24" s="14"/>
    </row>
    <row r="25" spans="1:10" x14ac:dyDescent="0.25">
      <c r="A25" s="14"/>
      <c r="B25" s="14"/>
      <c r="C25" s="33"/>
      <c r="D25" s="16"/>
      <c r="E25" s="14"/>
      <c r="F25" s="14"/>
      <c r="G25" s="16"/>
      <c r="H25" s="14"/>
      <c r="I25" s="14"/>
      <c r="J25" s="14"/>
    </row>
    <row r="26" spans="1:10" x14ac:dyDescent="0.25">
      <c r="A26" s="13"/>
      <c r="B26" s="14"/>
      <c r="C26" s="33"/>
      <c r="D26" s="33"/>
      <c r="E26" s="15"/>
      <c r="F26" s="16"/>
      <c r="G26" s="53"/>
      <c r="H26" s="14"/>
      <c r="I26" s="14"/>
      <c r="J26" s="14"/>
    </row>
    <row r="27" spans="1:10" ht="18.75" x14ac:dyDescent="0.3">
      <c r="A27" s="48"/>
      <c r="B27" s="14"/>
      <c r="C27" s="33"/>
      <c r="D27" s="33"/>
      <c r="E27" s="14"/>
      <c r="F27" s="14"/>
      <c r="G27" s="53"/>
      <c r="H27" s="14"/>
      <c r="I27" s="14"/>
      <c r="J27" s="14"/>
    </row>
    <row r="28" spans="1:10" x14ac:dyDescent="0.25">
      <c r="A28" s="14"/>
      <c r="B28" s="51"/>
      <c r="C28" s="52"/>
      <c r="D28" s="51"/>
      <c r="E28" s="51"/>
      <c r="F28" s="51"/>
      <c r="G28" s="51"/>
      <c r="H28" s="14"/>
      <c r="I28" s="14"/>
      <c r="J28" s="14"/>
    </row>
    <row r="29" spans="1:10" x14ac:dyDescent="0.25">
      <c r="A29" s="13"/>
      <c r="B29" s="14"/>
      <c r="C29" s="33"/>
      <c r="D29" s="33"/>
      <c r="E29" s="15"/>
      <c r="F29" s="16"/>
      <c r="G29" s="53"/>
      <c r="H29" s="14"/>
      <c r="I29" s="14"/>
      <c r="J29" s="14"/>
    </row>
    <row r="30" spans="1:10" x14ac:dyDescent="0.25">
      <c r="A30" s="54"/>
      <c r="B30" s="14"/>
      <c r="C30" s="33"/>
      <c r="D30" s="33"/>
      <c r="E30" s="15"/>
      <c r="F30" s="16"/>
      <c r="G30" s="53"/>
      <c r="H30" s="14"/>
      <c r="I30" s="14"/>
      <c r="J30" s="14"/>
    </row>
    <row r="31" spans="1:10" x14ac:dyDescent="0.25">
      <c r="A31" s="13"/>
      <c r="B31" s="14"/>
      <c r="C31" s="33"/>
      <c r="D31" s="33"/>
      <c r="E31" s="15"/>
      <c r="F31" s="16"/>
      <c r="G31" s="53"/>
      <c r="H31" s="14"/>
      <c r="I31" s="14"/>
      <c r="J31" s="14"/>
    </row>
    <row r="32" spans="1:10" x14ac:dyDescent="0.25">
      <c r="A32" s="13"/>
      <c r="B32" s="14"/>
      <c r="C32" s="33"/>
      <c r="D32" s="33"/>
      <c r="E32" s="15"/>
      <c r="F32" s="16"/>
      <c r="G32" s="53"/>
      <c r="H32" s="14"/>
      <c r="I32" s="14"/>
      <c r="J32" s="14"/>
    </row>
    <row r="33" spans="1:10" x14ac:dyDescent="0.25">
      <c r="A33" s="54"/>
      <c r="B33" s="14"/>
      <c r="C33" s="33"/>
      <c r="D33" s="33"/>
      <c r="E33" s="15"/>
      <c r="F33" s="16"/>
      <c r="G33" s="53"/>
      <c r="H33" s="14"/>
      <c r="I33" s="14"/>
      <c r="J33" s="14"/>
    </row>
    <row r="34" spans="1:10" x14ac:dyDescent="0.25">
      <c r="A34" s="54"/>
      <c r="B34" s="14"/>
      <c r="C34" s="33"/>
      <c r="D34" s="33"/>
      <c r="E34" s="15"/>
      <c r="F34" s="16"/>
      <c r="G34" s="53"/>
      <c r="H34" s="14"/>
      <c r="I34" s="14"/>
      <c r="J34" s="14"/>
    </row>
    <row r="35" spans="1:10" x14ac:dyDescent="0.25">
      <c r="A35" s="55"/>
      <c r="B35" s="14"/>
      <c r="C35" s="33"/>
      <c r="D35" s="33"/>
      <c r="E35" s="15"/>
      <c r="F35" s="16"/>
      <c r="G35" s="53"/>
      <c r="H35" s="14"/>
      <c r="I35" s="14"/>
      <c r="J35" s="14"/>
    </row>
    <row r="36" spans="1:10" x14ac:dyDescent="0.25">
      <c r="A36" s="13"/>
      <c r="B36" s="14"/>
      <c r="C36" s="33"/>
      <c r="D36" s="33"/>
      <c r="E36" s="15"/>
      <c r="F36" s="16"/>
      <c r="G36" s="53"/>
      <c r="H36" s="14"/>
      <c r="I36" s="14"/>
      <c r="J36" s="14"/>
    </row>
    <row r="37" spans="1:10" x14ac:dyDescent="0.25">
      <c r="A37" s="14"/>
      <c r="B37" s="14"/>
      <c r="C37" s="33"/>
      <c r="D37" s="33"/>
      <c r="E37" s="14"/>
      <c r="F37" s="14"/>
      <c r="G37" s="53"/>
      <c r="H37" s="14"/>
      <c r="I37" s="14"/>
      <c r="J37" s="14"/>
    </row>
    <row r="38" spans="1:10" x14ac:dyDescent="0.25">
      <c r="A38" s="14"/>
      <c r="B38" s="14"/>
      <c r="C38" s="33"/>
      <c r="D38" s="16"/>
      <c r="E38" s="14"/>
      <c r="F38" s="14"/>
      <c r="G38" s="16"/>
      <c r="H38" s="14"/>
      <c r="I38" s="14"/>
      <c r="J38" s="14"/>
    </row>
    <row r="39" spans="1:10" x14ac:dyDescent="0.25">
      <c r="A39" s="14"/>
      <c r="B39" s="14"/>
      <c r="C39" s="33"/>
      <c r="D39" s="33"/>
      <c r="E39" s="14"/>
      <c r="F39" s="14"/>
      <c r="G39" s="14"/>
      <c r="H39" s="14"/>
      <c r="I39" s="14"/>
      <c r="J39" s="14"/>
    </row>
    <row r="40" spans="1:10" x14ac:dyDescent="0.25">
      <c r="A40" s="14"/>
      <c r="B40" s="14"/>
      <c r="C40" s="33"/>
      <c r="D40" s="33"/>
      <c r="E40" s="14"/>
      <c r="F40" s="14"/>
      <c r="G40" s="14"/>
      <c r="H40" s="14"/>
      <c r="I40" s="14"/>
      <c r="J40" s="14"/>
    </row>
    <row r="41" spans="1:10" ht="18.75" x14ac:dyDescent="0.3">
      <c r="A41" s="48"/>
      <c r="B41" s="14"/>
      <c r="C41" s="33"/>
      <c r="D41" s="33"/>
      <c r="E41" s="14"/>
      <c r="F41" s="14"/>
      <c r="G41" s="14"/>
      <c r="H41" s="14"/>
      <c r="I41" s="14"/>
      <c r="J41" s="14"/>
    </row>
    <row r="42" spans="1:10" x14ac:dyDescent="0.25">
      <c r="A42" s="14"/>
      <c r="B42" s="51"/>
      <c r="C42" s="52"/>
      <c r="D42" s="51"/>
      <c r="E42" s="51"/>
      <c r="F42" s="51"/>
      <c r="G42" s="51"/>
      <c r="H42" s="14"/>
      <c r="I42" s="14"/>
      <c r="J42" s="14"/>
    </row>
    <row r="43" spans="1:10" x14ac:dyDescent="0.25">
      <c r="A43" s="13"/>
      <c r="B43" s="14"/>
      <c r="C43" s="33"/>
      <c r="D43" s="33"/>
      <c r="E43" s="15"/>
      <c r="F43" s="16"/>
      <c r="G43" s="53"/>
      <c r="H43" s="14"/>
      <c r="I43" s="14"/>
      <c r="J43" s="14"/>
    </row>
    <row r="44" spans="1:10" x14ac:dyDescent="0.25">
      <c r="A44" s="54"/>
      <c r="B44" s="14"/>
      <c r="C44" s="33"/>
      <c r="D44" s="33"/>
      <c r="E44" s="15"/>
      <c r="F44" s="16"/>
      <c r="G44" s="53"/>
      <c r="H44" s="14"/>
      <c r="I44" s="14"/>
      <c r="J44" s="14"/>
    </row>
    <row r="45" spans="1:10" x14ac:dyDescent="0.25">
      <c r="A45" s="13"/>
      <c r="B45" s="14"/>
      <c r="C45" s="33"/>
      <c r="D45" s="33"/>
      <c r="E45" s="15"/>
      <c r="F45" s="16"/>
      <c r="G45" s="53"/>
      <c r="H45" s="14"/>
      <c r="I45" s="14"/>
      <c r="J45" s="14"/>
    </row>
    <row r="46" spans="1:10" x14ac:dyDescent="0.25">
      <c r="A46" s="13"/>
      <c r="B46" s="14"/>
      <c r="C46" s="33"/>
      <c r="D46" s="33"/>
      <c r="E46" s="15"/>
      <c r="F46" s="16"/>
      <c r="G46" s="53"/>
      <c r="H46" s="14"/>
      <c r="I46" s="14"/>
      <c r="J46" s="14"/>
    </row>
    <row r="47" spans="1:10" x14ac:dyDescent="0.25">
      <c r="A47" s="54"/>
      <c r="B47" s="14"/>
      <c r="C47" s="33"/>
      <c r="D47" s="33"/>
      <c r="E47" s="15"/>
      <c r="F47" s="16"/>
      <c r="G47" s="53"/>
      <c r="H47" s="14"/>
      <c r="I47" s="14"/>
      <c r="J47" s="14"/>
    </row>
    <row r="48" spans="1:10" x14ac:dyDescent="0.25">
      <c r="A48" s="54"/>
      <c r="B48" s="14"/>
      <c r="C48" s="33"/>
      <c r="D48" s="33"/>
      <c r="E48" s="15"/>
      <c r="F48" s="16"/>
      <c r="G48" s="53"/>
      <c r="H48" s="14"/>
      <c r="I48" s="14"/>
      <c r="J48" s="14"/>
    </row>
    <row r="49" spans="1:10" x14ac:dyDescent="0.25">
      <c r="A49" s="54"/>
      <c r="B49" s="14"/>
      <c r="C49" s="33"/>
      <c r="D49" s="33"/>
      <c r="E49" s="15"/>
      <c r="F49" s="16"/>
      <c r="G49" s="53"/>
      <c r="H49" s="14"/>
      <c r="I49" s="14"/>
      <c r="J49" s="14"/>
    </row>
    <row r="50" spans="1:10" x14ac:dyDescent="0.25">
      <c r="A50" s="13"/>
      <c r="B50" s="14"/>
      <c r="C50" s="33"/>
      <c r="D50" s="33"/>
      <c r="E50" s="15"/>
      <c r="F50" s="16"/>
      <c r="G50" s="53"/>
      <c r="H50" s="14"/>
      <c r="I50" s="14"/>
      <c r="J50" s="14"/>
    </row>
    <row r="51" spans="1:10" x14ac:dyDescent="0.25">
      <c r="A51" s="14"/>
      <c r="B51" s="14"/>
      <c r="C51" s="33"/>
      <c r="D51" s="33"/>
      <c r="E51" s="14"/>
      <c r="F51" s="14"/>
      <c r="G51" s="53"/>
      <c r="H51" s="14"/>
      <c r="I51" s="14"/>
      <c r="J51" s="14"/>
    </row>
    <row r="52" spans="1:10" x14ac:dyDescent="0.25">
      <c r="A52" s="14"/>
      <c r="B52" s="14"/>
      <c r="C52" s="33"/>
      <c r="D52" s="16"/>
      <c r="E52" s="14"/>
      <c r="F52" s="14"/>
      <c r="G52" s="16"/>
      <c r="H52" s="14"/>
      <c r="I52" s="14"/>
      <c r="J52" s="14"/>
    </row>
    <row r="53" spans="1:10" x14ac:dyDescent="0.25">
      <c r="A53" s="14"/>
      <c r="B53" s="14"/>
      <c r="C53" s="33"/>
      <c r="D53" s="14"/>
      <c r="E53" s="14"/>
      <c r="F53" s="14"/>
      <c r="G53" s="14"/>
      <c r="H53" s="14"/>
      <c r="I53" s="14"/>
      <c r="J53" s="14"/>
    </row>
    <row r="54" spans="1:10" x14ac:dyDescent="0.25">
      <c r="A54" s="14"/>
      <c r="B54" s="14"/>
      <c r="C54" s="33"/>
      <c r="D54" s="16"/>
      <c r="E54" s="14"/>
      <c r="F54" s="14"/>
      <c r="G54" s="16"/>
      <c r="H54" s="53"/>
      <c r="I54" s="14"/>
      <c r="J54" s="14"/>
    </row>
    <row r="55" spans="1:10" x14ac:dyDescent="0.25">
      <c r="A55" s="14"/>
      <c r="B55" s="14"/>
      <c r="C55" s="33"/>
      <c r="D55" s="33"/>
      <c r="E55" s="14"/>
      <c r="F55" s="14"/>
      <c r="G55" s="14"/>
      <c r="H55" s="14"/>
      <c r="I55" s="14"/>
      <c r="J55" s="14"/>
    </row>
    <row r="56" spans="1:10" x14ac:dyDescent="0.25">
      <c r="A56" s="14"/>
      <c r="B56" s="14"/>
      <c r="C56" s="33"/>
      <c r="D56" s="14"/>
      <c r="E56" s="14"/>
      <c r="F56" s="14"/>
      <c r="G56" s="14"/>
      <c r="H56" s="14"/>
      <c r="I56" s="14"/>
      <c r="J56" s="14"/>
    </row>
    <row r="57" spans="1:10" x14ac:dyDescent="0.25">
      <c r="A57" s="14"/>
      <c r="B57" s="14"/>
      <c r="C57" s="33"/>
      <c r="D57" s="14"/>
      <c r="E57" s="14"/>
      <c r="F57" s="14"/>
      <c r="G57" s="14"/>
      <c r="H57" s="14"/>
      <c r="I57" s="14"/>
      <c r="J57" s="14"/>
    </row>
    <row r="58" spans="1:10" x14ac:dyDescent="0.25">
      <c r="A58" s="14"/>
      <c r="B58" s="14"/>
      <c r="C58" s="33"/>
      <c r="D58" s="14"/>
      <c r="E58" s="14"/>
      <c r="F58" s="14"/>
      <c r="G58" s="14"/>
      <c r="H58" s="14"/>
      <c r="I58" s="14"/>
      <c r="J58" s="1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kasia</dc:creator>
  <cp:lastModifiedBy>kasia</cp:lastModifiedBy>
  <cp:lastPrinted>2021-12-23T09:48:31Z</cp:lastPrinted>
  <dcterms:created xsi:type="dcterms:W3CDTF">2021-12-23T08:42:10Z</dcterms:created>
  <dcterms:modified xsi:type="dcterms:W3CDTF">2022-12-13T08:40:50Z</dcterms:modified>
</cp:coreProperties>
</file>