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obier\Zakupy SŁIiWE\Biernacki_2021\Techniczne środki materiałowe\Baterie SAFT\SAFT ponowienie\"/>
    </mc:Choice>
  </mc:AlternateContent>
  <bookViews>
    <workbookView xWindow="0" yWindow="0" windowWidth="28800" windowHeight="12300"/>
  </bookViews>
  <sheets>
    <sheet name="Zadanie nr 1" sheetId="2" r:id="rId1"/>
  </sheets>
  <definedNames>
    <definedName name="_xlnm._FilterDatabase" localSheetId="0" hidden="1">'Zadanie nr 1'!$A$3:$AG$12</definedName>
    <definedName name="CPV" localSheetId="0">#REF!</definedName>
    <definedName name="CPV">#REF!</definedName>
    <definedName name="_xlnm.Print_Area" localSheetId="0">'Zadanie nr 1'!$A$1:$AF$12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2" l="1"/>
  <c r="AF6" i="2" s="1"/>
  <c r="AD7" i="2"/>
  <c r="AF7" i="2" s="1"/>
  <c r="AD8" i="2"/>
  <c r="AF8" i="2" s="1"/>
  <c r="AD9" i="2"/>
  <c r="AD10" i="2"/>
  <c r="AD11" i="2"/>
  <c r="AD5" i="2"/>
  <c r="Z6" i="2"/>
  <c r="AB6" i="2" s="1"/>
  <c r="Z7" i="2"/>
  <c r="AB7" i="2" s="1"/>
  <c r="Z8" i="2"/>
  <c r="Z9" i="2"/>
  <c r="AB9" i="2" s="1"/>
  <c r="Z10" i="2"/>
  <c r="AB10" i="2" s="1"/>
  <c r="Z11" i="2"/>
  <c r="Z5" i="2"/>
  <c r="AB5" i="2" s="1"/>
  <c r="V6" i="2"/>
  <c r="X6" i="2" s="1"/>
  <c r="V7" i="2"/>
  <c r="X7" i="2" s="1"/>
  <c r="V8" i="2"/>
  <c r="V9" i="2"/>
  <c r="X9" i="2" s="1"/>
  <c r="V10" i="2"/>
  <c r="X10" i="2" s="1"/>
  <c r="V11" i="2"/>
  <c r="X11" i="2" s="1"/>
  <c r="V5" i="2"/>
  <c r="AF11" i="2"/>
  <c r="AB11" i="2"/>
  <c r="AF10" i="2"/>
  <c r="AB8" i="2"/>
  <c r="X8" i="2"/>
  <c r="R6" i="2"/>
  <c r="R7" i="2"/>
  <c r="R8" i="2"/>
  <c r="R9" i="2"/>
  <c r="R10" i="2"/>
  <c r="R11" i="2"/>
  <c r="R5" i="2"/>
  <c r="N6" i="2"/>
  <c r="N7" i="2"/>
  <c r="N8" i="2"/>
  <c r="N9" i="2"/>
  <c r="P9" i="2" s="1"/>
  <c r="N10" i="2"/>
  <c r="N11" i="2"/>
  <c r="N5" i="2"/>
  <c r="J6" i="2"/>
  <c r="L6" i="2" s="1"/>
  <c r="J7" i="2"/>
  <c r="L7" i="2" s="1"/>
  <c r="J8" i="2"/>
  <c r="L8" i="2" s="1"/>
  <c r="J9" i="2"/>
  <c r="J10" i="2"/>
  <c r="L10" i="2" s="1"/>
  <c r="J11" i="2"/>
  <c r="L11" i="2" s="1"/>
  <c r="J5" i="2"/>
  <c r="L9" i="2"/>
  <c r="P11" i="2" l="1"/>
  <c r="T11" i="2" s="1"/>
  <c r="AD12" i="2"/>
  <c r="AF9" i="2"/>
  <c r="V12" i="2"/>
  <c r="AB12" i="2"/>
  <c r="Z12" i="2"/>
  <c r="X5" i="2"/>
  <c r="X12" i="2" s="1"/>
  <c r="AF5" i="2"/>
  <c r="AF12" i="2" s="1"/>
  <c r="P10" i="2"/>
  <c r="T10" i="2" s="1"/>
  <c r="P8" i="2"/>
  <c r="T8" i="2" s="1"/>
  <c r="P6" i="2"/>
  <c r="T6" i="2" s="1"/>
  <c r="T9" i="2"/>
  <c r="P7" i="2"/>
  <c r="T7" i="2" s="1"/>
  <c r="J12" i="2"/>
  <c r="L5" i="2"/>
  <c r="F7" i="2"/>
  <c r="H7" i="2" s="1"/>
  <c r="A7" i="2"/>
  <c r="F6" i="2"/>
  <c r="H6" i="2" s="1"/>
  <c r="A6" i="2"/>
  <c r="L12" i="2" l="1"/>
  <c r="F10" i="2"/>
  <c r="H10" i="2" s="1"/>
  <c r="A10" i="2"/>
  <c r="F11" i="2"/>
  <c r="H11" i="2" s="1"/>
  <c r="A11" i="2"/>
  <c r="A9" i="2"/>
  <c r="F8" i="2"/>
  <c r="H8" i="2" s="1"/>
  <c r="A8" i="2"/>
  <c r="P5" i="2" l="1"/>
  <c r="N12" i="2"/>
  <c r="F9" i="2"/>
  <c r="H9" i="2" s="1"/>
  <c r="F5" i="2"/>
  <c r="A5" i="2"/>
  <c r="P12" i="2" l="1"/>
  <c r="F12" i="2"/>
  <c r="H5" i="2"/>
  <c r="H12" i="2" s="1"/>
  <c r="T5" i="2" l="1"/>
  <c r="T12" i="2" s="1"/>
  <c r="R12" i="2"/>
</calcChain>
</file>

<file path=xl/sharedStrings.xml><?xml version="1.0" encoding="utf-8"?>
<sst xmlns="http://schemas.openxmlformats.org/spreadsheetml/2006/main" count="69" uniqueCount="27">
  <si>
    <t>Lp.</t>
  </si>
  <si>
    <t>Nazwa i opis przedmiotu zamówienia</t>
  </si>
  <si>
    <t>J.m.</t>
  </si>
  <si>
    <t>Ilość</t>
  </si>
  <si>
    <t>Cena jednostkowa netto
 [zł za j.m.]</t>
  </si>
  <si>
    <t>Wartość netto     [zł] 
(cena jednostkowa netto x ilość)</t>
  </si>
  <si>
    <t>Stawka podatku    VAT          w %</t>
  </si>
  <si>
    <t>Wartość brutto (wartość netto + kwota VAT)</t>
  </si>
  <si>
    <t xml:space="preserve"> </t>
  </si>
  <si>
    <t>SZT</t>
  </si>
  <si>
    <t>RAZEM:</t>
  </si>
  <si>
    <t>xxxxx</t>
  </si>
  <si>
    <t>Zadanie nr 1 baterie alkaiczne</t>
  </si>
  <si>
    <t>BATERIA 3.6 V TYPU  LSH 14 SAFT 
- bateria Li-SOCI2
- napięcie -3,6 V
- pojemność - 1200 mAh
Data produkcji 2020/2021</t>
  </si>
  <si>
    <t>BATERIA LITOWA SAFT LS14250 3,6V 
- bateria Li-SOCI2
- napięcie -3,6 V
- pojemność - 1,2 Ah
Data produkcji 2020/2021</t>
  </si>
  <si>
    <t>BATERIA LITOWA PANASONIC BR-2330 3V 
- bateria Li-SOCI2
- napięcie -3,0 V
- typ BR-2330.
Data produkcji 2020/2021</t>
  </si>
  <si>
    <t>AKUMULATOR LITOWY ST 18650 
- bateria Li-SOCI2
- napięcie -3,6 V
- pojemność - 3,5 Ah
Data produkcji 2020/2021</t>
  </si>
  <si>
    <t>BATERIA LTC-7PN-S4 
- bateria Li-SOCI2
- napięcie - 3,5 V
- pojemność: 750 mAh
Data produkcji 2020/2021</t>
  </si>
  <si>
    <t>BATERIA LITOWA SAFT LS14500 3,6V 
- bateria Li-SOCI2
- napięcie -3,6 V
- pojemność - 2,6 Ah
Data produkcji 2020/2021</t>
  </si>
  <si>
    <t>BATERIA LITOWA BA5567A/U SAFT
- napięcie -3,0 V                                                                                              
- pojemność 1000mAh
Data produkcji 2020/2021</t>
  </si>
  <si>
    <t>MAKRO MARKET sp. z o. o. ul. Grabiszyńska 273 
53 – 234 Wrocław</t>
  </si>
  <si>
    <t>KOMERS D. K. Kurpiel sp. j. ul. Wolności 66 
58 – 500 Jelenia Góra</t>
  </si>
  <si>
    <t>PW MEA Aneta Wolska oś. Lecha 42 52 
61 – 294 Poznań</t>
  </si>
  <si>
    <t>F.H. PEKAR P. Miszkurka J. Dziedzic Maria Miszkurka sp. j. ul. Isep 16 31 – 558 Kraków</t>
  </si>
  <si>
    <t>PPUH CONTENT sp. z o.o., al. W. Korfantego 66, 
40 – 161 Katowice</t>
  </si>
  <si>
    <t>ENERGETYCZNY KAROL GESZPRYCH, Aleja Krakowska 15b, 05-090 Janki gmina Raszyn</t>
  </si>
  <si>
    <t>F.U.H.P. OLMOT Jerzy OLECH ul. Szczecinecka 12 78 – 320 Połczyn – Zdrój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</si>
</sst>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zł&quot;* #,##0.00_);_(&quot;zł&quot;* \(#,##0.00\);_(&quot;zł&quot;* &quot;-&quot;??_);_(@_)"/>
    <numFmt numFmtId="165" formatCode="#,##0.00\ _z_ł"/>
    <numFmt numFmtId="166" formatCode="_-[$€-2]\ * #,##0.00_-;\-[$€-2]\ * #,##0.00_-;_-[$€-2]\ * &quot;-&quot;??_-;_-@_-"/>
    <numFmt numFmtId="167" formatCode="_-* #,##0.00\ [$zł-415]_-;\-* #,##0.00\ [$zł-415]_-;_-* &quot;-&quot;??\ [$zł-415]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5" fillId="0" borderId="0" xfId="2" applyFont="1" applyAlignment="1"/>
    <xf numFmtId="0" fontId="7" fillId="0" borderId="1" xfId="2" applyFont="1" applyFill="1" applyBorder="1" applyAlignment="1">
      <alignment horizontal="right" vertical="center" wrapText="1"/>
    </xf>
    <xf numFmtId="0" fontId="5" fillId="0" borderId="0" xfId="2" applyFont="1" applyFill="1" applyAlignment="1">
      <alignment wrapText="1"/>
    </xf>
    <xf numFmtId="0" fontId="8" fillId="0" borderId="1" xfId="2" applyFont="1" applyFill="1" applyBorder="1" applyAlignment="1">
      <alignment horizontal="left" wrapText="1"/>
    </xf>
    <xf numFmtId="166" fontId="9" fillId="0" borderId="0" xfId="1" applyNumberFormat="1" applyFont="1" applyAlignment="1">
      <alignment wrapText="1"/>
    </xf>
    <xf numFmtId="0" fontId="9" fillId="0" borderId="0" xfId="2" applyFont="1" applyAlignment="1">
      <alignment wrapText="1"/>
    </xf>
    <xf numFmtId="0" fontId="7" fillId="0" borderId="0" xfId="2" applyFont="1" applyFill="1" applyAlignment="1">
      <alignment wrapText="1"/>
    </xf>
    <xf numFmtId="0" fontId="7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167" fontId="7" fillId="0" borderId="0" xfId="2" applyNumberFormat="1" applyFont="1" applyFill="1" applyAlignment="1">
      <alignment horizontal="left" vertical="top" wrapText="1"/>
    </xf>
    <xf numFmtId="166" fontId="7" fillId="0" borderId="0" xfId="2" applyNumberFormat="1" applyFont="1" applyFill="1" applyAlignment="1">
      <alignment horizontal="left" vertical="top" wrapText="1"/>
    </xf>
    <xf numFmtId="0" fontId="7" fillId="0" borderId="0" xfId="2" applyFont="1" applyFill="1" applyAlignment="1">
      <alignment horizontal="left" vertical="top" wrapText="1"/>
    </xf>
    <xf numFmtId="164" fontId="3" fillId="0" borderId="0" xfId="3" applyFont="1" applyFill="1" applyAlignment="1">
      <alignment horizontal="left" vertical="center" wrapText="1"/>
    </xf>
    <xf numFmtId="164" fontId="3" fillId="0" borderId="0" xfId="3" applyFont="1" applyFill="1" applyAlignment="1">
      <alignment horizontal="left" vertical="top" wrapText="1"/>
    </xf>
    <xf numFmtId="167" fontId="7" fillId="0" borderId="0" xfId="2" applyNumberFormat="1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right" vertical="center" wrapText="1"/>
    </xf>
    <xf numFmtId="165" fontId="10" fillId="0" borderId="1" xfId="2" applyNumberFormat="1" applyFont="1" applyFill="1" applyBorder="1" applyAlignment="1">
      <alignment horizontal="right" vertical="center" wrapText="1"/>
    </xf>
    <xf numFmtId="9" fontId="10" fillId="0" borderId="1" xfId="2" applyNumberFormat="1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right"/>
    </xf>
    <xf numFmtId="0" fontId="10" fillId="0" borderId="1" xfId="2" applyFont="1" applyFill="1" applyBorder="1" applyAlignment="1">
      <alignment horizontal="center" wrapText="1"/>
    </xf>
    <xf numFmtId="0" fontId="11" fillId="3" borderId="1" xfId="2" applyFont="1" applyFill="1" applyBorder="1" applyAlignment="1">
      <alignment horizontal="right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3" fillId="0" borderId="0" xfId="2" applyFont="1" applyFill="1" applyAlignment="1">
      <alignment wrapText="1"/>
    </xf>
    <xf numFmtId="164" fontId="7" fillId="0" borderId="0" xfId="3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left" vertical="center" wrapText="1"/>
    </xf>
    <xf numFmtId="164" fontId="3" fillId="0" borderId="0" xfId="3" applyFont="1" applyFill="1" applyAlignment="1">
      <alignment horizontal="center" vertical="center" wrapText="1"/>
    </xf>
    <xf numFmtId="164" fontId="3" fillId="0" borderId="0" xfId="2" applyNumberFormat="1" applyFont="1" applyFill="1" applyAlignment="1">
      <alignment horizontal="left" vertical="center" wrapText="1"/>
    </xf>
    <xf numFmtId="0" fontId="3" fillId="0" borderId="1" xfId="2" applyFont="1" applyFill="1" applyBorder="1" applyAlignment="1">
      <alignment horizontal="center" wrapText="1"/>
    </xf>
  </cellXfs>
  <cellStyles count="4">
    <cellStyle name="Normalny" xfId="0" builtinId="0"/>
    <cellStyle name="Normalny 2" xfId="2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tabSelected="1" view="pageBreakPreview" zoomScaleNormal="100" zoomScaleSheetLayoutView="100" workbookViewId="0">
      <selection activeCell="B8" sqref="B8"/>
    </sheetView>
  </sheetViews>
  <sheetFormatPr defaultRowHeight="15"/>
  <cols>
    <col min="1" max="1" width="5.5703125" style="16" customWidth="1"/>
    <col min="2" max="2" width="70" style="16" bestFit="1" customWidth="1"/>
    <col min="3" max="3" width="8.140625" style="18" customWidth="1"/>
    <col min="4" max="4" width="13.5703125" style="17" bestFit="1" customWidth="1"/>
    <col min="5" max="5" width="13.5703125" style="18" bestFit="1" customWidth="1"/>
    <col min="6" max="6" width="16.85546875" style="18" customWidth="1"/>
    <col min="7" max="7" width="9.140625" style="18" customWidth="1"/>
    <col min="8" max="8" width="15.7109375" style="21" customWidth="1"/>
    <col min="9" max="9" width="12.85546875" style="18" customWidth="1"/>
    <col min="10" max="10" width="16.85546875" style="18" customWidth="1"/>
    <col min="11" max="11" width="9.140625" style="18" customWidth="1"/>
    <col min="12" max="12" width="15.7109375" style="21" customWidth="1"/>
    <col min="13" max="13" width="12.85546875" style="18" customWidth="1"/>
    <col min="14" max="14" width="16.85546875" style="18" customWidth="1"/>
    <col min="15" max="15" width="9.140625" style="18" customWidth="1"/>
    <col min="16" max="16" width="15.7109375" style="21" customWidth="1"/>
    <col min="17" max="17" width="12.85546875" style="18" customWidth="1"/>
    <col min="18" max="18" width="16.85546875" style="18" customWidth="1"/>
    <col min="19" max="19" width="9.140625" style="18" customWidth="1"/>
    <col min="20" max="20" width="15.7109375" style="21" customWidth="1"/>
    <col min="21" max="21" width="12.85546875" style="18" customWidth="1"/>
    <col min="22" max="22" width="16.85546875" style="18" customWidth="1"/>
    <col min="23" max="23" width="9.140625" style="18" customWidth="1"/>
    <col min="24" max="24" width="15.7109375" style="21" customWidth="1"/>
    <col min="25" max="25" width="12.85546875" style="18" customWidth="1"/>
    <col min="26" max="26" width="16.85546875" style="18" customWidth="1"/>
    <col min="27" max="27" width="9.140625" style="18" customWidth="1"/>
    <col min="28" max="28" width="15.7109375" style="21" customWidth="1"/>
    <col min="29" max="29" width="12.85546875" style="18" customWidth="1"/>
    <col min="30" max="30" width="16.85546875" style="18" customWidth="1"/>
    <col min="31" max="31" width="9.140625" style="18" customWidth="1"/>
    <col min="32" max="32" width="15.7109375" style="21" customWidth="1"/>
    <col min="33" max="33" width="16" style="1" customWidth="1"/>
    <col min="34" max="34" width="12.42578125" style="1" customWidth="1"/>
    <col min="35" max="35" width="16.42578125" style="1" bestFit="1" customWidth="1"/>
    <col min="36" max="36" width="9.140625" style="1"/>
    <col min="37" max="37" width="11.42578125" style="1" bestFit="1" customWidth="1"/>
    <col min="38" max="16384" width="9.140625" style="1"/>
  </cols>
  <sheetData>
    <row r="1" spans="1:33" ht="46.5" customHeight="1">
      <c r="A1" s="36"/>
      <c r="B1" s="36"/>
      <c r="C1" s="36"/>
      <c r="D1" s="36"/>
      <c r="E1" s="41" t="s">
        <v>20</v>
      </c>
      <c r="F1" s="41"/>
      <c r="G1" s="41"/>
      <c r="H1" s="41"/>
      <c r="I1" s="41" t="s">
        <v>21</v>
      </c>
      <c r="J1" s="41"/>
      <c r="K1" s="41"/>
      <c r="L1" s="41"/>
      <c r="M1" s="41" t="s">
        <v>22</v>
      </c>
      <c r="N1" s="41"/>
      <c r="O1" s="41"/>
      <c r="P1" s="41"/>
      <c r="Q1" s="41" t="s">
        <v>23</v>
      </c>
      <c r="R1" s="41"/>
      <c r="S1" s="41"/>
      <c r="T1" s="41"/>
      <c r="U1" s="41" t="s">
        <v>24</v>
      </c>
      <c r="V1" s="41"/>
      <c r="W1" s="41"/>
      <c r="X1" s="41"/>
      <c r="Y1" s="41" t="s">
        <v>25</v>
      </c>
      <c r="Z1" s="41"/>
      <c r="AA1" s="41"/>
      <c r="AB1" s="41"/>
      <c r="AC1" s="41" t="s">
        <v>26</v>
      </c>
      <c r="AD1" s="41"/>
      <c r="AE1" s="41"/>
      <c r="AF1" s="41"/>
    </row>
    <row r="2" spans="1:33" s="4" customFormat="1" ht="7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3" t="s">
        <v>4</v>
      </c>
      <c r="J2" s="2" t="s">
        <v>5</v>
      </c>
      <c r="K2" s="2" t="s">
        <v>6</v>
      </c>
      <c r="L2" s="2" t="s">
        <v>7</v>
      </c>
      <c r="M2" s="3" t="s">
        <v>4</v>
      </c>
      <c r="N2" s="2" t="s">
        <v>5</v>
      </c>
      <c r="O2" s="2" t="s">
        <v>6</v>
      </c>
      <c r="P2" s="2" t="s">
        <v>7</v>
      </c>
      <c r="Q2" s="3" t="s">
        <v>4</v>
      </c>
      <c r="R2" s="2" t="s">
        <v>5</v>
      </c>
      <c r="S2" s="2" t="s">
        <v>6</v>
      </c>
      <c r="T2" s="2" t="s">
        <v>7</v>
      </c>
      <c r="U2" s="3" t="s">
        <v>4</v>
      </c>
      <c r="V2" s="2" t="s">
        <v>5</v>
      </c>
      <c r="W2" s="2" t="s">
        <v>6</v>
      </c>
      <c r="X2" s="2" t="s">
        <v>7</v>
      </c>
      <c r="Y2" s="3" t="s">
        <v>4</v>
      </c>
      <c r="Z2" s="2" t="s">
        <v>5</v>
      </c>
      <c r="AA2" s="2" t="s">
        <v>6</v>
      </c>
      <c r="AB2" s="2" t="s">
        <v>7</v>
      </c>
      <c r="AC2" s="3" t="s">
        <v>4</v>
      </c>
      <c r="AD2" s="2" t="s">
        <v>5</v>
      </c>
      <c r="AE2" s="2" t="s">
        <v>6</v>
      </c>
      <c r="AF2" s="2" t="s">
        <v>7</v>
      </c>
    </row>
    <row r="3" spans="1:33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  <c r="AA3" s="5">
        <v>27</v>
      </c>
      <c r="AB3" s="5">
        <v>28</v>
      </c>
      <c r="AC3" s="5">
        <v>29</v>
      </c>
      <c r="AD3" s="5">
        <v>30</v>
      </c>
      <c r="AE3" s="5">
        <v>31</v>
      </c>
      <c r="AF3" s="5">
        <v>32</v>
      </c>
    </row>
    <row r="4" spans="1:33" s="10" customFormat="1" ht="24" customHeight="1">
      <c r="A4" s="6" t="s">
        <v>8</v>
      </c>
      <c r="B4" s="7" t="s">
        <v>12</v>
      </c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  <c r="S4" s="8"/>
      <c r="T4" s="8"/>
      <c r="U4" s="9"/>
      <c r="V4" s="8"/>
      <c r="W4" s="8"/>
      <c r="X4" s="8"/>
      <c r="Y4" s="9"/>
      <c r="Z4" s="8"/>
      <c r="AA4" s="8"/>
      <c r="AB4" s="8"/>
      <c r="AC4" s="9"/>
      <c r="AD4" s="8"/>
      <c r="AE4" s="8"/>
      <c r="AF4" s="8"/>
    </row>
    <row r="5" spans="1:33" s="12" customFormat="1" ht="60">
      <c r="A5" s="11">
        <f>SUBTOTAL(3,B5:$B$5)</f>
        <v>1</v>
      </c>
      <c r="B5" s="25" t="s">
        <v>13</v>
      </c>
      <c r="C5" s="26" t="s">
        <v>9</v>
      </c>
      <c r="D5" s="26">
        <v>1180</v>
      </c>
      <c r="E5" s="27">
        <v>33.5</v>
      </c>
      <c r="F5" s="28">
        <f>D5*E5</f>
        <v>39530</v>
      </c>
      <c r="G5" s="29">
        <v>0.23</v>
      </c>
      <c r="H5" s="28">
        <f>F5*1.23</f>
        <v>48621.9</v>
      </c>
      <c r="I5" s="27">
        <v>36.4</v>
      </c>
      <c r="J5" s="28">
        <f>D5*I5</f>
        <v>42952</v>
      </c>
      <c r="K5" s="29">
        <v>0.23</v>
      </c>
      <c r="L5" s="28">
        <f>J5*1.23</f>
        <v>52830.96</v>
      </c>
      <c r="M5" s="27">
        <v>35.909999999999997</v>
      </c>
      <c r="N5" s="28">
        <f>D5*M5</f>
        <v>42373.799999999996</v>
      </c>
      <c r="O5" s="29">
        <v>0.23</v>
      </c>
      <c r="P5" s="28">
        <f>N5*1.23</f>
        <v>52119.77399999999</v>
      </c>
      <c r="Q5" s="27">
        <v>39</v>
      </c>
      <c r="R5" s="28">
        <f>D5*Q5</f>
        <v>46020</v>
      </c>
      <c r="S5" s="29">
        <v>0.23</v>
      </c>
      <c r="T5" s="28">
        <f>R5*1.23</f>
        <v>56604.6</v>
      </c>
      <c r="U5" s="27">
        <v>33.89</v>
      </c>
      <c r="V5" s="28">
        <f>D5*U5</f>
        <v>39990.199999999997</v>
      </c>
      <c r="W5" s="29">
        <v>0.23</v>
      </c>
      <c r="X5" s="28">
        <f>V5*1.23</f>
        <v>49187.945999999996</v>
      </c>
      <c r="Y5" s="27">
        <v>41.6</v>
      </c>
      <c r="Z5" s="28">
        <f>D5*Y5</f>
        <v>49088</v>
      </c>
      <c r="AA5" s="29">
        <v>0.23</v>
      </c>
      <c r="AB5" s="28">
        <f>Z5*1.23</f>
        <v>60378.239999999998</v>
      </c>
      <c r="AC5" s="27">
        <v>39</v>
      </c>
      <c r="AD5" s="28">
        <f>D5*AC5</f>
        <v>46020</v>
      </c>
      <c r="AE5" s="29">
        <v>0.23</v>
      </c>
      <c r="AF5" s="28">
        <f>AD5*1.23</f>
        <v>56604.6</v>
      </c>
    </row>
    <row r="6" spans="1:33" s="12" customFormat="1" ht="60">
      <c r="A6" s="11">
        <f>SUBTOTAL(3,B$5:$B6)</f>
        <v>2</v>
      </c>
      <c r="B6" s="25" t="s">
        <v>14</v>
      </c>
      <c r="C6" s="26" t="s">
        <v>9</v>
      </c>
      <c r="D6" s="26">
        <v>350</v>
      </c>
      <c r="E6" s="27">
        <v>8</v>
      </c>
      <c r="F6" s="28">
        <f t="shared" ref="F6:F7" si="0">D6*E6</f>
        <v>2800</v>
      </c>
      <c r="G6" s="29">
        <v>0.23</v>
      </c>
      <c r="H6" s="28">
        <f t="shared" ref="H6:H7" si="1">F6*1.23</f>
        <v>3444</v>
      </c>
      <c r="I6" s="27">
        <v>8.8000000000000007</v>
      </c>
      <c r="J6" s="28">
        <f t="shared" ref="J6:J11" si="2">D6*I6</f>
        <v>3080.0000000000005</v>
      </c>
      <c r="K6" s="29">
        <v>0.23</v>
      </c>
      <c r="L6" s="28">
        <f t="shared" ref="L6:L11" si="3">J6*1.23</f>
        <v>3788.4000000000005</v>
      </c>
      <c r="M6" s="27">
        <v>8.58</v>
      </c>
      <c r="N6" s="28">
        <f t="shared" ref="N6:N11" si="4">D6*M6</f>
        <v>3003</v>
      </c>
      <c r="O6" s="29">
        <v>0.23</v>
      </c>
      <c r="P6" s="28">
        <f t="shared" ref="P6:P11" si="5">N6*1.23</f>
        <v>3693.69</v>
      </c>
      <c r="Q6" s="27">
        <v>8.7100000000000009</v>
      </c>
      <c r="R6" s="28">
        <f t="shared" ref="R6:R11" si="6">D6*Q6</f>
        <v>3048.5000000000005</v>
      </c>
      <c r="S6" s="29">
        <v>0.23</v>
      </c>
      <c r="T6" s="28">
        <f t="shared" ref="T6:T11" si="7">R6*1.23</f>
        <v>3749.6550000000007</v>
      </c>
      <c r="U6" s="27">
        <v>8.99</v>
      </c>
      <c r="V6" s="28">
        <f t="shared" ref="V6:V11" si="8">D6*U6</f>
        <v>3146.5</v>
      </c>
      <c r="W6" s="29">
        <v>0.23</v>
      </c>
      <c r="X6" s="28">
        <f t="shared" ref="X6:X11" si="9">V6*1.23</f>
        <v>3870.1950000000002</v>
      </c>
      <c r="Y6" s="27">
        <v>0</v>
      </c>
      <c r="Z6" s="28">
        <f t="shared" ref="Z6:Z11" si="10">D6*Y6</f>
        <v>0</v>
      </c>
      <c r="AA6" s="29">
        <v>0.23</v>
      </c>
      <c r="AB6" s="28">
        <f t="shared" ref="AB6:AB11" si="11">Z6*1.23</f>
        <v>0</v>
      </c>
      <c r="AC6" s="27">
        <v>9.8000000000000007</v>
      </c>
      <c r="AD6" s="28">
        <f t="shared" ref="AD6:AD11" si="12">D6*AC6</f>
        <v>3430.0000000000005</v>
      </c>
      <c r="AE6" s="29">
        <v>0.23</v>
      </c>
      <c r="AF6" s="28">
        <f t="shared" ref="AF6:AF11" si="13">AD6*1.23</f>
        <v>4218.9000000000005</v>
      </c>
    </row>
    <row r="7" spans="1:33" s="12" customFormat="1" ht="60">
      <c r="A7" s="11">
        <f>SUBTOTAL(3,B$5:$B7)</f>
        <v>3</v>
      </c>
      <c r="B7" s="25" t="s">
        <v>18</v>
      </c>
      <c r="C7" s="26" t="s">
        <v>9</v>
      </c>
      <c r="D7" s="26">
        <v>12</v>
      </c>
      <c r="E7" s="27">
        <v>11.5</v>
      </c>
      <c r="F7" s="28">
        <f t="shared" si="0"/>
        <v>138</v>
      </c>
      <c r="G7" s="29">
        <v>0.23</v>
      </c>
      <c r="H7" s="28">
        <f t="shared" si="1"/>
        <v>169.74</v>
      </c>
      <c r="I7" s="27">
        <v>8.9</v>
      </c>
      <c r="J7" s="28">
        <f t="shared" si="2"/>
        <v>106.80000000000001</v>
      </c>
      <c r="K7" s="29">
        <v>0.23</v>
      </c>
      <c r="L7" s="28">
        <f t="shared" si="3"/>
        <v>131.364</v>
      </c>
      <c r="M7" s="27">
        <v>19.68</v>
      </c>
      <c r="N7" s="28">
        <f t="shared" si="4"/>
        <v>236.16</v>
      </c>
      <c r="O7" s="29">
        <v>0.23</v>
      </c>
      <c r="P7" s="28">
        <f t="shared" si="5"/>
        <v>290.47679999999997</v>
      </c>
      <c r="Q7" s="27">
        <v>11</v>
      </c>
      <c r="R7" s="28">
        <f t="shared" si="6"/>
        <v>132</v>
      </c>
      <c r="S7" s="29">
        <v>0.23</v>
      </c>
      <c r="T7" s="28">
        <f t="shared" si="7"/>
        <v>162.35999999999999</v>
      </c>
      <c r="U7" s="27">
        <v>9.4</v>
      </c>
      <c r="V7" s="28">
        <f t="shared" si="8"/>
        <v>112.80000000000001</v>
      </c>
      <c r="W7" s="29">
        <v>0.23</v>
      </c>
      <c r="X7" s="28">
        <f t="shared" si="9"/>
        <v>138.744</v>
      </c>
      <c r="Y7" s="27">
        <v>0</v>
      </c>
      <c r="Z7" s="28">
        <f t="shared" si="10"/>
        <v>0</v>
      </c>
      <c r="AA7" s="29">
        <v>0.23</v>
      </c>
      <c r="AB7" s="28">
        <f t="shared" si="11"/>
        <v>0</v>
      </c>
      <c r="AC7" s="27">
        <v>11</v>
      </c>
      <c r="AD7" s="28">
        <f t="shared" si="12"/>
        <v>132</v>
      </c>
      <c r="AE7" s="29">
        <v>0.23</v>
      </c>
      <c r="AF7" s="28">
        <f t="shared" si="13"/>
        <v>162.35999999999999</v>
      </c>
    </row>
    <row r="8" spans="1:33" s="12" customFormat="1" ht="60">
      <c r="A8" s="11">
        <f>SUBTOTAL(3,B$5:$B8)</f>
        <v>4</v>
      </c>
      <c r="B8" s="25" t="s">
        <v>16</v>
      </c>
      <c r="C8" s="26" t="s">
        <v>9</v>
      </c>
      <c r="D8" s="26">
        <v>12</v>
      </c>
      <c r="E8" s="27">
        <v>21.5</v>
      </c>
      <c r="F8" s="28">
        <f t="shared" ref="F8" si="14">D8*E8</f>
        <v>258</v>
      </c>
      <c r="G8" s="29">
        <v>0.23</v>
      </c>
      <c r="H8" s="28">
        <f t="shared" ref="H8" si="15">F8*1.23</f>
        <v>317.33999999999997</v>
      </c>
      <c r="I8" s="27">
        <v>20.5</v>
      </c>
      <c r="J8" s="28">
        <f t="shared" si="2"/>
        <v>246</v>
      </c>
      <c r="K8" s="29">
        <v>0.23</v>
      </c>
      <c r="L8" s="28">
        <f t="shared" si="3"/>
        <v>302.58</v>
      </c>
      <c r="M8" s="27">
        <v>30.39</v>
      </c>
      <c r="N8" s="28">
        <f t="shared" si="4"/>
        <v>364.68</v>
      </c>
      <c r="O8" s="29">
        <v>0.23</v>
      </c>
      <c r="P8" s="28">
        <f t="shared" si="5"/>
        <v>448.5564</v>
      </c>
      <c r="Q8" s="27">
        <v>43.5</v>
      </c>
      <c r="R8" s="28">
        <f t="shared" si="6"/>
        <v>522</v>
      </c>
      <c r="S8" s="29">
        <v>0.23</v>
      </c>
      <c r="T8" s="28">
        <f t="shared" si="7"/>
        <v>642.05999999999995</v>
      </c>
      <c r="U8" s="27">
        <v>39.729999999999997</v>
      </c>
      <c r="V8" s="28">
        <f t="shared" si="8"/>
        <v>476.76</v>
      </c>
      <c r="W8" s="29">
        <v>0.23</v>
      </c>
      <c r="X8" s="28">
        <f t="shared" si="9"/>
        <v>586.41480000000001</v>
      </c>
      <c r="Y8" s="27">
        <v>0</v>
      </c>
      <c r="Z8" s="28">
        <f t="shared" si="10"/>
        <v>0</v>
      </c>
      <c r="AA8" s="29">
        <v>0.23</v>
      </c>
      <c r="AB8" s="28">
        <f t="shared" si="11"/>
        <v>0</v>
      </c>
      <c r="AC8" s="27">
        <v>23</v>
      </c>
      <c r="AD8" s="28">
        <f t="shared" si="12"/>
        <v>276</v>
      </c>
      <c r="AE8" s="29">
        <v>0.23</v>
      </c>
      <c r="AF8" s="28">
        <f t="shared" si="13"/>
        <v>339.48</v>
      </c>
    </row>
    <row r="9" spans="1:33" customFormat="1" ht="48">
      <c r="A9" s="11">
        <f>SUBTOTAL(3,B$5:$B9)</f>
        <v>5</v>
      </c>
      <c r="B9" s="25" t="s">
        <v>19</v>
      </c>
      <c r="C9" s="26" t="s">
        <v>9</v>
      </c>
      <c r="D9" s="26">
        <v>20</v>
      </c>
      <c r="E9" s="27">
        <v>76</v>
      </c>
      <c r="F9" s="28">
        <f t="shared" ref="F9:F10" si="16">D9*E9</f>
        <v>1520</v>
      </c>
      <c r="G9" s="29">
        <v>0.23</v>
      </c>
      <c r="H9" s="28">
        <f t="shared" ref="H9:H10" si="17">F9*1.23</f>
        <v>1869.6</v>
      </c>
      <c r="I9" s="27">
        <v>77.3</v>
      </c>
      <c r="J9" s="28">
        <f t="shared" si="2"/>
        <v>1546</v>
      </c>
      <c r="K9" s="29">
        <v>0.23</v>
      </c>
      <c r="L9" s="28">
        <f t="shared" si="3"/>
        <v>1901.58</v>
      </c>
      <c r="M9" s="27">
        <v>141.75</v>
      </c>
      <c r="N9" s="28">
        <f t="shared" si="4"/>
        <v>2835</v>
      </c>
      <c r="O9" s="29">
        <v>0.23</v>
      </c>
      <c r="P9" s="28">
        <f t="shared" si="5"/>
        <v>3487.0499999999997</v>
      </c>
      <c r="Q9" s="27">
        <v>75.45</v>
      </c>
      <c r="R9" s="28">
        <f t="shared" si="6"/>
        <v>1509</v>
      </c>
      <c r="S9" s="29">
        <v>0.23</v>
      </c>
      <c r="T9" s="28">
        <f t="shared" si="7"/>
        <v>1856.07</v>
      </c>
      <c r="U9" s="27">
        <v>75.17</v>
      </c>
      <c r="V9" s="28">
        <f t="shared" si="8"/>
        <v>1503.4</v>
      </c>
      <c r="W9" s="29">
        <v>0.23</v>
      </c>
      <c r="X9" s="28">
        <f t="shared" si="9"/>
        <v>1849.182</v>
      </c>
      <c r="Y9" s="27">
        <v>0</v>
      </c>
      <c r="Z9" s="28">
        <f t="shared" si="10"/>
        <v>0</v>
      </c>
      <c r="AA9" s="29">
        <v>0.23</v>
      </c>
      <c r="AB9" s="28">
        <f t="shared" si="11"/>
        <v>0</v>
      </c>
      <c r="AC9" s="27">
        <v>83</v>
      </c>
      <c r="AD9" s="28">
        <f t="shared" si="12"/>
        <v>1660</v>
      </c>
      <c r="AE9" s="29">
        <v>0.23</v>
      </c>
      <c r="AF9" s="28">
        <f t="shared" si="13"/>
        <v>2041.8</v>
      </c>
    </row>
    <row r="10" spans="1:33" s="12" customFormat="1" ht="60">
      <c r="A10" s="11">
        <f>SUBTOTAL(3,B$5:$B10)</f>
        <v>6</v>
      </c>
      <c r="B10" s="25" t="s">
        <v>15</v>
      </c>
      <c r="C10" s="26" t="s">
        <v>9</v>
      </c>
      <c r="D10" s="26">
        <v>50</v>
      </c>
      <c r="E10" s="27">
        <v>5.5</v>
      </c>
      <c r="F10" s="28">
        <f t="shared" si="16"/>
        <v>275</v>
      </c>
      <c r="G10" s="29">
        <v>0.23</v>
      </c>
      <c r="H10" s="28">
        <f t="shared" si="17"/>
        <v>338.25</v>
      </c>
      <c r="I10" s="27">
        <v>4.7</v>
      </c>
      <c r="J10" s="28">
        <f t="shared" si="2"/>
        <v>235</v>
      </c>
      <c r="K10" s="29">
        <v>0.23</v>
      </c>
      <c r="L10" s="28">
        <f t="shared" si="3"/>
        <v>289.05</v>
      </c>
      <c r="M10" s="27">
        <v>12.79</v>
      </c>
      <c r="N10" s="28">
        <f t="shared" si="4"/>
        <v>639.5</v>
      </c>
      <c r="O10" s="29">
        <v>0.23</v>
      </c>
      <c r="P10" s="28">
        <f t="shared" si="5"/>
        <v>786.58500000000004</v>
      </c>
      <c r="Q10" s="27">
        <v>5.6</v>
      </c>
      <c r="R10" s="28">
        <f t="shared" si="6"/>
        <v>280</v>
      </c>
      <c r="S10" s="29">
        <v>0.23</v>
      </c>
      <c r="T10" s="28">
        <f t="shared" si="7"/>
        <v>344.4</v>
      </c>
      <c r="U10" s="27">
        <v>5.25</v>
      </c>
      <c r="V10" s="28">
        <f t="shared" si="8"/>
        <v>262.5</v>
      </c>
      <c r="W10" s="29">
        <v>0.23</v>
      </c>
      <c r="X10" s="28">
        <f t="shared" si="9"/>
        <v>322.875</v>
      </c>
      <c r="Y10" s="27">
        <v>0</v>
      </c>
      <c r="Z10" s="28">
        <f t="shared" si="10"/>
        <v>0</v>
      </c>
      <c r="AA10" s="29">
        <v>0.23</v>
      </c>
      <c r="AB10" s="28">
        <f t="shared" si="11"/>
        <v>0</v>
      </c>
      <c r="AC10" s="27">
        <v>5</v>
      </c>
      <c r="AD10" s="28">
        <f t="shared" si="12"/>
        <v>250</v>
      </c>
      <c r="AE10" s="29">
        <v>0.23</v>
      </c>
      <c r="AF10" s="28">
        <f t="shared" si="13"/>
        <v>307.5</v>
      </c>
    </row>
    <row r="11" spans="1:33" s="12" customFormat="1" ht="60">
      <c r="A11" s="11">
        <f>SUBTOTAL(3,B$5:$B11)</f>
        <v>7</v>
      </c>
      <c r="B11" s="25" t="s">
        <v>17</v>
      </c>
      <c r="C11" s="26" t="s">
        <v>9</v>
      </c>
      <c r="D11" s="26">
        <v>10</v>
      </c>
      <c r="E11" s="27">
        <v>75</v>
      </c>
      <c r="F11" s="28">
        <f t="shared" ref="F11" si="18">D11*E11</f>
        <v>750</v>
      </c>
      <c r="G11" s="29">
        <v>0.23</v>
      </c>
      <c r="H11" s="28">
        <f t="shared" ref="H11" si="19">F11*1.23</f>
        <v>922.5</v>
      </c>
      <c r="I11" s="27">
        <v>28.4</v>
      </c>
      <c r="J11" s="28">
        <f t="shared" si="2"/>
        <v>284</v>
      </c>
      <c r="K11" s="29">
        <v>0.23</v>
      </c>
      <c r="L11" s="28">
        <f t="shared" si="3"/>
        <v>349.32</v>
      </c>
      <c r="M11" s="27">
        <v>52.5</v>
      </c>
      <c r="N11" s="28">
        <f t="shared" si="4"/>
        <v>525</v>
      </c>
      <c r="O11" s="29">
        <v>0.23</v>
      </c>
      <c r="P11" s="28">
        <f t="shared" si="5"/>
        <v>645.75</v>
      </c>
      <c r="Q11" s="27">
        <v>82</v>
      </c>
      <c r="R11" s="28">
        <f t="shared" si="6"/>
        <v>820</v>
      </c>
      <c r="S11" s="29">
        <v>0.23</v>
      </c>
      <c r="T11" s="28">
        <f t="shared" si="7"/>
        <v>1008.6</v>
      </c>
      <c r="U11" s="27">
        <v>95.38</v>
      </c>
      <c r="V11" s="28">
        <f t="shared" si="8"/>
        <v>953.8</v>
      </c>
      <c r="W11" s="29">
        <v>0.23</v>
      </c>
      <c r="X11" s="28">
        <f t="shared" si="9"/>
        <v>1173.174</v>
      </c>
      <c r="Y11" s="27">
        <v>0</v>
      </c>
      <c r="Z11" s="28">
        <f t="shared" si="10"/>
        <v>0</v>
      </c>
      <c r="AA11" s="29">
        <v>0.23</v>
      </c>
      <c r="AB11" s="28">
        <f t="shared" si="11"/>
        <v>0</v>
      </c>
      <c r="AC11" s="27">
        <v>110</v>
      </c>
      <c r="AD11" s="28">
        <f t="shared" si="12"/>
        <v>1100</v>
      </c>
      <c r="AE11" s="29">
        <v>0.23</v>
      </c>
      <c r="AF11" s="28">
        <f t="shared" si="13"/>
        <v>1353</v>
      </c>
    </row>
    <row r="12" spans="1:33" s="15" customFormat="1" ht="27.75" customHeight="1">
      <c r="A12" s="13"/>
      <c r="B12" s="30"/>
      <c r="C12" s="31"/>
      <c r="D12" s="32"/>
      <c r="E12" s="33" t="s">
        <v>10</v>
      </c>
      <c r="F12" s="34">
        <f>SUM(F5:F11)</f>
        <v>45271</v>
      </c>
      <c r="G12" s="35" t="s">
        <v>11</v>
      </c>
      <c r="H12" s="34">
        <f>SUM(H5:H11)</f>
        <v>55683.329999999994</v>
      </c>
      <c r="I12" s="33" t="s">
        <v>10</v>
      </c>
      <c r="J12" s="34">
        <f>SUM(J5:J11)</f>
        <v>48449.8</v>
      </c>
      <c r="K12" s="35" t="s">
        <v>11</v>
      </c>
      <c r="L12" s="34">
        <f>SUM(L5:L11)</f>
        <v>59593.254000000008</v>
      </c>
      <c r="M12" s="33" t="s">
        <v>10</v>
      </c>
      <c r="N12" s="34">
        <f>SUM(N5:N11)</f>
        <v>49977.14</v>
      </c>
      <c r="O12" s="35" t="s">
        <v>11</v>
      </c>
      <c r="P12" s="34">
        <f>SUM(P5:P11)</f>
        <v>61471.882199999993</v>
      </c>
      <c r="Q12" s="33" t="s">
        <v>10</v>
      </c>
      <c r="R12" s="34">
        <f>SUM(R5:R11)</f>
        <v>52331.5</v>
      </c>
      <c r="S12" s="35" t="s">
        <v>11</v>
      </c>
      <c r="T12" s="34">
        <f>SUM(T5:T11)</f>
        <v>64367.744999999995</v>
      </c>
      <c r="U12" s="33" t="s">
        <v>10</v>
      </c>
      <c r="V12" s="34">
        <f>SUM(V5:V11)</f>
        <v>46445.960000000006</v>
      </c>
      <c r="W12" s="35" t="s">
        <v>11</v>
      </c>
      <c r="X12" s="34">
        <f>SUM(X5:X11)</f>
        <v>57128.530799999993</v>
      </c>
      <c r="Y12" s="33" t="s">
        <v>10</v>
      </c>
      <c r="Z12" s="34">
        <f>SUM(Z5:Z11)</f>
        <v>49088</v>
      </c>
      <c r="AA12" s="35" t="s">
        <v>11</v>
      </c>
      <c r="AB12" s="34">
        <f>SUM(AB5:AB11)</f>
        <v>60378.239999999998</v>
      </c>
      <c r="AC12" s="33" t="s">
        <v>10</v>
      </c>
      <c r="AD12" s="34">
        <f>SUM(AD5:AD11)</f>
        <v>52868</v>
      </c>
      <c r="AE12" s="35" t="s">
        <v>11</v>
      </c>
      <c r="AF12" s="34">
        <f>SUM(AF5:AF11)</f>
        <v>65027.640000000007</v>
      </c>
      <c r="AG12" s="14"/>
    </row>
    <row r="16" spans="1:33">
      <c r="F16" s="22"/>
      <c r="G16" s="22"/>
      <c r="H16" s="23"/>
      <c r="J16" s="22"/>
      <c r="K16" s="22"/>
      <c r="L16" s="23"/>
      <c r="N16" s="22"/>
      <c r="O16" s="22"/>
      <c r="P16" s="23"/>
      <c r="R16" s="22"/>
      <c r="S16" s="22"/>
      <c r="T16" s="23"/>
      <c r="V16" s="22"/>
      <c r="W16" s="22"/>
      <c r="X16" s="23"/>
      <c r="Z16" s="22"/>
      <c r="AA16" s="22"/>
      <c r="AB16" s="23"/>
      <c r="AD16" s="22"/>
      <c r="AE16" s="22"/>
      <c r="AF16" s="23"/>
    </row>
    <row r="17" spans="4:32">
      <c r="F17" s="24"/>
      <c r="H17" s="19"/>
      <c r="J17" s="24"/>
      <c r="L17" s="19"/>
      <c r="N17" s="24"/>
      <c r="P17" s="19"/>
      <c r="R17" s="24"/>
      <c r="T17" s="19"/>
      <c r="V17" s="24"/>
      <c r="X17" s="19"/>
      <c r="Z17" s="24"/>
      <c r="AB17" s="19"/>
      <c r="AD17" s="24"/>
      <c r="AF17" s="19"/>
    </row>
    <row r="18" spans="4:32">
      <c r="D18" s="37"/>
      <c r="E18" s="38"/>
      <c r="H18" s="20"/>
      <c r="L18" s="20"/>
      <c r="P18" s="20"/>
      <c r="T18" s="20"/>
      <c r="X18" s="20"/>
      <c r="AB18" s="20"/>
      <c r="AF18" s="20"/>
    </row>
    <row r="19" spans="4:32">
      <c r="D19" s="37"/>
      <c r="E19" s="38"/>
    </row>
    <row r="20" spans="4:32">
      <c r="D20" s="37"/>
      <c r="E20" s="38"/>
    </row>
    <row r="21" spans="4:32">
      <c r="D21" s="39"/>
      <c r="E21" s="40"/>
    </row>
    <row r="22" spans="4:32">
      <c r="D22" s="37"/>
    </row>
  </sheetData>
  <autoFilter ref="A3:AG12"/>
  <mergeCells count="7">
    <mergeCell ref="U1:X1"/>
    <mergeCell ref="Y1:AB1"/>
    <mergeCell ref="AC1:AF1"/>
    <mergeCell ref="E1:H1"/>
    <mergeCell ref="I1:L1"/>
    <mergeCell ref="M1:P1"/>
    <mergeCell ref="Q1:T1"/>
  </mergeCells>
  <printOptions horizontalCentered="1"/>
  <pageMargins left="0.39370078740157483" right="0.39370078740157483" top="0.78740157480314965" bottom="0.78740157480314965" header="0" footer="0"/>
  <pageSetup paperSize="9" scale="28" orientation="landscape" r:id="rId1"/>
  <headerFooter>
    <oddHeader>&amp;C&amp;"Arial,Regular"&amp;10&amp;K000000LIMITE</oddHeader>
    <oddFooter>&amp;RStrona &amp;P z &amp;N&amp;C&amp;"Arial,Regular"&amp;10&amp;K000000LIMITE</oddFooter>
    <evenHeader>&amp;C&amp;"Arial,Regular"&amp;10&amp;K000000LIMITE</evenHeader>
    <evenFooter>&amp;C&amp;"Arial,Regular"&amp;10&amp;K000000LIMITE</evenFooter>
    <firstHeader>&amp;C&amp;"Arial,Regular"&amp;10&amp;K000000LIMITE</firstHeader>
    <firstFooter>&amp;C&amp;"Arial,Regular"&amp;10&amp;K000000LIMITE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a7a416fa-26d4-464f-94d3-a4f2f9176fe9" value=""/>
</sisl>
</file>

<file path=customXml/itemProps1.xml><?xml version="1.0" encoding="utf-8"?>
<ds:datastoreItem xmlns:ds="http://schemas.openxmlformats.org/officeDocument/2006/customXml" ds:itemID="{377B0B84-E3F1-4D91-B21D-C2D41AFF731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2021-04-26T06:07:39Z</cp:lastPrinted>
  <dcterms:created xsi:type="dcterms:W3CDTF">2021-02-05T06:11:07Z</dcterms:created>
  <dcterms:modified xsi:type="dcterms:W3CDTF">2021-05-05T08:45:37Z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cd18637b-87fa-4c48-8fc7-775c04f7c2a1</vt:lpwstr>
  </property>
  <property fmtid="{D5CDD505-2E9C-101B-9397-08002B2CF9AE}" pid="3" name="bjSaver">
    <vt:lpwstr>R9LhRg3GBZY8RiAuNPTT9TILhTrRgTz3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uid="a7a416fa-26d4-464f-94d3-a4f2f9176fe9" value="" /&gt;&lt;/sisl&gt;</vt:lpwstr>
  </property>
  <property fmtid="{D5CDD505-2E9C-101B-9397-08002B2CF9AE}" pid="7" name="bjDocumentSecurityLabel">
    <vt:lpwstr>[a7a416fa-26d4-464f-94d3-a4f2f9176fe9]</vt:lpwstr>
  </property>
  <property fmtid="{D5CDD505-2E9C-101B-9397-08002B2CF9AE}" pid="8" name="bjPortionMark">
    <vt:lpwstr>[EU UNL]</vt:lpwstr>
  </property>
  <property fmtid="{D5CDD505-2E9C-101B-9397-08002B2CF9AE}" pid="9" name="bjCentreHeaderLabel-first">
    <vt:lpwstr>&amp;"Arial,Regular"&amp;10&amp;K000000LIMITE</vt:lpwstr>
  </property>
  <property fmtid="{D5CDD505-2E9C-101B-9397-08002B2CF9AE}" pid="10" name="bjCentreFooterLabel-first">
    <vt:lpwstr>&amp;"Arial,Regular"&amp;10&amp;K000000LIMITE</vt:lpwstr>
  </property>
  <property fmtid="{D5CDD505-2E9C-101B-9397-08002B2CF9AE}" pid="11" name="bjCentreHeaderLabel-even">
    <vt:lpwstr>&amp;"Arial,Regular"&amp;10&amp;K000000LIMITE</vt:lpwstr>
  </property>
  <property fmtid="{D5CDD505-2E9C-101B-9397-08002B2CF9AE}" pid="12" name="bjCentreFooterLabel-even">
    <vt:lpwstr>&amp;"Arial,Regular"&amp;10&amp;K000000LIMITE</vt:lpwstr>
  </property>
  <property fmtid="{D5CDD505-2E9C-101B-9397-08002B2CF9AE}" pid="13" name="bjCentreHeaderLabel">
    <vt:lpwstr>&amp;"Arial,Regular"&amp;10&amp;K000000LIMITE</vt:lpwstr>
  </property>
  <property fmtid="{D5CDD505-2E9C-101B-9397-08002B2CF9AE}" pid="14" name="bjCentreFooterLabel">
    <vt:lpwstr>&amp;"Arial,Regular"&amp;10&amp;K000000LIMITE</vt:lpwstr>
  </property>
</Properties>
</file>