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195" tabRatio="386" activeTab="0"/>
  </bookViews>
  <sheets>
    <sheet name="ofertowy (3)" sheetId="1" r:id="rId1"/>
    <sheet name="przedmiar (3)" sheetId="2" state="hidden" r:id="rId2"/>
  </sheets>
  <definedNames/>
  <calcPr fullCalcOnLoad="1"/>
</workbook>
</file>

<file path=xl/sharedStrings.xml><?xml version="1.0" encoding="utf-8"?>
<sst xmlns="http://schemas.openxmlformats.org/spreadsheetml/2006/main" count="223" uniqueCount="132">
  <si>
    <t>LP</t>
  </si>
  <si>
    <t>NUMER SST</t>
  </si>
  <si>
    <t>WYSZCZEGÓLNIENIE ELEMENTÓW ROZLICZENIOWYCH</t>
  </si>
  <si>
    <t>JEDNOSTKA</t>
  </si>
  <si>
    <t>CENA JEDNOSTKOWA</t>
  </si>
  <si>
    <t>WARTOŚĆ</t>
  </si>
  <si>
    <t>NAZWA</t>
  </si>
  <si>
    <t>ILOŚĆ</t>
  </si>
  <si>
    <t>km</t>
  </si>
  <si>
    <t>szt.</t>
  </si>
  <si>
    <t>m3</t>
  </si>
  <si>
    <t>mb</t>
  </si>
  <si>
    <t>m2</t>
  </si>
  <si>
    <t>03.02.02</t>
  </si>
  <si>
    <t>04.04.02</t>
  </si>
  <si>
    <t>Razem:</t>
  </si>
  <si>
    <t>VAT 23%</t>
  </si>
  <si>
    <t>ŁĄCZNIE:</t>
  </si>
  <si>
    <t>04.01.01</t>
  </si>
  <si>
    <t>06.03.01</t>
  </si>
  <si>
    <t>03.01.01</t>
  </si>
  <si>
    <t>07.02.01</t>
  </si>
  <si>
    <t>Osadzenie słupków prostych z rur stalowych fi 50 dla znaków pionowych</t>
  </si>
  <si>
    <t>04.02.01</t>
  </si>
  <si>
    <t>Razem roboty przygotowawcze</t>
  </si>
  <si>
    <t>Przebudowa drogi gminnej ul. Osiedlowa w m. Witkowo (działki nr 151)</t>
  </si>
  <si>
    <t>PRZEDMIAR</t>
  </si>
  <si>
    <t>Roboty przygotowawcze</t>
  </si>
  <si>
    <t>Inwentaryzacja geodezyjna powykonawcza</t>
  </si>
  <si>
    <t>kpl.</t>
  </si>
  <si>
    <t>Roboty ziemne</t>
  </si>
  <si>
    <t>01.01.01</t>
  </si>
  <si>
    <t>Razem roboty ziemne</t>
  </si>
  <si>
    <t>Odwodnienie korpusu drogowego</t>
  </si>
  <si>
    <t>Wykonanie przykanalika PEHD śr. 160 z wykonaniem wykopu, zasypaniem, zagęszczeniem podłoża i wykonaniem podsypki piaskowej gr. 20cm wraz z przebiciem do studni</t>
  </si>
  <si>
    <t>Regulacja pionowa włazów kanałowych wraz z obrukowanie z kostki betonowej trapezowej grub 8 cm na podsypce cementowo-piaskowej</t>
  </si>
  <si>
    <t>Regulacja pionowa zaworów wodnych i gazowych</t>
  </si>
  <si>
    <t>Roboty ziemne wykonane koparkami podsiębiernymi o poj. łyżki 1,20 m3 w gr. kat. III (zdjęcie szlaki) z wbudowaniem urobku na miejscu (drogi przyległe)
 - droga 184,00x5,00x0,15
 - zjazdy 3x(10,00x1,00x0,15)</t>
  </si>
  <si>
    <t>Podbudowy</t>
  </si>
  <si>
    <t>Wykonanie profilowania i zagęszczenia podłoża w wykonanym wykopie
184,00x5,00 + 3x(10,00x1,00)</t>
  </si>
  <si>
    <t>Wykonanie i zagęszczenie warstwy odsączającej w korycie lub na całej szerokości grub. 15 cm walcem statycznym
 - ilość jak poz. 10</t>
  </si>
  <si>
    <t>Warstwa górna podbudowy z tłucznia kamiennego łamanego 0/31,5mm grub. 10 cm o parametrach WA24-2, F2, LA&lt;=30 
 - ilość jak poz. 10</t>
  </si>
  <si>
    <t>Wpusty ściekowe uliczne kl D400 z gotowych elementów betonowych o śr. 500mm - kratka ściekowa żeliwna typ ciężki 620x420mm z wykonaniem wykopu, zasypaniem, zagęszczeniem podłoża i wykonaniem podsypki piaskowej gr. 20cm</t>
  </si>
  <si>
    <t>KNNR 1 0111-
01 analogia</t>
  </si>
  <si>
    <t>wycena indywidualna</t>
  </si>
  <si>
    <t>KNR 2-01 0207-02</t>
  </si>
  <si>
    <t>KNR 2-18 0625-
02</t>
  </si>
  <si>
    <t>KNNR 11 0505-
02 + KNNR 6
0105-04</t>
  </si>
  <si>
    <t>KNR 2-31 0103-04</t>
  </si>
  <si>
    <t>KNR 2-31 0106-03</t>
  </si>
  <si>
    <t>KNR 2-31 0114-05</t>
  </si>
  <si>
    <t>KNR 2-31 0114-07</t>
  </si>
  <si>
    <t>Ława pod krawężniki, ściek, oporniki betonowa z oporem C12/15  
 - krawężnik i ściek 2x(184,00x0,138)   
 - krawężnik łuk (6x4x0,06)
- opornik 5x(5,00x0,040)</t>
  </si>
  <si>
    <t>KNR 2-31 0402-04</t>
  </si>
  <si>
    <t>KNR 2-31 0403-05</t>
  </si>
  <si>
    <t>m</t>
  </si>
  <si>
    <t>KNNR 6 0502-
04</t>
  </si>
  <si>
    <t>Ściek z trzech rzędów kostki betonowej cegiełki szarej grub. 8 cm(dwie na płask + jedna na sztorc) na podsypce cementowo-piaskowej 
 - 2x(184,00x0,28)</t>
  </si>
  <si>
    <t>KNNR 6 0502-
03</t>
  </si>
  <si>
    <t>Roboty pomiarowe przy trasie dróg w terenie równinnym - wyznaczenie trasy, punktów wysokościowych oraz wytyczenie granicy pasa drogowego od ul. Północnej do końca projektowanego odcinka 
 - długość odcinka do przebudowy 0,184 km
 - wytyczenie pasa drogowego od ul. Północnej 0,315 km</t>
  </si>
  <si>
    <t>Wytyczenie granicy pasa drogowego - wkopaniec słupków betonowych malowanych na żółto od strony pola
 - km 0+000 ul. Północna
 - km 0+140 ul. Piwna (początek projektowanego odcinka)
 - km 0+315 koniec projektowanego odcinka drogi</t>
  </si>
  <si>
    <t>Roboty ziemne wykonane koparkami podsiębiernymi o poj. łyżki 1,20 m3 w gr. kat. III z częściowym wbudowaniem na miejscu (uzupełnienie pobocza) pozostały urobek transport na składowisko Inwestora w m. Chłądowo
 - droga 184,00x5,00x0,35
 - zjazdy 3x(10,00x1,00x0,35)</t>
  </si>
  <si>
    <t>Razem odwodnienie korpusu drogowego</t>
  </si>
  <si>
    <t>Warstwa dolna podbudowy z tłucznia kamiennego łamanego 0/63mm grub. 20 cm tluczeń WA24-2, F2, LA&lt;=30
 - ilość jak poz. 10</t>
  </si>
  <si>
    <t xml:space="preserve">Nawierzchnia z kostki brukowej betonowej typu EKO behamot kolor szary grubości 8 cm na podsypce piaskowej gr. 4 cm z wypełnieniem otworów grysem bazaltowym frakcji 2-5mm w ilości 8dm3/m2
 - droga 4,44x184,00
 - zjazdy 6x(0,5x1,0x2,5) + 5,00x3 </t>
  </si>
  <si>
    <t>Krawężniki betonowe15x22 cm na podsypce cem.piaskowej  
 - droga 2x184,00
 - łuki zjazdy 6x4,00</t>
  </si>
  <si>
    <t>Oporniki betonowe wtopione o wym. 12x25 cm na podsypce cem.piaskowej 
- zjazdy, początek, koniec drogi  5x 5,00</t>
  </si>
  <si>
    <t>Uzupełnienie poboczy gruntem rodzimym z wyprofilowaniem i zagęszczeniem na całym odcinku drogi od ul. Północnej
315,00x1,00</t>
  </si>
  <si>
    <t>Razem podbudowy</t>
  </si>
  <si>
    <t>Razem nawierzchnie</t>
  </si>
  <si>
    <t>Nawierzchnie</t>
  </si>
  <si>
    <t>Roboty wykończeniowe</t>
  </si>
  <si>
    <t>Oznakowanie</t>
  </si>
  <si>
    <t>Razem oznakowanie</t>
  </si>
  <si>
    <t>KNNR 6 0702-
02</t>
  </si>
  <si>
    <t>KNNR 6 0702-
04</t>
  </si>
  <si>
    <t>Zamontowanie tablic oznakowania pionowego (znaki średnie) folia odblaskowa I typu</t>
  </si>
  <si>
    <t>KNR 2-31 1406-04</t>
  </si>
  <si>
    <t>KNR 2-31 1406-03</t>
  </si>
  <si>
    <t>KNNR N001 048-01</t>
  </si>
  <si>
    <t>PODSTAWA 
WYCENY</t>
  </si>
  <si>
    <t>3</t>
  </si>
  <si>
    <t>05.03.23a</t>
  </si>
  <si>
    <t>08.01.01</t>
  </si>
  <si>
    <t>Razem roboty wykończeniowe</t>
  </si>
  <si>
    <t>KOSZTORYS OFERTOWY</t>
  </si>
  <si>
    <t>Przebudowa drogi powiatowej w m. Folwark
polegająca na budowie chodnika</t>
  </si>
  <si>
    <t>KNR-W 5-10
0323-01
kalk. Własna</t>
  </si>
  <si>
    <t>Roboty pomiarowe przy liniowych robotach ziemnych - trasa drogi w terenie równinnym, wraz z wykonaniem geodezyjnej inwentaryzacji obiektu</t>
  </si>
  <si>
    <t>KNR 2-01
0119-03
kalk. Własna</t>
  </si>
  <si>
    <t>KNR 2-01
0206-02
kalk. Własna</t>
  </si>
  <si>
    <t>KNR 2-31
0103-04</t>
  </si>
  <si>
    <t xml:space="preserve">Cięcie nawierzchni z mas mineralno-asfaltowych na głębokość 5-12cm – odcięcie istniejącej nawierzchni przy krawężnikach </t>
  </si>
  <si>
    <t>Mechaniczne profilowanie i zagęszczenie podłoża pod warstwy konstrukcyjne nawierzchni w gruncie kat. I-IV</t>
  </si>
  <si>
    <t>KNR 2-31
0104-07
analogia</t>
  </si>
  <si>
    <t>Roboty ziemne wykonywane koparkami podsiębiernymi o poj. łyżki 0.40 m3 w gruncie kat. III z transportem urobku samochodami samowyładowczymi na składowisko wykonawcy (wraz z kosztami utylizacji ) - chodnik
679*0,29</t>
  </si>
  <si>
    <t>Chodnik</t>
  </si>
  <si>
    <t>Warstwy odsączające z piasku w korycie lub na całej szerokości drogi, wykonanie i zagęszczanie mechaniczne w-wa wyrównawcza gr. 15cm</t>
  </si>
  <si>
    <t>KNR 2-31
0511-02
kalk. Własna</t>
  </si>
  <si>
    <t>Rowki pod krawężniki i ławy krawężnikowe o wymiarach 30x30 cm w gruncie kat.I-II - wraz z utylizacją urobku - rowki pod obrzeża na chodnikach</t>
  </si>
  <si>
    <t>KNR 2-31
0401-03
kalk. Własna</t>
  </si>
  <si>
    <t>Obrzeża betonowe o wymiarach 30x8 cm na podsypce cementowo-piaskowej z wypełnieniem spoin zaprawą cementową</t>
  </si>
  <si>
    <t>KNR 2-31
0407-05</t>
  </si>
  <si>
    <t>Ława pod krawężniki betonowa z oporem - ława pod obrzeża 8x30
757x0,044</t>
  </si>
  <si>
    <t>KNR 2-31
0402-04
kalk. Własna</t>
  </si>
  <si>
    <t>Zjazdy</t>
  </si>
  <si>
    <t>Roboty ziemne wykonywane koparkami podsiębiernymi o poj. łyżki 0.40 m3 w gruncie kat. III z transportem urobku samochodami samowyładowczymi na składowisko wykonawcy (wraz z kosztami utylizacji)
123x0,48</t>
  </si>
  <si>
    <t>Krawężniki betonowe wtopione o wymiarach 12x25 cm na podsypce cementowo-piaskowej - krawężniki najazdowe o wym 15x22</t>
  </si>
  <si>
    <t>KNR 2-31
0403-05
analogia</t>
  </si>
  <si>
    <t>Krawężniki betonowe o wymiarach 15x30 cm na podsypce cementowo-piaskowej
82+74+8</t>
  </si>
  <si>
    <t>Ława pod krawężniki betonowa z oporem 
(81+82+74+8)*0,065</t>
  </si>
  <si>
    <t>KNR 2-31
0109-03</t>
  </si>
  <si>
    <t xml:space="preserve">Podbudowa betonowa bez dylatacji - grub.warstwy po zagęszczeniu 15 cm - podbudowa pod zjazdy z chudego betonu Rm 6-9 MPa </t>
  </si>
  <si>
    <t>KNR 2-31
0511-03
kalk. Własna</t>
  </si>
  <si>
    <t>Nawierzchnie z kostki brukowej betonowej o grubości 8 cm starobruk na podsypce cementowo-piaskowej gr 5cm - kostka kol. grafit typu starobruk</t>
  </si>
  <si>
    <t>Odwodnienie</t>
  </si>
  <si>
    <t>KNR-W 2-18
0524-02
kalk. Własna</t>
  </si>
  <si>
    <t xml:space="preserve">Studzienki ściekowe uliczne betonowe o śr.500 mm - studzienka wpustowa chłonna (bez części osadnikowej z pierścieniem odciążającym ), h=1,2m, właz kl. D400, na w-wie kruszywa filtracyjnego 8/16 gr. 30cm </t>
  </si>
  <si>
    <t>kalk. Własna</t>
  </si>
  <si>
    <t>Ściek przykrawężnikowy z dwóch rzędów kostki typu cegła na ławie betonowej (wycenić ściek + ława) 
97x0,2</t>
  </si>
  <si>
    <t>KNR 2-01
0510-01
kalk. Własna</t>
  </si>
  <si>
    <t>Humusowanie skarp z obsianiem przy grubości warstwy humusu 5 cm - do grubości 10cm</t>
  </si>
  <si>
    <t>KNR 2-31
0706-06</t>
  </si>
  <si>
    <t xml:space="preserve">Mechaniczne malowanie linii na skrzyżowaniach i przejściach dla pieszych farbą chlorokauczukową -oznakowanie cienkowarstwowe </t>
  </si>
  <si>
    <t>kalkulacja
indywidualna</t>
  </si>
  <si>
    <t>Słupki do znaków drogowych z rur stalowych o śr. 70 mm - nowe słupki - obmiar według zestawienia - słupki proste 4 szt, słupki wysięgnikowe 2 szt</t>
  </si>
  <si>
    <t xml:space="preserve">szt. </t>
  </si>
  <si>
    <t>Przymocowanie tablic znaków drogowych zakazu, nakazu, ostrzegawczych, informacyjnych o pow. do 0.3 m2 - nowe oznakowanie - obmiar według zestawienia (znaki średnie, folia odbl. II gen. )
A16, D6, D15</t>
  </si>
  <si>
    <t>Przymocowanie tablic znaków drogowych zakazu, nakazu, ostrzegawczych, informacyjnych o pow. do 0.3 m2 - przeniesienie znaku D42</t>
  </si>
  <si>
    <t xml:space="preserve">Warstwy odsączające z piasku w korycie lub na całej szerokości drogi, wykonanie i zagęszczanie mechaniczne w-wy gr. 20cm </t>
  </si>
  <si>
    <t>Witkowo, 29.09.2023 r.</t>
  </si>
  <si>
    <r>
      <t xml:space="preserve">Nawierzchnie z kostki brukowej betonowej o grubości 6 cm na podsypce cementowo-piaskowej gr 5cm - kostka koloru szarego typu starobruk - </t>
    </r>
    <r>
      <rPr>
        <b/>
        <sz val="9"/>
        <rFont val="Arial CE"/>
        <family val="0"/>
      </rPr>
      <t>materiał KOSTKA Inwestora</t>
    </r>
    <r>
      <rPr>
        <sz val="9"/>
        <rFont val="Arial CE"/>
        <family val="0"/>
      </rPr>
      <t xml:space="preserve"> zmagazynowany na placu budowy 579 m2, pozostałe 100 m2 dowóz z placu inwestora na terenie Gminy - wycenić robociznę i podsypkę</t>
    </r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</si>
</sst>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#,##0.0"/>
    <numFmt numFmtId="168" formatCode="dd/mm/yy"/>
    <numFmt numFmtId="169" formatCode="#,##0.00\ [$zł-415];[Red]\-#,##0.00\ [$zł-415]"/>
    <numFmt numFmtId="170" formatCode="0.0000"/>
    <numFmt numFmtId="171" formatCode="0.000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0&quot; &quot;[$zł-415];[Red]&quot;-&quot;#,##0.00&quot; &quot;[$zł-415]"/>
    <numFmt numFmtId="177" formatCode="[$-415]General"/>
    <numFmt numFmtId="178" formatCode="#,##0.000"/>
  </numFmts>
  <fonts count="59">
    <font>
      <sz val="10"/>
      <name val="Arial"/>
      <family val="2"/>
    </font>
    <font>
      <sz val="10"/>
      <name val="Arial CE"/>
      <family val="2"/>
    </font>
    <font>
      <sz val="9"/>
      <name val="Arial"/>
      <family val="2"/>
    </font>
    <font>
      <sz val="9"/>
      <name val="Arial CE"/>
      <family val="2"/>
    </font>
    <font>
      <b/>
      <sz val="20"/>
      <name val="Arial CE"/>
      <family val="2"/>
    </font>
    <font>
      <sz val="14"/>
      <name val="Arial CE"/>
      <family val="2"/>
    </font>
    <font>
      <b/>
      <sz val="13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58"/>
      <name val="Calibri"/>
      <family val="2"/>
    </font>
    <font>
      <sz val="10"/>
      <color indexed="8"/>
      <name val="Arial CE1"/>
      <family val="0"/>
    </font>
    <font>
      <b/>
      <i/>
      <sz val="16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 CE"/>
      <family val="0"/>
    </font>
    <font>
      <sz val="11"/>
      <color indexed="8"/>
      <name val="Arial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E1"/>
      <family val="0"/>
    </font>
    <font>
      <b/>
      <i/>
      <sz val="16"/>
      <color rgb="FF000000"/>
      <name val="Arial"/>
      <family val="2"/>
    </font>
    <font>
      <b/>
      <i/>
      <sz val="16"/>
      <color theme="1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0"/>
      <color rgb="FF000000"/>
      <name val="Arial CE"/>
      <family val="0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rgb="FFFA7D00"/>
      <name val="Calibri"/>
      <family val="2"/>
    </font>
    <font>
      <b/>
      <i/>
      <u val="single"/>
      <sz val="11"/>
      <color rgb="FF000000"/>
      <name val="Arial"/>
      <family val="2"/>
    </font>
    <font>
      <b/>
      <i/>
      <u val="single"/>
      <sz val="11"/>
      <color theme="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177" fontId="39" fillId="0" borderId="0" applyBorder="0" applyProtection="0">
      <alignment/>
    </xf>
    <xf numFmtId="0" fontId="40" fillId="0" borderId="0" applyNumberFormat="0" applyBorder="0" applyProtection="0">
      <alignment horizontal="center"/>
    </xf>
    <xf numFmtId="0" fontId="41" fillId="0" borderId="0">
      <alignment horizontal="center"/>
      <protection/>
    </xf>
    <xf numFmtId="0" fontId="40" fillId="0" borderId="0" applyNumberFormat="0" applyBorder="0" applyProtection="0">
      <alignment horizontal="center" textRotation="90"/>
    </xf>
    <xf numFmtId="0" fontId="41" fillId="0" borderId="0">
      <alignment horizontal="center" textRotation="90"/>
      <protection/>
    </xf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1" fillId="0" borderId="0">
      <alignment/>
      <protection/>
    </xf>
    <xf numFmtId="0" fontId="48" fillId="0" borderId="0" applyNumberFormat="0" applyBorder="0" applyProtection="0">
      <alignment/>
    </xf>
    <xf numFmtId="0" fontId="49" fillId="0" borderId="0">
      <alignment/>
      <protection/>
    </xf>
    <xf numFmtId="0" fontId="50" fillId="0" borderId="0">
      <alignment/>
      <protection/>
    </xf>
    <xf numFmtId="0" fontId="51" fillId="27" borderId="1" applyNumberFormat="0" applyAlignment="0" applyProtection="0"/>
    <xf numFmtId="9" fontId="0" fillId="0" borderId="0" applyFill="0" applyBorder="0" applyAlignment="0" applyProtection="0"/>
    <xf numFmtId="0" fontId="52" fillId="0" borderId="0" applyNumberFormat="0" applyBorder="0" applyProtection="0">
      <alignment/>
    </xf>
    <xf numFmtId="0" fontId="53" fillId="0" borderId="0">
      <alignment/>
      <protection/>
    </xf>
    <xf numFmtId="176" fontId="52" fillId="0" borderId="0" applyBorder="0" applyProtection="0">
      <alignment/>
    </xf>
    <xf numFmtId="176" fontId="53" fillId="0" borderId="0">
      <alignment/>
      <protection/>
    </xf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8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Font="1" applyAlignment="1">
      <alignment/>
    </xf>
    <xf numFmtId="1" fontId="1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0" fillId="0" borderId="0" xfId="0" applyFont="1" applyAlignment="1">
      <alignment horizontal="justify"/>
    </xf>
    <xf numFmtId="166" fontId="2" fillId="0" borderId="0" xfId="0" applyNumberFormat="1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4" fontId="8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justify"/>
    </xf>
    <xf numFmtId="166" fontId="3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1" fontId="0" fillId="0" borderId="0" xfId="0" applyNumberFormat="1" applyFont="1" applyAlignment="1">
      <alignment/>
    </xf>
    <xf numFmtId="0" fontId="2" fillId="0" borderId="0" xfId="0" applyFont="1" applyAlignment="1">
      <alignment vertical="center"/>
    </xf>
    <xf numFmtId="1" fontId="7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166" fontId="7" fillId="33" borderId="10" xfId="0" applyNumberFormat="1" applyFont="1" applyFill="1" applyBorder="1" applyAlignment="1">
      <alignment horizontal="center" vertical="center"/>
    </xf>
    <xf numFmtId="1" fontId="7" fillId="33" borderId="10" xfId="0" applyNumberFormat="1" applyFont="1" applyFill="1" applyBorder="1" applyAlignment="1">
      <alignment horizontal="center"/>
    </xf>
    <xf numFmtId="49" fontId="7" fillId="33" borderId="1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right" vertical="center"/>
    </xf>
    <xf numFmtId="167" fontId="3" fillId="0" borderId="10" xfId="0" applyNumberFormat="1" applyFont="1" applyFill="1" applyBorder="1" applyAlignment="1">
      <alignment horizontal="right" vertical="center"/>
    </xf>
    <xf numFmtId="4" fontId="8" fillId="0" borderId="10" xfId="0" applyNumberFormat="1" applyFont="1" applyFill="1" applyBorder="1" applyAlignment="1">
      <alignment horizontal="right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168" fontId="2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4" fontId="3" fillId="0" borderId="10" xfId="56" applyNumberFormat="1" applyFont="1" applyFill="1" applyBorder="1" applyAlignment="1">
      <alignment horizontal="right" vertical="center"/>
      <protection/>
    </xf>
    <xf numFmtId="1" fontId="2" fillId="0" borderId="10" xfId="0" applyNumberFormat="1" applyFont="1" applyFill="1" applyBorder="1" applyAlignment="1">
      <alignment horizontal="right" vertical="center"/>
    </xf>
    <xf numFmtId="178" fontId="3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justify" vertical="center" wrapText="1"/>
    </xf>
    <xf numFmtId="4" fontId="3" fillId="0" borderId="11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justify" vertical="center" wrapText="1"/>
    </xf>
    <xf numFmtId="1" fontId="2" fillId="0" borderId="13" xfId="0" applyNumberFormat="1" applyFont="1" applyFill="1" applyBorder="1" applyAlignment="1">
      <alignment horizontal="left" vertical="center" wrapText="1"/>
    </xf>
    <xf numFmtId="0" fontId="2" fillId="0" borderId="12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1" fontId="2" fillId="0" borderId="11" xfId="0" applyNumberFormat="1" applyFont="1" applyFill="1" applyBorder="1" applyAlignment="1">
      <alignment horizontal="right" vertical="center"/>
    </xf>
    <xf numFmtId="1" fontId="2" fillId="0" borderId="11" xfId="0" applyNumberFormat="1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justify"/>
    </xf>
    <xf numFmtId="0" fontId="7" fillId="33" borderId="14" xfId="0" applyFont="1" applyFill="1" applyBorder="1" applyAlignment="1">
      <alignment horizontal="justify"/>
    </xf>
    <xf numFmtId="0" fontId="7" fillId="33" borderId="15" xfId="0" applyFont="1" applyFill="1" applyBorder="1" applyAlignment="1">
      <alignment horizontal="justify"/>
    </xf>
    <xf numFmtId="0" fontId="3" fillId="0" borderId="10" xfId="0" applyFont="1" applyFill="1" applyBorder="1" applyAlignment="1">
      <alignment horizontal="justify" vertical="center" wrapText="1"/>
    </xf>
    <xf numFmtId="0" fontId="3" fillId="0" borderId="0" xfId="0" applyFont="1" applyBorder="1" applyAlignment="1">
      <alignment horizontal="left" vertical="center"/>
    </xf>
    <xf numFmtId="3" fontId="3" fillId="0" borderId="10" xfId="0" applyNumberFormat="1" applyFont="1" applyFill="1" applyBorder="1" applyAlignment="1">
      <alignment horizontal="right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168" fontId="2" fillId="0" borderId="10" xfId="0" applyNumberFormat="1" applyFont="1" applyFill="1" applyBorder="1" applyAlignment="1">
      <alignment horizontal="center" vertical="center" wrapText="1"/>
    </xf>
    <xf numFmtId="1" fontId="7" fillId="33" borderId="16" xfId="0" applyNumberFormat="1" applyFont="1" applyFill="1" applyBorder="1" applyAlignment="1">
      <alignment horizontal="center"/>
    </xf>
    <xf numFmtId="1" fontId="3" fillId="0" borderId="16" xfId="0" applyNumberFormat="1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/>
    </xf>
    <xf numFmtId="4" fontId="3" fillId="0" borderId="17" xfId="0" applyNumberFormat="1" applyFont="1" applyFill="1" applyBorder="1" applyAlignment="1">
      <alignment horizontal="right" vertical="center"/>
    </xf>
    <xf numFmtId="4" fontId="0" fillId="0" borderId="0" xfId="0" applyNumberFormat="1" applyFont="1" applyAlignment="1">
      <alignment/>
    </xf>
    <xf numFmtId="0" fontId="10" fillId="33" borderId="12" xfId="0" applyFont="1" applyFill="1" applyBorder="1" applyAlignment="1">
      <alignment/>
    </xf>
    <xf numFmtId="0" fontId="10" fillId="33" borderId="14" xfId="0" applyFont="1" applyFill="1" applyBorder="1" applyAlignment="1">
      <alignment/>
    </xf>
    <xf numFmtId="0" fontId="10" fillId="33" borderId="18" xfId="0" applyFont="1" applyFill="1" applyBorder="1" applyAlignment="1">
      <alignment/>
    </xf>
    <xf numFmtId="1" fontId="3" fillId="0" borderId="16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166" fontId="2" fillId="0" borderId="11" xfId="0" applyNumberFormat="1" applyFont="1" applyFill="1" applyBorder="1" applyAlignment="1">
      <alignment horizontal="right" vertical="center"/>
    </xf>
    <xf numFmtId="166" fontId="2" fillId="0" borderId="10" xfId="0" applyNumberFormat="1" applyFont="1" applyFill="1" applyBorder="1" applyAlignment="1">
      <alignment horizontal="right" vertical="center"/>
    </xf>
    <xf numFmtId="1" fontId="8" fillId="0" borderId="19" xfId="0" applyNumberFormat="1" applyFont="1" applyFill="1" applyBorder="1" applyAlignment="1">
      <alignment horizontal="right"/>
    </xf>
    <xf numFmtId="1" fontId="8" fillId="0" borderId="20" xfId="0" applyNumberFormat="1" applyFont="1" applyFill="1" applyBorder="1" applyAlignment="1">
      <alignment horizontal="right"/>
    </xf>
    <xf numFmtId="1" fontId="8" fillId="0" borderId="21" xfId="0" applyNumberFormat="1" applyFont="1" applyFill="1" applyBorder="1" applyAlignment="1">
      <alignment horizontal="right"/>
    </xf>
    <xf numFmtId="4" fontId="8" fillId="0" borderId="22" xfId="0" applyNumberFormat="1" applyFont="1" applyFill="1" applyBorder="1" applyAlignment="1">
      <alignment horizontal="right"/>
    </xf>
    <xf numFmtId="4" fontId="8" fillId="0" borderId="23" xfId="0" applyNumberFormat="1" applyFont="1" applyFill="1" applyBorder="1" applyAlignment="1">
      <alignment horizontal="right"/>
    </xf>
    <xf numFmtId="1" fontId="8" fillId="0" borderId="24" xfId="0" applyNumberFormat="1" applyFont="1" applyFill="1" applyBorder="1" applyAlignment="1">
      <alignment horizontal="right" vertical="center" wrapText="1"/>
    </xf>
    <xf numFmtId="1" fontId="8" fillId="0" borderId="14" xfId="0" applyNumberFormat="1" applyFont="1" applyFill="1" applyBorder="1" applyAlignment="1">
      <alignment horizontal="right" vertical="center" wrapText="1"/>
    </xf>
    <xf numFmtId="1" fontId="8" fillId="0" borderId="15" xfId="0" applyNumberFormat="1" applyFont="1" applyFill="1" applyBorder="1" applyAlignment="1">
      <alignment horizontal="right" vertical="center" wrapText="1"/>
    </xf>
    <xf numFmtId="1" fontId="10" fillId="33" borderId="16" xfId="0" applyNumberFormat="1" applyFont="1" applyFill="1" applyBorder="1" applyAlignment="1">
      <alignment horizontal="center" vertical="center"/>
    </xf>
    <xf numFmtId="1" fontId="10" fillId="33" borderId="10" xfId="0" applyNumberFormat="1" applyFont="1" applyFill="1" applyBorder="1" applyAlignment="1">
      <alignment horizontal="center" vertical="center"/>
    </xf>
    <xf numFmtId="1" fontId="7" fillId="0" borderId="16" xfId="0" applyNumberFormat="1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/>
    </xf>
    <xf numFmtId="1" fontId="7" fillId="0" borderId="17" xfId="0" applyNumberFormat="1" applyFont="1" applyFill="1" applyBorder="1" applyAlignment="1">
      <alignment horizontal="center"/>
    </xf>
    <xf numFmtId="4" fontId="8" fillId="0" borderId="12" xfId="0" applyNumberFormat="1" applyFont="1" applyFill="1" applyBorder="1" applyAlignment="1">
      <alignment horizontal="right"/>
    </xf>
    <xf numFmtId="4" fontId="8" fillId="0" borderId="18" xfId="0" applyNumberFormat="1" applyFont="1" applyFill="1" applyBorder="1" applyAlignment="1">
      <alignment horizontal="right"/>
    </xf>
    <xf numFmtId="1" fontId="4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/>
    </xf>
    <xf numFmtId="1" fontId="7" fillId="33" borderId="25" xfId="0" applyNumberFormat="1" applyFont="1" applyFill="1" applyBorder="1" applyAlignment="1">
      <alignment horizontal="center" vertical="center"/>
    </xf>
    <xf numFmtId="1" fontId="7" fillId="33" borderId="16" xfId="0" applyNumberFormat="1" applyFont="1" applyFill="1" applyBorder="1" applyAlignment="1">
      <alignment horizontal="center" vertical="center"/>
    </xf>
    <xf numFmtId="49" fontId="7" fillId="33" borderId="26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4" fontId="7" fillId="33" borderId="26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4" fontId="7" fillId="33" borderId="27" xfId="0" applyNumberFormat="1" applyFont="1" applyFill="1" applyBorder="1" applyAlignment="1">
      <alignment horizontal="center" vertical="center" wrapText="1"/>
    </xf>
    <xf numFmtId="4" fontId="7" fillId="33" borderId="17" xfId="0" applyNumberFormat="1" applyFont="1" applyFill="1" applyBorder="1" applyAlignment="1">
      <alignment horizontal="center" vertical="center" wrapText="1"/>
    </xf>
    <xf numFmtId="1" fontId="7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justify"/>
    </xf>
    <xf numFmtId="1" fontId="9" fillId="0" borderId="10" xfId="0" applyNumberFormat="1" applyFont="1" applyFill="1" applyBorder="1" applyAlignment="1">
      <alignment horizontal="right" vertical="top" wrapText="1"/>
    </xf>
    <xf numFmtId="1" fontId="3" fillId="0" borderId="10" xfId="0" applyNumberFormat="1" applyFont="1" applyFill="1" applyBorder="1" applyAlignment="1">
      <alignment horizontal="center" vertical="center"/>
    </xf>
    <xf numFmtId="1" fontId="7" fillId="33" borderId="12" xfId="0" applyNumberFormat="1" applyFont="1" applyFill="1" applyBorder="1" applyAlignment="1">
      <alignment horizontal="center" vertical="center"/>
    </xf>
    <xf numFmtId="1" fontId="7" fillId="33" borderId="14" xfId="0" applyNumberFormat="1" applyFont="1" applyFill="1" applyBorder="1" applyAlignment="1">
      <alignment horizontal="center" vertical="center"/>
    </xf>
    <xf numFmtId="1" fontId="7" fillId="33" borderId="15" xfId="0" applyNumberFormat="1" applyFont="1" applyFill="1" applyBorder="1" applyAlignment="1">
      <alignment horizontal="center" vertical="center"/>
    </xf>
    <xf numFmtId="1" fontId="9" fillId="0" borderId="12" xfId="0" applyNumberFormat="1" applyFont="1" applyFill="1" applyBorder="1" applyAlignment="1">
      <alignment horizontal="right" vertical="top" wrapText="1"/>
    </xf>
    <xf numFmtId="1" fontId="9" fillId="0" borderId="14" xfId="0" applyNumberFormat="1" applyFont="1" applyFill="1" applyBorder="1" applyAlignment="1">
      <alignment horizontal="right" vertical="top" wrapText="1"/>
    </xf>
    <xf numFmtId="1" fontId="9" fillId="0" borderId="15" xfId="0" applyNumberFormat="1" applyFont="1" applyFill="1" applyBorder="1" applyAlignment="1">
      <alignment horizontal="right" vertical="top" wrapText="1"/>
    </xf>
    <xf numFmtId="1" fontId="3" fillId="0" borderId="12" xfId="0" applyNumberFormat="1" applyFont="1" applyFill="1" applyBorder="1" applyAlignment="1">
      <alignment horizontal="center" vertical="center"/>
    </xf>
    <xf numFmtId="1" fontId="3" fillId="0" borderId="14" xfId="0" applyNumberFormat="1" applyFont="1" applyFill="1" applyBorder="1" applyAlignment="1">
      <alignment horizontal="center" vertical="center"/>
    </xf>
    <xf numFmtId="1" fontId="3" fillId="0" borderId="15" xfId="0" applyNumberFormat="1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justify"/>
    </xf>
    <xf numFmtId="0" fontId="7" fillId="33" borderId="14" xfId="0" applyFont="1" applyFill="1" applyBorder="1" applyAlignment="1">
      <alignment horizontal="justify"/>
    </xf>
    <xf numFmtId="0" fontId="7" fillId="33" borderId="15" xfId="0" applyFont="1" applyFill="1" applyBorder="1" applyAlignment="1">
      <alignment horizontal="justify"/>
    </xf>
    <xf numFmtId="1" fontId="1" fillId="0" borderId="12" xfId="0" applyNumberFormat="1" applyFont="1" applyBorder="1" applyAlignment="1">
      <alignment/>
    </xf>
    <xf numFmtId="1" fontId="1" fillId="0" borderId="14" xfId="0" applyNumberFormat="1" applyFont="1" applyBorder="1" applyAlignment="1">
      <alignment/>
    </xf>
    <xf numFmtId="1" fontId="1" fillId="0" borderId="15" xfId="0" applyNumberFormat="1" applyFont="1" applyBorder="1" applyAlignment="1">
      <alignment/>
    </xf>
    <xf numFmtId="4" fontId="8" fillId="0" borderId="15" xfId="0" applyNumberFormat="1" applyFont="1" applyFill="1" applyBorder="1" applyAlignment="1">
      <alignment horizontal="right"/>
    </xf>
    <xf numFmtId="1" fontId="9" fillId="0" borderId="12" xfId="0" applyNumberFormat="1" applyFont="1" applyBorder="1" applyAlignment="1">
      <alignment horizontal="right"/>
    </xf>
    <xf numFmtId="1" fontId="9" fillId="0" borderId="14" xfId="0" applyNumberFormat="1" applyFont="1" applyBorder="1" applyAlignment="1">
      <alignment horizontal="right"/>
    </xf>
    <xf numFmtId="1" fontId="9" fillId="0" borderId="15" xfId="0" applyNumberFormat="1" applyFont="1" applyBorder="1" applyAlignment="1">
      <alignment horizontal="right"/>
    </xf>
    <xf numFmtId="1" fontId="8" fillId="0" borderId="12" xfId="0" applyNumberFormat="1" applyFont="1" applyFill="1" applyBorder="1" applyAlignment="1">
      <alignment horizontal="right" vertical="center" wrapText="1"/>
    </xf>
    <xf numFmtId="1" fontId="8" fillId="0" borderId="12" xfId="0" applyNumberFormat="1" applyFont="1" applyFill="1" applyBorder="1" applyAlignment="1">
      <alignment horizontal="right"/>
    </xf>
    <xf numFmtId="1" fontId="8" fillId="0" borderId="14" xfId="0" applyNumberFormat="1" applyFont="1" applyFill="1" applyBorder="1" applyAlignment="1">
      <alignment horizontal="right"/>
    </xf>
    <xf numFmtId="1" fontId="8" fillId="0" borderId="15" xfId="0" applyNumberFormat="1" applyFont="1" applyFill="1" applyBorder="1" applyAlignment="1">
      <alignment horizontal="right"/>
    </xf>
    <xf numFmtId="0" fontId="10" fillId="33" borderId="12" xfId="0" applyFont="1" applyFill="1" applyBorder="1" applyAlignment="1">
      <alignment horizontal="justify"/>
    </xf>
    <xf numFmtId="0" fontId="10" fillId="33" borderId="14" xfId="0" applyFont="1" applyFill="1" applyBorder="1" applyAlignment="1">
      <alignment horizontal="justify"/>
    </xf>
    <xf numFmtId="0" fontId="10" fillId="33" borderId="15" xfId="0" applyFont="1" applyFill="1" applyBorder="1" applyAlignment="1">
      <alignment horizontal="justify"/>
    </xf>
    <xf numFmtId="1" fontId="11" fillId="0" borderId="12" xfId="0" applyNumberFormat="1" applyFont="1" applyFill="1" applyBorder="1" applyAlignment="1">
      <alignment horizontal="right" vertical="top" wrapText="1"/>
    </xf>
    <xf numFmtId="1" fontId="11" fillId="0" borderId="14" xfId="0" applyNumberFormat="1" applyFont="1" applyFill="1" applyBorder="1" applyAlignment="1">
      <alignment horizontal="right" vertical="top" wrapText="1"/>
    </xf>
    <xf numFmtId="1" fontId="11" fillId="0" borderId="15" xfId="0" applyNumberFormat="1" applyFont="1" applyFill="1" applyBorder="1" applyAlignment="1">
      <alignment horizontal="right" vertical="top" wrapText="1"/>
    </xf>
    <xf numFmtId="1" fontId="9" fillId="0" borderId="12" xfId="0" applyNumberFormat="1" applyFont="1" applyFill="1" applyBorder="1" applyAlignment="1">
      <alignment horizontal="center" vertical="top" wrapText="1"/>
    </xf>
    <xf numFmtId="1" fontId="9" fillId="0" borderId="14" xfId="0" applyNumberFormat="1" applyFont="1" applyFill="1" applyBorder="1" applyAlignment="1">
      <alignment horizontal="center" vertical="top" wrapText="1"/>
    </xf>
    <xf numFmtId="1" fontId="9" fillId="0" borderId="15" xfId="0" applyNumberFormat="1" applyFont="1" applyFill="1" applyBorder="1" applyAlignment="1">
      <alignment horizontal="center" vertical="top" wrapText="1"/>
    </xf>
  </cellXfs>
  <cellStyles count="6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eading" xfId="45"/>
    <cellStyle name="Heading 2" xfId="46"/>
    <cellStyle name="Heading1" xfId="47"/>
    <cellStyle name="Heading1 2" xfId="48"/>
    <cellStyle name="Komórka połączona" xfId="49"/>
    <cellStyle name="Komórka zaznaczona" xfId="50"/>
    <cellStyle name="Nagłówek 1" xfId="51"/>
    <cellStyle name="Nagłówek 2" xfId="52"/>
    <cellStyle name="Nagłówek 3" xfId="53"/>
    <cellStyle name="Nagłówek 4" xfId="54"/>
    <cellStyle name="Neutralny" xfId="55"/>
    <cellStyle name="Normalny 2" xfId="56"/>
    <cellStyle name="Normalny 2 2" xfId="57"/>
    <cellStyle name="Normalny 3" xfId="58"/>
    <cellStyle name="Normalny 4" xfId="59"/>
    <cellStyle name="Obliczenia" xfId="60"/>
    <cellStyle name="Percent" xfId="61"/>
    <cellStyle name="Result" xfId="62"/>
    <cellStyle name="Result 2" xfId="63"/>
    <cellStyle name="Result2" xfId="64"/>
    <cellStyle name="Result2 2" xfId="65"/>
    <cellStyle name="Suma" xfId="66"/>
    <cellStyle name="Tekst objaśnienia" xfId="67"/>
    <cellStyle name="Tekst ostrzeżenia" xfId="68"/>
    <cellStyle name="Tytuł" xfId="69"/>
    <cellStyle name="Uwaga" xfId="70"/>
    <cellStyle name="Currency" xfId="71"/>
    <cellStyle name="Currency [0]" xfId="72"/>
    <cellStyle name="Zły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70"/>
  <sheetViews>
    <sheetView tabSelected="1" zoomScale="145" zoomScaleNormal="145" zoomScalePageLayoutView="0" workbookViewId="0" topLeftCell="A16">
      <selection activeCell="J43" sqref="J43"/>
    </sheetView>
  </sheetViews>
  <sheetFormatPr defaultColWidth="8.8515625" defaultRowHeight="12.75"/>
  <cols>
    <col min="1" max="1" width="1.8515625" style="1" customWidth="1"/>
    <col min="2" max="2" width="3.8515625" style="2" customWidth="1"/>
    <col min="3" max="3" width="12.140625" style="3" customWidth="1"/>
    <col min="4" max="4" width="51.140625" style="4" customWidth="1"/>
    <col min="5" max="5" width="7.7109375" style="1" customWidth="1"/>
    <col min="6" max="6" width="13.28125" style="5" customWidth="1"/>
    <col min="7" max="7" width="9.7109375" style="1" customWidth="1"/>
    <col min="8" max="8" width="11.8515625" style="1" customWidth="1"/>
    <col min="9" max="9" width="6.7109375" style="6" customWidth="1"/>
    <col min="10" max="10" width="8.8515625" style="1" customWidth="1"/>
    <col min="11" max="11" width="13.57421875" style="1" customWidth="1"/>
    <col min="12" max="12" width="8.8515625" style="1" customWidth="1"/>
    <col min="13" max="13" width="13.421875" style="1" customWidth="1"/>
    <col min="14" max="14" width="19.421875" style="1" customWidth="1"/>
    <col min="15" max="15" width="12.7109375" style="1" customWidth="1"/>
    <col min="16" max="16" width="8.8515625" style="1" customWidth="1"/>
    <col min="17" max="17" width="12.140625" style="7" customWidth="1"/>
    <col min="18" max="16384" width="8.8515625" style="1" customWidth="1"/>
  </cols>
  <sheetData>
    <row r="1" spans="2:9" s="8" customFormat="1" ht="26.25">
      <c r="B1" s="101" t="s">
        <v>85</v>
      </c>
      <c r="C1" s="101"/>
      <c r="D1" s="101"/>
      <c r="E1" s="101"/>
      <c r="F1" s="101"/>
      <c r="G1" s="101"/>
      <c r="H1" s="101"/>
      <c r="I1" s="9"/>
    </row>
    <row r="2" spans="2:9" s="8" customFormat="1" ht="18">
      <c r="B2" s="102"/>
      <c r="C2" s="102"/>
      <c r="D2" s="102"/>
      <c r="E2" s="102"/>
      <c r="F2" s="102"/>
      <c r="G2" s="102"/>
      <c r="H2" s="102"/>
      <c r="I2" s="9"/>
    </row>
    <row r="3" spans="2:9" s="8" customFormat="1" ht="39.75" customHeight="1">
      <c r="B3" s="103" t="s">
        <v>86</v>
      </c>
      <c r="C3" s="103"/>
      <c r="D3" s="103"/>
      <c r="E3" s="103"/>
      <c r="F3" s="103"/>
      <c r="G3" s="103"/>
      <c r="H3" s="103"/>
      <c r="I3" s="9"/>
    </row>
    <row r="4" spans="2:9" s="8" customFormat="1" ht="12.75" thickBot="1">
      <c r="B4" s="104"/>
      <c r="C4" s="104"/>
      <c r="D4" s="104"/>
      <c r="E4" s="104"/>
      <c r="F4" s="104"/>
      <c r="G4" s="104"/>
      <c r="H4" s="104"/>
      <c r="I4" s="9"/>
    </row>
    <row r="5" spans="2:18" s="8" customFormat="1" ht="18.75" customHeight="1">
      <c r="B5" s="105" t="s">
        <v>0</v>
      </c>
      <c r="C5" s="107" t="s">
        <v>80</v>
      </c>
      <c r="D5" s="109" t="s">
        <v>2</v>
      </c>
      <c r="E5" s="109" t="s">
        <v>3</v>
      </c>
      <c r="F5" s="109"/>
      <c r="G5" s="111" t="s">
        <v>4</v>
      </c>
      <c r="H5" s="113" t="s">
        <v>5</v>
      </c>
      <c r="I5" s="9"/>
      <c r="Q5" s="11"/>
      <c r="R5" s="12"/>
    </row>
    <row r="6" spans="2:18" s="8" customFormat="1" ht="21" customHeight="1">
      <c r="B6" s="106"/>
      <c r="C6" s="108"/>
      <c r="D6" s="110"/>
      <c r="E6" s="27" t="s">
        <v>6</v>
      </c>
      <c r="F6" s="28" t="s">
        <v>7</v>
      </c>
      <c r="G6" s="112"/>
      <c r="H6" s="114" t="s">
        <v>5</v>
      </c>
      <c r="I6" s="9"/>
      <c r="Q6" s="11"/>
      <c r="R6" s="12"/>
    </row>
    <row r="7" spans="2:18" s="8" customFormat="1" ht="12">
      <c r="B7" s="67">
        <v>1</v>
      </c>
      <c r="C7" s="30" t="s">
        <v>81</v>
      </c>
      <c r="D7" s="31">
        <v>4</v>
      </c>
      <c r="E7" s="31">
        <v>5</v>
      </c>
      <c r="F7" s="26">
        <v>6</v>
      </c>
      <c r="G7" s="31">
        <v>7</v>
      </c>
      <c r="H7" s="69">
        <v>8</v>
      </c>
      <c r="I7" s="9"/>
      <c r="Q7" s="11"/>
      <c r="R7" s="11"/>
    </row>
    <row r="8" spans="2:18" s="8" customFormat="1" ht="12.75">
      <c r="B8" s="96"/>
      <c r="C8" s="97"/>
      <c r="D8" s="97"/>
      <c r="E8" s="97"/>
      <c r="F8" s="97"/>
      <c r="G8" s="97"/>
      <c r="H8" s="98"/>
      <c r="I8" s="9"/>
      <c r="Q8" s="7"/>
      <c r="R8" s="1"/>
    </row>
    <row r="9" spans="2:26" s="17" customFormat="1" ht="12.75">
      <c r="B9" s="94"/>
      <c r="C9" s="95"/>
      <c r="D9" s="72" t="s">
        <v>27</v>
      </c>
      <c r="E9" s="73"/>
      <c r="F9" s="73"/>
      <c r="G9" s="73"/>
      <c r="H9" s="74"/>
      <c r="I9" s="14"/>
      <c r="J9" s="15"/>
      <c r="K9" s="15"/>
      <c r="L9" s="15"/>
      <c r="M9" s="15"/>
      <c r="N9" s="15"/>
      <c r="O9" s="15"/>
      <c r="P9" s="15"/>
      <c r="Q9" s="7"/>
      <c r="R9" s="1"/>
      <c r="S9" s="1"/>
      <c r="T9" s="1"/>
      <c r="U9" s="1"/>
      <c r="V9" s="1"/>
      <c r="W9" s="1"/>
      <c r="X9" s="1"/>
      <c r="Y9" s="1"/>
      <c r="Z9" s="1"/>
    </row>
    <row r="10" spans="2:18" s="8" customFormat="1" ht="36">
      <c r="B10" s="68">
        <v>1</v>
      </c>
      <c r="C10" s="60" t="s">
        <v>87</v>
      </c>
      <c r="D10" s="57" t="s">
        <v>92</v>
      </c>
      <c r="E10" s="34" t="s">
        <v>55</v>
      </c>
      <c r="F10" s="44">
        <v>245</v>
      </c>
      <c r="G10" s="42"/>
      <c r="H10" s="70"/>
      <c r="I10" s="14"/>
      <c r="J10" s="15"/>
      <c r="K10" s="15"/>
      <c r="L10" s="15"/>
      <c r="M10" s="15"/>
      <c r="N10" s="15"/>
      <c r="O10" s="15"/>
      <c r="P10" s="15"/>
      <c r="Q10" s="7"/>
      <c r="R10" s="1"/>
    </row>
    <row r="11" spans="2:18" s="15" customFormat="1" ht="36">
      <c r="B11" s="68">
        <v>2</v>
      </c>
      <c r="C11" s="61" t="s">
        <v>89</v>
      </c>
      <c r="D11" s="48" t="s">
        <v>88</v>
      </c>
      <c r="E11" s="34" t="s">
        <v>8</v>
      </c>
      <c r="F11" s="44">
        <v>0.457</v>
      </c>
      <c r="G11" s="42"/>
      <c r="H11" s="70"/>
      <c r="I11" s="14"/>
      <c r="Q11" s="7"/>
      <c r="R11" s="1"/>
    </row>
    <row r="12" spans="2:26" s="17" customFormat="1" ht="12.75">
      <c r="B12" s="94"/>
      <c r="C12" s="95"/>
      <c r="D12" s="72" t="s">
        <v>96</v>
      </c>
      <c r="E12" s="73"/>
      <c r="F12" s="73"/>
      <c r="G12" s="73"/>
      <c r="H12" s="74"/>
      <c r="I12" s="14"/>
      <c r="J12" s="15"/>
      <c r="K12" s="15"/>
      <c r="L12" s="15"/>
      <c r="M12" s="15"/>
      <c r="N12" s="15"/>
      <c r="O12" s="15"/>
      <c r="P12" s="15"/>
      <c r="Q12" s="7"/>
      <c r="R12" s="1"/>
      <c r="S12" s="1"/>
      <c r="T12" s="1"/>
      <c r="U12" s="1"/>
      <c r="V12" s="1"/>
      <c r="W12" s="1"/>
      <c r="X12" s="1"/>
      <c r="Y12" s="1"/>
      <c r="Z12" s="1"/>
    </row>
    <row r="13" spans="2:18" s="17" customFormat="1" ht="60">
      <c r="B13" s="68">
        <v>3</v>
      </c>
      <c r="C13" s="60" t="s">
        <v>90</v>
      </c>
      <c r="D13" s="45" t="s">
        <v>95</v>
      </c>
      <c r="E13" s="34" t="s">
        <v>10</v>
      </c>
      <c r="F13" s="59">
        <f>679*0.29</f>
        <v>196.91</v>
      </c>
      <c r="G13" s="35"/>
      <c r="H13" s="70"/>
      <c r="I13" s="14"/>
      <c r="J13" s="15"/>
      <c r="K13" s="15"/>
      <c r="L13" s="15"/>
      <c r="M13" s="15"/>
      <c r="N13" s="15"/>
      <c r="O13" s="15"/>
      <c r="P13" s="15"/>
      <c r="Q13" s="7"/>
      <c r="R13" s="1"/>
    </row>
    <row r="14" spans="2:18" s="17" customFormat="1" ht="24">
      <c r="B14" s="68">
        <v>4</v>
      </c>
      <c r="C14" s="61" t="s">
        <v>91</v>
      </c>
      <c r="D14" s="48" t="s">
        <v>93</v>
      </c>
      <c r="E14" s="34" t="s">
        <v>12</v>
      </c>
      <c r="F14" s="59">
        <v>679</v>
      </c>
      <c r="G14" s="35"/>
      <c r="H14" s="70"/>
      <c r="I14" s="14"/>
      <c r="J14" s="15"/>
      <c r="K14" s="15"/>
      <c r="L14" s="15"/>
      <c r="M14" s="15"/>
      <c r="N14" s="15"/>
      <c r="O14" s="15"/>
      <c r="P14" s="15"/>
      <c r="Q14" s="7"/>
      <c r="R14" s="1"/>
    </row>
    <row r="15" spans="2:18" s="17" customFormat="1" ht="36">
      <c r="B15" s="68">
        <v>5</v>
      </c>
      <c r="C15" s="61" t="s">
        <v>94</v>
      </c>
      <c r="D15" s="48" t="s">
        <v>97</v>
      </c>
      <c r="E15" s="34" t="s">
        <v>12</v>
      </c>
      <c r="F15" s="59">
        <v>679</v>
      </c>
      <c r="G15" s="35"/>
      <c r="H15" s="70"/>
      <c r="I15" s="14"/>
      <c r="J15" s="15"/>
      <c r="K15" s="15"/>
      <c r="L15" s="15"/>
      <c r="M15" s="15"/>
      <c r="N15" s="15"/>
      <c r="O15" s="15"/>
      <c r="P15" s="15"/>
      <c r="Q15" s="7"/>
      <c r="R15" s="1"/>
    </row>
    <row r="16" spans="2:18" s="17" customFormat="1" ht="72">
      <c r="B16" s="75">
        <v>6</v>
      </c>
      <c r="C16" s="76" t="s">
        <v>98</v>
      </c>
      <c r="D16" s="77" t="s">
        <v>131</v>
      </c>
      <c r="E16" s="78" t="s">
        <v>12</v>
      </c>
      <c r="F16" s="79">
        <v>679</v>
      </c>
      <c r="G16" s="80"/>
      <c r="H16" s="70"/>
      <c r="I16" s="14"/>
      <c r="J16" s="15"/>
      <c r="K16" s="15"/>
      <c r="L16" s="15"/>
      <c r="M16" s="15"/>
      <c r="N16" s="15"/>
      <c r="O16" s="15"/>
      <c r="P16" s="15"/>
      <c r="Q16" s="7"/>
      <c r="R16" s="1"/>
    </row>
    <row r="17" spans="2:24" s="17" customFormat="1" ht="36">
      <c r="B17" s="75">
        <v>7</v>
      </c>
      <c r="C17" s="76" t="s">
        <v>100</v>
      </c>
      <c r="D17" s="81" t="s">
        <v>99</v>
      </c>
      <c r="E17" s="78" t="s">
        <v>55</v>
      </c>
      <c r="F17" s="79">
        <v>757</v>
      </c>
      <c r="G17" s="80"/>
      <c r="H17" s="70"/>
      <c r="I17" s="14"/>
      <c r="J17" s="1"/>
      <c r="K17" s="15"/>
      <c r="L17" s="1"/>
      <c r="M17" s="1"/>
      <c r="N17" s="1"/>
      <c r="O17" s="1"/>
      <c r="P17" s="1"/>
      <c r="Q17" s="1"/>
      <c r="R17" s="1"/>
      <c r="S17" s="1"/>
      <c r="T17" s="1"/>
      <c r="X17" s="1"/>
    </row>
    <row r="18" spans="2:24" s="17" customFormat="1" ht="36">
      <c r="B18" s="75">
        <v>8</v>
      </c>
      <c r="C18" s="82" t="s">
        <v>102</v>
      </c>
      <c r="D18" s="81" t="s">
        <v>101</v>
      </c>
      <c r="E18" s="78" t="s">
        <v>55</v>
      </c>
      <c r="F18" s="79">
        <v>757</v>
      </c>
      <c r="G18" s="80"/>
      <c r="H18" s="70"/>
      <c r="I18" s="14"/>
      <c r="J18" s="1"/>
      <c r="K18" s="15"/>
      <c r="L18" s="1"/>
      <c r="M18" s="1"/>
      <c r="N18" s="1"/>
      <c r="O18" s="1"/>
      <c r="P18" s="1"/>
      <c r="Q18" s="1"/>
      <c r="R18" s="1"/>
      <c r="S18" s="1"/>
      <c r="T18" s="1"/>
      <c r="X18" s="1"/>
    </row>
    <row r="19" spans="2:24" s="17" customFormat="1" ht="36">
      <c r="B19" s="75">
        <v>9</v>
      </c>
      <c r="C19" s="82" t="s">
        <v>104</v>
      </c>
      <c r="D19" s="81" t="s">
        <v>103</v>
      </c>
      <c r="E19" s="78" t="s">
        <v>10</v>
      </c>
      <c r="F19" s="79">
        <f>757*0.044</f>
        <v>33.308</v>
      </c>
      <c r="G19" s="80"/>
      <c r="H19" s="70"/>
      <c r="I19" s="14"/>
      <c r="J19" s="1"/>
      <c r="K19" s="15"/>
      <c r="L19" s="1"/>
      <c r="M19" s="1"/>
      <c r="N19" s="1"/>
      <c r="O19" s="1"/>
      <c r="P19" s="1"/>
      <c r="Q19" s="1"/>
      <c r="R19" s="1"/>
      <c r="S19" s="1"/>
      <c r="T19" s="1"/>
      <c r="X19" s="1"/>
    </row>
    <row r="20" spans="2:26" s="17" customFormat="1" ht="12.75">
      <c r="B20" s="94"/>
      <c r="C20" s="95"/>
      <c r="D20" s="72" t="s">
        <v>105</v>
      </c>
      <c r="E20" s="73"/>
      <c r="F20" s="73"/>
      <c r="G20" s="73"/>
      <c r="H20" s="74"/>
      <c r="I20" s="14"/>
      <c r="J20" s="15"/>
      <c r="K20" s="15"/>
      <c r="L20" s="15"/>
      <c r="M20" s="15"/>
      <c r="N20" s="15"/>
      <c r="O20" s="15"/>
      <c r="P20" s="15"/>
      <c r="Q20" s="7"/>
      <c r="R20" s="1"/>
      <c r="S20" s="1"/>
      <c r="T20" s="1"/>
      <c r="U20" s="1"/>
      <c r="V20" s="1"/>
      <c r="W20" s="1"/>
      <c r="X20" s="1"/>
      <c r="Y20" s="1"/>
      <c r="Z20" s="1"/>
    </row>
    <row r="21" spans="2:18" s="17" customFormat="1" ht="60">
      <c r="B21" s="75">
        <v>10</v>
      </c>
      <c r="C21" s="76" t="s">
        <v>90</v>
      </c>
      <c r="D21" s="77" t="s">
        <v>106</v>
      </c>
      <c r="E21" s="78" t="s">
        <v>10</v>
      </c>
      <c r="F21" s="79">
        <f>123*0.48</f>
        <v>59.04</v>
      </c>
      <c r="G21" s="80"/>
      <c r="H21" s="70"/>
      <c r="I21" s="14"/>
      <c r="J21" s="15"/>
      <c r="K21" s="15"/>
      <c r="L21" s="15"/>
      <c r="M21" s="15"/>
      <c r="N21" s="15"/>
      <c r="O21" s="15"/>
      <c r="P21" s="15"/>
      <c r="Q21" s="7"/>
      <c r="R21" s="1"/>
    </row>
    <row r="22" spans="2:24" s="17" customFormat="1" ht="36">
      <c r="B22" s="75">
        <v>11</v>
      </c>
      <c r="C22" s="76" t="s">
        <v>108</v>
      </c>
      <c r="D22" s="81" t="s">
        <v>107</v>
      </c>
      <c r="E22" s="78" t="s">
        <v>55</v>
      </c>
      <c r="F22" s="79">
        <v>81</v>
      </c>
      <c r="G22" s="80"/>
      <c r="H22" s="70"/>
      <c r="I22" s="14"/>
      <c r="J22" s="1"/>
      <c r="K22" s="15"/>
      <c r="L22" s="1"/>
      <c r="M22" s="1"/>
      <c r="N22" s="1"/>
      <c r="O22" s="1"/>
      <c r="P22" s="1"/>
      <c r="Q22" s="1"/>
      <c r="R22" s="1"/>
      <c r="S22" s="1"/>
      <c r="T22" s="1"/>
      <c r="X22" s="1"/>
    </row>
    <row r="23" spans="2:24" s="17" customFormat="1" ht="36">
      <c r="B23" s="75">
        <v>12</v>
      </c>
      <c r="C23" s="76" t="s">
        <v>108</v>
      </c>
      <c r="D23" s="81" t="s">
        <v>109</v>
      </c>
      <c r="E23" s="78" t="s">
        <v>55</v>
      </c>
      <c r="F23" s="79">
        <f>82+74+8</f>
        <v>164</v>
      </c>
      <c r="G23" s="80"/>
      <c r="H23" s="70"/>
      <c r="I23" s="14"/>
      <c r="J23" s="1"/>
      <c r="K23" s="15"/>
      <c r="L23" s="1"/>
      <c r="M23" s="1"/>
      <c r="N23" s="1"/>
      <c r="O23" s="1"/>
      <c r="P23" s="1"/>
      <c r="Q23" s="1"/>
      <c r="R23" s="1"/>
      <c r="S23" s="1"/>
      <c r="T23" s="1"/>
      <c r="X23" s="1"/>
    </row>
    <row r="24" spans="2:24" s="17" customFormat="1" ht="36">
      <c r="B24" s="75">
        <v>13</v>
      </c>
      <c r="C24" s="82" t="s">
        <v>104</v>
      </c>
      <c r="D24" s="81" t="s">
        <v>110</v>
      </c>
      <c r="E24" s="78" t="s">
        <v>10</v>
      </c>
      <c r="F24" s="79">
        <f>(81+82+74+8)*0.065</f>
        <v>15.925</v>
      </c>
      <c r="G24" s="80"/>
      <c r="H24" s="70"/>
      <c r="I24" s="14"/>
      <c r="J24" s="1"/>
      <c r="K24" s="15"/>
      <c r="L24" s="1"/>
      <c r="M24" s="1"/>
      <c r="N24" s="1"/>
      <c r="O24" s="1"/>
      <c r="P24" s="1"/>
      <c r="Q24" s="1"/>
      <c r="R24" s="1"/>
      <c r="S24" s="1"/>
      <c r="T24" s="1"/>
      <c r="X24" s="1"/>
    </row>
    <row r="25" spans="2:24" s="17" customFormat="1" ht="24">
      <c r="B25" s="75">
        <v>14</v>
      </c>
      <c r="C25" s="82" t="s">
        <v>91</v>
      </c>
      <c r="D25" s="83" t="s">
        <v>93</v>
      </c>
      <c r="E25" s="78" t="s">
        <v>12</v>
      </c>
      <c r="F25" s="79">
        <v>123</v>
      </c>
      <c r="G25" s="80"/>
      <c r="H25" s="70"/>
      <c r="I25" s="14"/>
      <c r="J25" s="1"/>
      <c r="K25" s="15"/>
      <c r="L25" s="1"/>
      <c r="M25" s="1"/>
      <c r="N25" s="1"/>
      <c r="O25" s="1"/>
      <c r="P25" s="1"/>
      <c r="Q25" s="1"/>
      <c r="R25" s="1"/>
      <c r="S25" s="1"/>
      <c r="T25" s="1"/>
      <c r="X25" s="1"/>
    </row>
    <row r="26" spans="2:24" s="17" customFormat="1" ht="36">
      <c r="B26" s="75">
        <v>15</v>
      </c>
      <c r="C26" s="82" t="s">
        <v>94</v>
      </c>
      <c r="D26" s="81" t="s">
        <v>129</v>
      </c>
      <c r="E26" s="78" t="s">
        <v>12</v>
      </c>
      <c r="F26" s="79">
        <v>123</v>
      </c>
      <c r="G26" s="80"/>
      <c r="H26" s="70"/>
      <c r="I26" s="14"/>
      <c r="J26" s="1"/>
      <c r="K26" s="15"/>
      <c r="L26" s="1"/>
      <c r="M26" s="1"/>
      <c r="N26" s="1"/>
      <c r="O26" s="1"/>
      <c r="P26" s="1"/>
      <c r="Q26" s="1"/>
      <c r="R26" s="1"/>
      <c r="S26" s="1"/>
      <c r="T26" s="1"/>
      <c r="X26" s="1"/>
    </row>
    <row r="27" spans="2:24" s="17" customFormat="1" ht="36">
      <c r="B27" s="75">
        <v>16</v>
      </c>
      <c r="C27" s="82" t="s">
        <v>111</v>
      </c>
      <c r="D27" s="81" t="s">
        <v>112</v>
      </c>
      <c r="E27" s="78" t="s">
        <v>12</v>
      </c>
      <c r="F27" s="79">
        <v>123</v>
      </c>
      <c r="G27" s="80"/>
      <c r="H27" s="70"/>
      <c r="I27" s="14"/>
      <c r="J27" s="1"/>
      <c r="K27" s="15"/>
      <c r="L27" s="1"/>
      <c r="M27" s="1"/>
      <c r="N27" s="1"/>
      <c r="O27" s="1"/>
      <c r="P27" s="1"/>
      <c r="Q27" s="1"/>
      <c r="R27" s="1"/>
      <c r="S27" s="1"/>
      <c r="T27" s="1"/>
      <c r="X27" s="1"/>
    </row>
    <row r="28" spans="2:24" s="17" customFormat="1" ht="36">
      <c r="B28" s="75">
        <v>17</v>
      </c>
      <c r="C28" s="82" t="s">
        <v>113</v>
      </c>
      <c r="D28" s="81" t="s">
        <v>114</v>
      </c>
      <c r="E28" s="78" t="s">
        <v>12</v>
      </c>
      <c r="F28" s="79">
        <v>123</v>
      </c>
      <c r="G28" s="80"/>
      <c r="H28" s="70"/>
      <c r="I28" s="14"/>
      <c r="J28" s="1"/>
      <c r="K28" s="15"/>
      <c r="L28" s="1"/>
      <c r="M28" s="1"/>
      <c r="N28" s="1"/>
      <c r="O28" s="1"/>
      <c r="P28" s="1"/>
      <c r="Q28" s="1"/>
      <c r="R28" s="1"/>
      <c r="S28" s="1"/>
      <c r="T28" s="1"/>
      <c r="X28" s="1"/>
    </row>
    <row r="29" spans="2:26" s="17" customFormat="1" ht="12.75">
      <c r="B29" s="94"/>
      <c r="C29" s="95"/>
      <c r="D29" s="72" t="s">
        <v>115</v>
      </c>
      <c r="E29" s="73"/>
      <c r="F29" s="73"/>
      <c r="G29" s="73"/>
      <c r="H29" s="74"/>
      <c r="I29" s="14"/>
      <c r="J29" s="15"/>
      <c r="K29" s="15"/>
      <c r="L29" s="15"/>
      <c r="M29" s="15"/>
      <c r="N29" s="15"/>
      <c r="O29" s="15"/>
      <c r="P29" s="15"/>
      <c r="Q29" s="7"/>
      <c r="R29" s="1"/>
      <c r="S29" s="1"/>
      <c r="T29" s="1"/>
      <c r="U29" s="1"/>
      <c r="V29" s="1"/>
      <c r="W29" s="1"/>
      <c r="X29" s="1"/>
      <c r="Y29" s="1"/>
      <c r="Z29" s="1"/>
    </row>
    <row r="30" spans="2:26" s="17" customFormat="1" ht="48">
      <c r="B30" s="75">
        <v>19</v>
      </c>
      <c r="C30" s="64" t="s">
        <v>116</v>
      </c>
      <c r="D30" s="47" t="s">
        <v>117</v>
      </c>
      <c r="E30" s="41" t="s">
        <v>29</v>
      </c>
      <c r="F30" s="43">
        <v>2</v>
      </c>
      <c r="G30" s="35"/>
      <c r="H30" s="70"/>
      <c r="I30" s="14"/>
      <c r="J30" s="15"/>
      <c r="K30" s="15"/>
      <c r="L30" s="15"/>
      <c r="M30" s="15"/>
      <c r="N30" s="15"/>
      <c r="O30" s="15"/>
      <c r="P30" s="15"/>
      <c r="Q30" s="7"/>
      <c r="R30" s="1"/>
      <c r="S30" s="1"/>
      <c r="T30" s="1"/>
      <c r="U30" s="1"/>
      <c r="V30" s="1"/>
      <c r="W30" s="1"/>
      <c r="X30" s="1"/>
      <c r="Y30" s="1"/>
      <c r="Z30" s="1"/>
    </row>
    <row r="31" spans="2:26" s="17" customFormat="1" ht="36">
      <c r="B31" s="75">
        <v>20</v>
      </c>
      <c r="C31" s="82" t="s">
        <v>118</v>
      </c>
      <c r="D31" s="81" t="s">
        <v>119</v>
      </c>
      <c r="E31" s="53" t="s">
        <v>12</v>
      </c>
      <c r="F31" s="84">
        <f>97*0.2</f>
        <v>19.400000000000002</v>
      </c>
      <c r="G31" s="46"/>
      <c r="H31" s="70"/>
      <c r="I31" s="14"/>
      <c r="J31" s="15"/>
      <c r="K31" s="15"/>
      <c r="L31" s="15"/>
      <c r="M31" s="15"/>
      <c r="N31" s="15"/>
      <c r="O31" s="15"/>
      <c r="P31" s="15"/>
      <c r="Q31" s="7"/>
      <c r="R31" s="1"/>
      <c r="S31" s="1"/>
      <c r="T31" s="1"/>
      <c r="U31" s="1"/>
      <c r="V31" s="1"/>
      <c r="W31" s="1"/>
      <c r="X31" s="1"/>
      <c r="Y31" s="1"/>
      <c r="Z31" s="1"/>
    </row>
    <row r="32" spans="2:26" s="17" customFormat="1" ht="36">
      <c r="B32" s="75">
        <v>21</v>
      </c>
      <c r="C32" s="82" t="s">
        <v>120</v>
      </c>
      <c r="D32" s="81" t="s">
        <v>121</v>
      </c>
      <c r="E32" s="41" t="s">
        <v>12</v>
      </c>
      <c r="F32" s="85">
        <v>273</v>
      </c>
      <c r="G32" s="35"/>
      <c r="H32" s="70"/>
      <c r="I32" s="14"/>
      <c r="J32" s="15"/>
      <c r="K32" s="15"/>
      <c r="L32" s="15"/>
      <c r="M32" s="15"/>
      <c r="N32" s="15"/>
      <c r="O32" s="15"/>
      <c r="P32" s="15"/>
      <c r="Q32" s="7"/>
      <c r="R32" s="1"/>
      <c r="S32" s="1"/>
      <c r="T32" s="1"/>
      <c r="U32" s="1"/>
      <c r="V32" s="1"/>
      <c r="W32" s="1"/>
      <c r="X32" s="1"/>
      <c r="Y32" s="1"/>
      <c r="Z32" s="1"/>
    </row>
    <row r="33" spans="2:26" s="17" customFormat="1" ht="12.75">
      <c r="B33" s="94"/>
      <c r="C33" s="95"/>
      <c r="D33" s="72" t="s">
        <v>72</v>
      </c>
      <c r="E33" s="73"/>
      <c r="F33" s="73"/>
      <c r="G33" s="73"/>
      <c r="H33" s="74"/>
      <c r="I33" s="14"/>
      <c r="J33" s="15"/>
      <c r="K33" s="15"/>
      <c r="L33" s="15"/>
      <c r="M33" s="15"/>
      <c r="N33" s="15"/>
      <c r="O33" s="15"/>
      <c r="P33" s="15"/>
      <c r="Q33" s="7"/>
      <c r="R33" s="1"/>
      <c r="S33" s="1"/>
      <c r="T33" s="1"/>
      <c r="U33" s="1"/>
      <c r="V33" s="1"/>
      <c r="W33" s="1"/>
      <c r="X33" s="1"/>
      <c r="Y33" s="1"/>
      <c r="Z33" s="1"/>
    </row>
    <row r="34" spans="2:26" s="17" customFormat="1" ht="36">
      <c r="B34" s="75">
        <v>22</v>
      </c>
      <c r="C34" s="64" t="s">
        <v>122</v>
      </c>
      <c r="D34" s="47" t="s">
        <v>123</v>
      </c>
      <c r="E34" s="41" t="s">
        <v>12</v>
      </c>
      <c r="F34" s="43">
        <v>16</v>
      </c>
      <c r="G34" s="35"/>
      <c r="H34" s="70"/>
      <c r="I34" s="14"/>
      <c r="J34" s="15"/>
      <c r="K34" s="15"/>
      <c r="L34" s="15"/>
      <c r="M34" s="15"/>
      <c r="N34" s="15"/>
      <c r="O34" s="15"/>
      <c r="P34" s="15"/>
      <c r="Q34" s="7"/>
      <c r="R34" s="1"/>
      <c r="S34" s="1"/>
      <c r="T34" s="1"/>
      <c r="U34" s="1"/>
      <c r="V34" s="1"/>
      <c r="W34" s="1"/>
      <c r="X34" s="1"/>
      <c r="Y34" s="1"/>
      <c r="Z34" s="1"/>
    </row>
    <row r="35" spans="2:26" s="17" customFormat="1" ht="36">
      <c r="B35" s="75">
        <v>23</v>
      </c>
      <c r="C35" s="65" t="s">
        <v>124</v>
      </c>
      <c r="D35" s="49" t="s">
        <v>125</v>
      </c>
      <c r="E35" s="53" t="s">
        <v>126</v>
      </c>
      <c r="F35" s="52">
        <v>6</v>
      </c>
      <c r="G35" s="46"/>
      <c r="H35" s="70"/>
      <c r="I35" s="14"/>
      <c r="J35" s="15"/>
      <c r="K35" s="15"/>
      <c r="L35" s="15"/>
      <c r="M35" s="15"/>
      <c r="N35" s="15"/>
      <c r="O35" s="15"/>
      <c r="P35" s="15"/>
      <c r="Q35" s="7"/>
      <c r="R35" s="1"/>
      <c r="S35" s="1"/>
      <c r="T35" s="1"/>
      <c r="U35" s="1"/>
      <c r="V35" s="1"/>
      <c r="W35" s="1"/>
      <c r="X35" s="1"/>
      <c r="Y35" s="1"/>
      <c r="Z35" s="1"/>
    </row>
    <row r="36" spans="2:26" s="17" customFormat="1" ht="60">
      <c r="B36" s="75">
        <v>24</v>
      </c>
      <c r="C36" s="65" t="s">
        <v>124</v>
      </c>
      <c r="D36" s="49" t="s">
        <v>127</v>
      </c>
      <c r="E36" s="53" t="s">
        <v>9</v>
      </c>
      <c r="F36" s="52">
        <v>5</v>
      </c>
      <c r="G36" s="46"/>
      <c r="H36" s="70"/>
      <c r="I36" s="14"/>
      <c r="J36" s="15"/>
      <c r="K36" s="15"/>
      <c r="L36" s="15"/>
      <c r="M36" s="15"/>
      <c r="N36" s="15"/>
      <c r="O36" s="15"/>
      <c r="P36" s="15"/>
      <c r="Q36" s="7"/>
      <c r="R36" s="1"/>
      <c r="S36" s="1"/>
      <c r="T36" s="1"/>
      <c r="U36" s="1"/>
      <c r="V36" s="1"/>
      <c r="W36" s="1"/>
      <c r="X36" s="1"/>
      <c r="Y36" s="1"/>
      <c r="Z36" s="1"/>
    </row>
    <row r="37" spans="2:26" s="17" customFormat="1" ht="36">
      <c r="B37" s="75">
        <v>25</v>
      </c>
      <c r="C37" s="65" t="s">
        <v>124</v>
      </c>
      <c r="D37" s="49" t="s">
        <v>128</v>
      </c>
      <c r="E37" s="53" t="s">
        <v>9</v>
      </c>
      <c r="F37" s="52">
        <v>1</v>
      </c>
      <c r="G37" s="46"/>
      <c r="H37" s="70"/>
      <c r="I37" s="14"/>
      <c r="J37" s="15"/>
      <c r="K37" s="15"/>
      <c r="L37" s="15"/>
      <c r="M37" s="15"/>
      <c r="N37" s="15"/>
      <c r="O37" s="15"/>
      <c r="P37" s="15"/>
      <c r="Q37" s="7"/>
      <c r="R37" s="1"/>
      <c r="S37" s="1"/>
      <c r="T37" s="1"/>
      <c r="U37" s="1"/>
      <c r="V37" s="1"/>
      <c r="W37" s="1"/>
      <c r="X37" s="1"/>
      <c r="Y37" s="1"/>
      <c r="Z37" s="1"/>
    </row>
    <row r="38" spans="2:20" s="17" customFormat="1" ht="12.75" customHeight="1">
      <c r="B38" s="91" t="s">
        <v>15</v>
      </c>
      <c r="C38" s="92"/>
      <c r="D38" s="92"/>
      <c r="E38" s="92"/>
      <c r="F38" s="93"/>
      <c r="G38" s="99">
        <f>SUM(H10:H37)</f>
        <v>0</v>
      </c>
      <c r="H38" s="100"/>
      <c r="I38" s="14"/>
      <c r="J38" s="15"/>
      <c r="K38" s="1"/>
      <c r="L38" s="1"/>
      <c r="M38" s="1"/>
      <c r="N38" s="1"/>
      <c r="O38" s="15"/>
      <c r="P38" s="15"/>
      <c r="Q38" s="7"/>
      <c r="R38" s="1"/>
      <c r="T38" s="15"/>
    </row>
    <row r="39" spans="2:18" s="17" customFormat="1" ht="12.75" customHeight="1">
      <c r="B39" s="91" t="s">
        <v>16</v>
      </c>
      <c r="C39" s="92"/>
      <c r="D39" s="92"/>
      <c r="E39" s="92"/>
      <c r="F39" s="93"/>
      <c r="G39" s="99">
        <f>ROUND(G38*0.23,2)</f>
        <v>0</v>
      </c>
      <c r="H39" s="100"/>
      <c r="I39" s="1"/>
      <c r="J39" s="1"/>
      <c r="K39" s="1"/>
      <c r="L39" s="1"/>
      <c r="M39" s="1"/>
      <c r="N39" s="1"/>
      <c r="O39" s="1"/>
      <c r="P39" s="15"/>
      <c r="Q39" s="7"/>
      <c r="R39" s="1"/>
    </row>
    <row r="40" spans="2:18" s="17" customFormat="1" ht="12.75" customHeight="1" thickBot="1">
      <c r="B40" s="86" t="s">
        <v>17</v>
      </c>
      <c r="C40" s="87"/>
      <c r="D40" s="87"/>
      <c r="E40" s="87"/>
      <c r="F40" s="88"/>
      <c r="G40" s="89">
        <f>G38+G39</f>
        <v>0</v>
      </c>
      <c r="H40" s="90"/>
      <c r="I40" s="1"/>
      <c r="J40" s="1"/>
      <c r="K40" s="1"/>
      <c r="L40" s="1"/>
      <c r="M40" s="1"/>
      <c r="N40" s="1"/>
      <c r="O40" s="1"/>
      <c r="P40" s="15"/>
      <c r="Q40" s="7"/>
      <c r="R40" s="1"/>
    </row>
    <row r="41" spans="2:18" s="17" customFormat="1" ht="12.75" customHeight="1">
      <c r="B41" s="10"/>
      <c r="C41" s="20"/>
      <c r="D41" s="21"/>
      <c r="E41" s="8"/>
      <c r="F41" s="22"/>
      <c r="G41" s="23"/>
      <c r="H41" s="23"/>
      <c r="I41" s="1"/>
      <c r="J41" s="1"/>
      <c r="K41" s="1"/>
      <c r="L41" s="1"/>
      <c r="M41" s="1"/>
      <c r="N41" s="1"/>
      <c r="O41" s="1"/>
      <c r="P41" s="15"/>
      <c r="Q41" s="7"/>
      <c r="R41" s="1"/>
    </row>
    <row r="42" spans="4:18" s="17" customFormat="1" ht="12.75">
      <c r="D42" s="17" t="s">
        <v>130</v>
      </c>
      <c r="I42" s="1"/>
      <c r="J42" s="1"/>
      <c r="K42" s="1"/>
      <c r="L42" s="1"/>
      <c r="M42" s="1"/>
      <c r="N42" s="1"/>
      <c r="O42" s="1"/>
      <c r="P42" s="15"/>
      <c r="Q42" s="7"/>
      <c r="R42" s="1"/>
    </row>
    <row r="43" spans="1:18" s="17" customFormat="1" ht="12.75">
      <c r="A43" s="1"/>
      <c r="I43" s="1"/>
      <c r="J43" s="1"/>
      <c r="K43" s="1"/>
      <c r="L43" s="1"/>
      <c r="M43" s="1"/>
      <c r="N43" s="1"/>
      <c r="O43" s="1"/>
      <c r="P43" s="1"/>
      <c r="Q43" s="7"/>
      <c r="R43" s="1"/>
    </row>
    <row r="44" spans="1:16" s="17" customFormat="1" ht="12.75">
      <c r="A44" s="1"/>
      <c r="B44" s="24"/>
      <c r="C44" s="1"/>
      <c r="D44" s="1"/>
      <c r="E44" s="1"/>
      <c r="F44" s="1"/>
      <c r="G44" s="1"/>
      <c r="H44" s="71"/>
      <c r="I44" s="1"/>
      <c r="J44" s="1"/>
      <c r="K44" s="1"/>
      <c r="L44" s="1"/>
      <c r="M44" s="1"/>
      <c r="N44" s="1"/>
      <c r="O44" s="1"/>
      <c r="P44" s="1"/>
    </row>
    <row r="45" spans="1:17" s="17" customFormat="1" ht="12.75">
      <c r="A45" s="1"/>
      <c r="B45" s="24"/>
      <c r="C45" s="1"/>
      <c r="D45" s="1"/>
      <c r="E45" s="1"/>
      <c r="F45" s="1"/>
      <c r="G45" s="1"/>
      <c r="H45" s="1"/>
      <c r="I45" s="6"/>
      <c r="J45" s="1"/>
      <c r="K45" s="1"/>
      <c r="L45" s="1"/>
      <c r="M45" s="1"/>
      <c r="N45" s="1"/>
      <c r="O45" s="1"/>
      <c r="P45" s="1"/>
      <c r="Q45" s="7"/>
    </row>
    <row r="46" spans="1:18" s="16" customFormat="1" ht="12.75">
      <c r="A46" s="1"/>
      <c r="B46" s="24"/>
      <c r="C46" s="1"/>
      <c r="D46" s="1"/>
      <c r="E46" s="1"/>
      <c r="F46" s="1"/>
      <c r="G46" s="1"/>
      <c r="H46" s="1"/>
      <c r="I46" s="6"/>
      <c r="J46" s="1"/>
      <c r="K46" s="1"/>
      <c r="L46" s="1"/>
      <c r="M46" s="1"/>
      <c r="N46" s="1"/>
      <c r="O46" s="1"/>
      <c r="P46" s="1"/>
      <c r="Q46" s="7"/>
      <c r="R46" s="1"/>
    </row>
    <row r="47" spans="1:18" s="17" customFormat="1" ht="12.75">
      <c r="A47" s="1"/>
      <c r="B47" s="24"/>
      <c r="C47" s="1"/>
      <c r="D47" s="1"/>
      <c r="E47" s="1"/>
      <c r="F47" s="1"/>
      <c r="G47" s="1"/>
      <c r="H47" s="1"/>
      <c r="I47" s="6"/>
      <c r="J47" s="1"/>
      <c r="K47" s="1"/>
      <c r="L47" s="1"/>
      <c r="M47" s="1"/>
      <c r="N47" s="1"/>
      <c r="O47" s="1"/>
      <c r="P47" s="1"/>
      <c r="Q47" s="7"/>
      <c r="R47" s="1"/>
    </row>
    <row r="48" spans="1:17" s="8" customFormat="1" ht="12.75">
      <c r="A48" s="1"/>
      <c r="B48" s="24"/>
      <c r="C48" s="1"/>
      <c r="D48" s="1"/>
      <c r="E48" s="1"/>
      <c r="F48" s="1"/>
      <c r="G48" s="1"/>
      <c r="H48" s="1"/>
      <c r="I48" s="6"/>
      <c r="J48" s="1"/>
      <c r="K48" s="1"/>
      <c r="L48" s="1"/>
      <c r="M48" s="1"/>
      <c r="N48" s="1"/>
      <c r="O48" s="1"/>
      <c r="P48" s="1"/>
      <c r="Q48" s="7"/>
    </row>
    <row r="49" spans="1:17" s="8" customFormat="1" ht="12.75">
      <c r="A49" s="1"/>
      <c r="B49" s="24"/>
      <c r="C49" s="1"/>
      <c r="D49" s="1"/>
      <c r="E49" s="1"/>
      <c r="F49" s="1"/>
      <c r="G49" s="1"/>
      <c r="H49" s="1"/>
      <c r="I49" s="6"/>
      <c r="J49" s="1"/>
      <c r="K49" s="1"/>
      <c r="L49" s="1"/>
      <c r="M49" s="1"/>
      <c r="N49" s="1"/>
      <c r="O49" s="1"/>
      <c r="P49" s="1"/>
      <c r="Q49" s="7"/>
    </row>
    <row r="50" spans="1:17" s="8" customFormat="1" ht="12.75">
      <c r="A50" s="1"/>
      <c r="B50" s="24"/>
      <c r="C50" s="1"/>
      <c r="D50" s="1"/>
      <c r="E50" s="1"/>
      <c r="F50" s="1"/>
      <c r="G50" s="1"/>
      <c r="H50" s="1"/>
      <c r="I50" s="6"/>
      <c r="J50" s="1"/>
      <c r="K50" s="1"/>
      <c r="L50" s="1"/>
      <c r="M50" s="1"/>
      <c r="N50" s="1"/>
      <c r="O50" s="1"/>
      <c r="P50" s="1"/>
      <c r="Q50" s="7"/>
    </row>
    <row r="51" spans="1:17" s="8" customFormat="1" ht="12.75">
      <c r="A51" s="1"/>
      <c r="B51" s="24"/>
      <c r="C51" s="1"/>
      <c r="D51" s="1"/>
      <c r="E51" s="1"/>
      <c r="F51" s="1"/>
      <c r="G51" s="1"/>
      <c r="H51" s="1"/>
      <c r="I51" s="6"/>
      <c r="J51" s="1"/>
      <c r="K51" s="1"/>
      <c r="L51" s="1"/>
      <c r="M51" s="1"/>
      <c r="N51" s="1"/>
      <c r="O51" s="1"/>
      <c r="P51" s="1"/>
      <c r="Q51" s="7"/>
    </row>
    <row r="52" spans="2:17" s="8" customFormat="1" ht="12.75">
      <c r="B52" s="24"/>
      <c r="C52" s="12"/>
      <c r="D52" s="4"/>
      <c r="E52" s="1"/>
      <c r="F52" s="25"/>
      <c r="G52" s="1"/>
      <c r="H52" s="1"/>
      <c r="I52" s="6"/>
      <c r="J52" s="1"/>
      <c r="K52" s="1"/>
      <c r="L52" s="1"/>
      <c r="M52" s="1"/>
      <c r="N52" s="1"/>
      <c r="O52" s="1"/>
      <c r="P52" s="1"/>
      <c r="Q52" s="7"/>
    </row>
    <row r="53" spans="2:17" s="8" customFormat="1" ht="12.75">
      <c r="B53" s="24"/>
      <c r="C53" s="12"/>
      <c r="D53" s="4"/>
      <c r="E53" s="1"/>
      <c r="F53" s="25"/>
      <c r="G53" s="1"/>
      <c r="H53" s="1"/>
      <c r="I53" s="6"/>
      <c r="J53" s="1"/>
      <c r="K53" s="1"/>
      <c r="L53" s="1"/>
      <c r="M53" s="1"/>
      <c r="N53" s="1"/>
      <c r="O53" s="1"/>
      <c r="P53" s="1"/>
      <c r="Q53" s="7"/>
    </row>
    <row r="54" spans="2:9" s="8" customFormat="1" ht="12.75">
      <c r="B54" s="24"/>
      <c r="C54" s="12"/>
      <c r="D54" s="4"/>
      <c r="E54" s="1"/>
      <c r="F54" s="25"/>
      <c r="G54" s="1"/>
      <c r="H54" s="1"/>
      <c r="I54" s="9"/>
    </row>
    <row r="55" spans="2:9" s="8" customFormat="1" ht="12.75">
      <c r="B55" s="24"/>
      <c r="C55" s="12"/>
      <c r="D55" s="4"/>
      <c r="E55" s="1"/>
      <c r="F55" s="25"/>
      <c r="G55" s="1"/>
      <c r="H55" s="1"/>
      <c r="I55" s="9"/>
    </row>
    <row r="56" spans="2:9" s="8" customFormat="1" ht="12.75">
      <c r="B56" s="24"/>
      <c r="C56" s="12"/>
      <c r="D56" s="4"/>
      <c r="E56" s="1"/>
      <c r="F56" s="25"/>
      <c r="G56" s="1"/>
      <c r="H56" s="1"/>
      <c r="I56" s="9"/>
    </row>
    <row r="57" spans="2:9" s="8" customFormat="1" ht="12.75">
      <c r="B57" s="24"/>
      <c r="C57" s="12"/>
      <c r="D57" s="4"/>
      <c r="E57" s="1"/>
      <c r="F57" s="25"/>
      <c r="G57" s="1"/>
      <c r="H57" s="1"/>
      <c r="I57" s="9"/>
    </row>
    <row r="58" spans="2:9" s="8" customFormat="1" ht="12.75">
      <c r="B58" s="24"/>
      <c r="C58" s="12"/>
      <c r="D58" s="4"/>
      <c r="E58" s="1"/>
      <c r="F58" s="25"/>
      <c r="G58" s="1"/>
      <c r="H58" s="1"/>
      <c r="I58" s="9"/>
    </row>
    <row r="59" spans="2:9" s="8" customFormat="1" ht="12.75">
      <c r="B59" s="24"/>
      <c r="C59" s="12"/>
      <c r="D59" s="4"/>
      <c r="E59" s="1"/>
      <c r="F59" s="25"/>
      <c r="G59" s="1"/>
      <c r="H59" s="1"/>
      <c r="I59" s="9"/>
    </row>
    <row r="60" spans="2:9" s="8" customFormat="1" ht="12.75">
      <c r="B60" s="24"/>
      <c r="C60" s="12"/>
      <c r="D60" s="4"/>
      <c r="E60" s="1"/>
      <c r="F60" s="25"/>
      <c r="G60" s="1"/>
      <c r="H60" s="1"/>
      <c r="I60" s="9"/>
    </row>
    <row r="61" spans="2:9" s="8" customFormat="1" ht="12.75">
      <c r="B61" s="24"/>
      <c r="C61" s="12"/>
      <c r="D61" s="4"/>
      <c r="E61" s="1"/>
      <c r="F61" s="25"/>
      <c r="G61" s="1"/>
      <c r="H61" s="1"/>
      <c r="I61" s="9"/>
    </row>
    <row r="62" spans="2:16" s="8" customFormat="1" ht="12.75">
      <c r="B62" s="24"/>
      <c r="C62" s="12"/>
      <c r="D62" s="4"/>
      <c r="E62" s="1"/>
      <c r="F62" s="25"/>
      <c r="G62" s="1"/>
      <c r="H62" s="1"/>
      <c r="I62" s="6"/>
      <c r="J62" s="1"/>
      <c r="K62" s="1"/>
      <c r="L62" s="1"/>
      <c r="M62" s="1"/>
      <c r="N62" s="1"/>
      <c r="O62" s="1"/>
      <c r="P62" s="1"/>
    </row>
    <row r="63" spans="2:16" s="8" customFormat="1" ht="12.75">
      <c r="B63" s="24"/>
      <c r="C63" s="12"/>
      <c r="D63" s="4"/>
      <c r="E63" s="1"/>
      <c r="F63" s="25"/>
      <c r="G63" s="1"/>
      <c r="H63" s="1"/>
      <c r="I63" s="6"/>
      <c r="J63" s="1"/>
      <c r="K63" s="1"/>
      <c r="L63" s="1"/>
      <c r="M63" s="1"/>
      <c r="N63" s="1"/>
      <c r="O63" s="1"/>
      <c r="P63" s="1"/>
    </row>
    <row r="64" spans="2:16" s="8" customFormat="1" ht="12.75">
      <c r="B64" s="24"/>
      <c r="C64" s="12"/>
      <c r="D64" s="4"/>
      <c r="E64" s="1"/>
      <c r="F64" s="25"/>
      <c r="G64" s="1"/>
      <c r="H64" s="1"/>
      <c r="I64" s="6"/>
      <c r="J64" s="1"/>
      <c r="K64" s="1"/>
      <c r="L64" s="1"/>
      <c r="M64" s="1"/>
      <c r="N64" s="1"/>
      <c r="O64" s="1"/>
      <c r="P64" s="1"/>
    </row>
    <row r="65" spans="2:16" s="8" customFormat="1" ht="12.75">
      <c r="B65" s="24"/>
      <c r="C65" s="12"/>
      <c r="D65" s="4"/>
      <c r="E65" s="1"/>
      <c r="F65" s="25"/>
      <c r="G65" s="1"/>
      <c r="H65" s="1"/>
      <c r="I65" s="6"/>
      <c r="J65" s="1"/>
      <c r="K65" s="1"/>
      <c r="L65" s="1"/>
      <c r="M65" s="1"/>
      <c r="N65" s="1"/>
      <c r="O65" s="1"/>
      <c r="P65" s="1"/>
    </row>
    <row r="66" spans="2:16" s="8" customFormat="1" ht="12.75">
      <c r="B66" s="24"/>
      <c r="C66" s="12"/>
      <c r="D66" s="4"/>
      <c r="E66" s="1"/>
      <c r="F66" s="25"/>
      <c r="G66" s="1"/>
      <c r="H66" s="1"/>
      <c r="I66" s="6"/>
      <c r="J66" s="1"/>
      <c r="K66" s="1"/>
      <c r="L66" s="1"/>
      <c r="M66" s="1"/>
      <c r="N66" s="1"/>
      <c r="O66" s="1"/>
      <c r="P66" s="1"/>
    </row>
    <row r="67" spans="2:16" s="8" customFormat="1" ht="12.75">
      <c r="B67" s="24"/>
      <c r="C67" s="12"/>
      <c r="D67" s="4"/>
      <c r="E67" s="1"/>
      <c r="F67" s="25"/>
      <c r="G67" s="1"/>
      <c r="H67" s="1"/>
      <c r="I67" s="6"/>
      <c r="J67" s="1"/>
      <c r="K67" s="1"/>
      <c r="L67" s="1"/>
      <c r="M67" s="1"/>
      <c r="N67" s="1"/>
      <c r="O67" s="1"/>
      <c r="P67" s="1"/>
    </row>
    <row r="68" spans="2:16" s="8" customFormat="1" ht="12.75">
      <c r="B68" s="24"/>
      <c r="C68" s="12"/>
      <c r="D68" s="4"/>
      <c r="E68" s="1"/>
      <c r="F68" s="25"/>
      <c r="G68" s="1"/>
      <c r="H68" s="1"/>
      <c r="I68" s="6"/>
      <c r="J68" s="1"/>
      <c r="K68" s="1"/>
      <c r="L68" s="1"/>
      <c r="M68" s="1"/>
      <c r="N68" s="1"/>
      <c r="O68" s="1"/>
      <c r="P68" s="1"/>
    </row>
    <row r="69" spans="2:16" s="8" customFormat="1" ht="12.75">
      <c r="B69" s="24"/>
      <c r="C69" s="12"/>
      <c r="D69" s="4"/>
      <c r="E69" s="1"/>
      <c r="F69" s="25"/>
      <c r="G69" s="1"/>
      <c r="H69" s="1"/>
      <c r="I69" s="6"/>
      <c r="J69" s="1"/>
      <c r="K69" s="1"/>
      <c r="L69" s="1"/>
      <c r="M69" s="1"/>
      <c r="N69" s="1"/>
      <c r="O69" s="1"/>
      <c r="P69" s="1"/>
    </row>
    <row r="70" spans="2:16" s="8" customFormat="1" ht="12.75">
      <c r="B70" s="24"/>
      <c r="C70" s="12"/>
      <c r="D70" s="4"/>
      <c r="E70" s="1"/>
      <c r="F70" s="25"/>
      <c r="G70" s="1"/>
      <c r="H70" s="1"/>
      <c r="I70" s="6"/>
      <c r="J70" s="1"/>
      <c r="K70" s="1"/>
      <c r="L70" s="1"/>
      <c r="M70" s="1"/>
      <c r="N70" s="1"/>
      <c r="O70" s="1"/>
      <c r="P70" s="1"/>
    </row>
    <row r="71" spans="2:16" s="8" customFormat="1" ht="12.75">
      <c r="B71" s="24"/>
      <c r="C71" s="12"/>
      <c r="D71" s="4"/>
      <c r="E71" s="1"/>
      <c r="F71" s="25"/>
      <c r="G71" s="1"/>
      <c r="H71" s="1"/>
      <c r="I71" s="6"/>
      <c r="J71" s="1"/>
      <c r="K71" s="1"/>
      <c r="L71" s="1"/>
      <c r="M71" s="1"/>
      <c r="N71" s="1"/>
      <c r="O71" s="1"/>
      <c r="P71" s="1"/>
    </row>
    <row r="72" spans="2:16" s="8" customFormat="1" ht="12.75">
      <c r="B72" s="24"/>
      <c r="C72" s="12"/>
      <c r="D72" s="4"/>
      <c r="E72" s="1"/>
      <c r="F72" s="25"/>
      <c r="G72" s="1"/>
      <c r="H72" s="1"/>
      <c r="I72" s="6"/>
      <c r="J72" s="1"/>
      <c r="K72" s="1"/>
      <c r="L72" s="1"/>
      <c r="M72" s="1"/>
      <c r="N72" s="1"/>
      <c r="O72" s="1"/>
      <c r="P72" s="1"/>
    </row>
    <row r="73" spans="2:16" s="8" customFormat="1" ht="12.75">
      <c r="B73" s="24"/>
      <c r="C73" s="12"/>
      <c r="D73" s="4"/>
      <c r="E73" s="1"/>
      <c r="F73" s="25"/>
      <c r="G73" s="1"/>
      <c r="H73" s="1"/>
      <c r="I73" s="6"/>
      <c r="J73" s="1"/>
      <c r="K73" s="1"/>
      <c r="L73" s="1"/>
      <c r="M73" s="1"/>
      <c r="N73" s="1"/>
      <c r="O73" s="1"/>
      <c r="P73" s="1"/>
    </row>
    <row r="74" spans="2:16" s="8" customFormat="1" ht="12.75">
      <c r="B74" s="24"/>
      <c r="C74" s="12"/>
      <c r="D74" s="4"/>
      <c r="E74" s="1"/>
      <c r="F74" s="25"/>
      <c r="G74" s="1"/>
      <c r="H74" s="1"/>
      <c r="I74" s="6"/>
      <c r="J74" s="1"/>
      <c r="K74" s="1"/>
      <c r="L74" s="1"/>
      <c r="M74" s="1"/>
      <c r="N74" s="1"/>
      <c r="O74" s="1"/>
      <c r="P74" s="1"/>
    </row>
    <row r="75" spans="2:16" s="8" customFormat="1" ht="12.75">
      <c r="B75" s="24"/>
      <c r="C75" s="12"/>
      <c r="D75" s="4"/>
      <c r="E75" s="1"/>
      <c r="F75" s="25"/>
      <c r="G75" s="1"/>
      <c r="H75" s="1"/>
      <c r="I75" s="6"/>
      <c r="J75" s="1"/>
      <c r="K75" s="1"/>
      <c r="L75" s="1"/>
      <c r="M75" s="1"/>
      <c r="N75" s="1"/>
      <c r="O75" s="1"/>
      <c r="P75" s="1"/>
    </row>
    <row r="76" spans="2:16" s="8" customFormat="1" ht="12.75">
      <c r="B76" s="24"/>
      <c r="C76" s="12"/>
      <c r="D76" s="4"/>
      <c r="E76" s="1"/>
      <c r="F76" s="25"/>
      <c r="G76" s="1"/>
      <c r="H76" s="1"/>
      <c r="I76" s="6"/>
      <c r="J76" s="1"/>
      <c r="K76" s="1"/>
      <c r="L76" s="1"/>
      <c r="M76" s="1"/>
      <c r="N76" s="1"/>
      <c r="O76" s="1"/>
      <c r="P76" s="1"/>
    </row>
    <row r="77" spans="2:16" s="8" customFormat="1" ht="12.75">
      <c r="B77" s="24"/>
      <c r="C77" s="12"/>
      <c r="D77" s="4"/>
      <c r="E77" s="1"/>
      <c r="F77" s="25"/>
      <c r="G77" s="1"/>
      <c r="H77" s="1"/>
      <c r="I77" s="6"/>
      <c r="J77" s="1"/>
      <c r="K77" s="1"/>
      <c r="L77" s="1"/>
      <c r="M77" s="1"/>
      <c r="N77" s="1"/>
      <c r="O77" s="1"/>
      <c r="P77" s="1"/>
    </row>
    <row r="78" spans="2:16" s="8" customFormat="1" ht="12.75">
      <c r="B78" s="24"/>
      <c r="C78" s="12"/>
      <c r="D78" s="4"/>
      <c r="E78" s="1"/>
      <c r="F78" s="25"/>
      <c r="G78" s="1"/>
      <c r="H78" s="1"/>
      <c r="I78" s="6"/>
      <c r="J78" s="1"/>
      <c r="K78" s="1"/>
      <c r="L78" s="1"/>
      <c r="M78" s="1"/>
      <c r="N78" s="1"/>
      <c r="O78" s="1"/>
      <c r="P78" s="1"/>
    </row>
    <row r="79" spans="2:16" s="8" customFormat="1" ht="12.75">
      <c r="B79" s="24"/>
      <c r="C79" s="12"/>
      <c r="D79" s="4"/>
      <c r="E79" s="1"/>
      <c r="F79" s="25"/>
      <c r="G79" s="1"/>
      <c r="H79" s="1"/>
      <c r="I79" s="6"/>
      <c r="J79" s="1"/>
      <c r="K79" s="1"/>
      <c r="L79" s="1"/>
      <c r="M79" s="1"/>
      <c r="N79" s="1"/>
      <c r="O79" s="1"/>
      <c r="P79" s="1"/>
    </row>
    <row r="80" spans="2:16" s="8" customFormat="1" ht="12.75">
      <c r="B80" s="24"/>
      <c r="C80" s="12"/>
      <c r="D80" s="4"/>
      <c r="E80" s="1"/>
      <c r="F80" s="25"/>
      <c r="G80" s="1"/>
      <c r="H80" s="1"/>
      <c r="I80" s="6"/>
      <c r="J80" s="1"/>
      <c r="K80" s="1"/>
      <c r="L80" s="1"/>
      <c r="M80" s="1"/>
      <c r="N80" s="1"/>
      <c r="O80" s="1"/>
      <c r="P80" s="1"/>
    </row>
    <row r="81" spans="2:16" s="8" customFormat="1" ht="12.75">
      <c r="B81" s="24"/>
      <c r="C81" s="12"/>
      <c r="D81" s="4"/>
      <c r="E81" s="1"/>
      <c r="F81" s="25"/>
      <c r="G81" s="1"/>
      <c r="H81" s="1"/>
      <c r="I81" s="6"/>
      <c r="J81" s="1"/>
      <c r="K81" s="1"/>
      <c r="L81" s="1"/>
      <c r="M81" s="1"/>
      <c r="N81" s="1"/>
      <c r="O81" s="1"/>
      <c r="P81" s="1"/>
    </row>
    <row r="82" spans="2:16" s="8" customFormat="1" ht="12.75">
      <c r="B82" s="24"/>
      <c r="C82" s="12"/>
      <c r="D82" s="4"/>
      <c r="E82" s="1"/>
      <c r="F82" s="25"/>
      <c r="G82" s="1"/>
      <c r="H82" s="1"/>
      <c r="I82" s="6"/>
      <c r="J82" s="1"/>
      <c r="K82" s="1"/>
      <c r="L82" s="1"/>
      <c r="M82" s="1"/>
      <c r="N82" s="1"/>
      <c r="O82" s="1"/>
      <c r="P82" s="1"/>
    </row>
    <row r="83" spans="2:16" s="8" customFormat="1" ht="12.75">
      <c r="B83" s="24"/>
      <c r="C83" s="12"/>
      <c r="D83" s="4"/>
      <c r="E83" s="1"/>
      <c r="F83" s="25"/>
      <c r="G83" s="1"/>
      <c r="H83" s="1"/>
      <c r="I83" s="6"/>
      <c r="J83" s="1"/>
      <c r="K83" s="1"/>
      <c r="L83" s="1"/>
      <c r="M83" s="1"/>
      <c r="N83" s="1"/>
      <c r="O83" s="1"/>
      <c r="P83" s="1"/>
    </row>
    <row r="84" spans="2:16" s="8" customFormat="1" ht="12.75">
      <c r="B84" s="24"/>
      <c r="C84" s="12"/>
      <c r="D84" s="4"/>
      <c r="E84" s="1"/>
      <c r="F84" s="25"/>
      <c r="G84" s="1"/>
      <c r="H84" s="1"/>
      <c r="I84" s="6"/>
      <c r="J84" s="1"/>
      <c r="K84" s="1"/>
      <c r="L84" s="1"/>
      <c r="M84" s="1"/>
      <c r="N84" s="1"/>
      <c r="O84" s="1"/>
      <c r="P84" s="1"/>
    </row>
    <row r="85" spans="2:16" s="8" customFormat="1" ht="12.75">
      <c r="B85" s="24"/>
      <c r="C85" s="12"/>
      <c r="D85" s="4"/>
      <c r="E85" s="1"/>
      <c r="F85" s="25"/>
      <c r="G85" s="1"/>
      <c r="H85" s="1"/>
      <c r="I85" s="6"/>
      <c r="J85" s="1"/>
      <c r="K85" s="1"/>
      <c r="L85" s="1"/>
      <c r="M85" s="1"/>
      <c r="N85" s="1"/>
      <c r="O85" s="1"/>
      <c r="P85" s="1"/>
    </row>
    <row r="86" spans="2:16" s="8" customFormat="1" ht="12.75">
      <c r="B86" s="24"/>
      <c r="C86" s="12"/>
      <c r="D86" s="4"/>
      <c r="E86" s="1"/>
      <c r="F86" s="25"/>
      <c r="G86" s="1"/>
      <c r="H86" s="1"/>
      <c r="I86" s="6"/>
      <c r="J86" s="1"/>
      <c r="K86" s="1"/>
      <c r="L86" s="1"/>
      <c r="M86" s="1"/>
      <c r="N86" s="1"/>
      <c r="O86" s="1"/>
      <c r="P86" s="1"/>
    </row>
    <row r="87" spans="2:16" s="8" customFormat="1" ht="12.75">
      <c r="B87" s="24"/>
      <c r="C87" s="12"/>
      <c r="D87" s="4"/>
      <c r="E87" s="1"/>
      <c r="F87" s="25"/>
      <c r="G87" s="1"/>
      <c r="H87" s="1"/>
      <c r="I87" s="6"/>
      <c r="J87" s="1"/>
      <c r="K87" s="1"/>
      <c r="L87" s="1"/>
      <c r="M87" s="1"/>
      <c r="N87" s="1"/>
      <c r="O87" s="1"/>
      <c r="P87" s="1"/>
    </row>
    <row r="88" spans="2:16" s="8" customFormat="1" ht="12.75">
      <c r="B88" s="24"/>
      <c r="C88" s="12"/>
      <c r="D88" s="4"/>
      <c r="E88" s="1"/>
      <c r="F88" s="25"/>
      <c r="G88" s="1"/>
      <c r="H88" s="1"/>
      <c r="I88" s="6"/>
      <c r="J88" s="1"/>
      <c r="K88" s="1"/>
      <c r="L88" s="1"/>
      <c r="M88" s="1"/>
      <c r="N88" s="1"/>
      <c r="O88" s="1"/>
      <c r="P88" s="1"/>
    </row>
    <row r="89" spans="2:16" s="8" customFormat="1" ht="12.75">
      <c r="B89" s="24"/>
      <c r="C89" s="12"/>
      <c r="D89" s="4"/>
      <c r="E89" s="1"/>
      <c r="F89" s="25"/>
      <c r="G89" s="1"/>
      <c r="H89" s="1"/>
      <c r="I89" s="6"/>
      <c r="J89" s="1"/>
      <c r="K89" s="1"/>
      <c r="L89" s="1"/>
      <c r="M89" s="1"/>
      <c r="N89" s="1"/>
      <c r="O89" s="1"/>
      <c r="P89" s="1"/>
    </row>
    <row r="90" spans="2:16" s="8" customFormat="1" ht="12.75">
      <c r="B90" s="24"/>
      <c r="C90" s="12"/>
      <c r="D90" s="4"/>
      <c r="E90" s="1"/>
      <c r="F90" s="25"/>
      <c r="G90" s="1"/>
      <c r="H90" s="1"/>
      <c r="I90" s="6"/>
      <c r="J90" s="1"/>
      <c r="K90" s="1"/>
      <c r="L90" s="1"/>
      <c r="M90" s="1"/>
      <c r="N90" s="1"/>
      <c r="O90" s="1"/>
      <c r="P90" s="1"/>
    </row>
    <row r="91" spans="2:16" s="8" customFormat="1" ht="12.75">
      <c r="B91" s="24"/>
      <c r="C91" s="12"/>
      <c r="D91" s="4"/>
      <c r="E91" s="1"/>
      <c r="F91" s="25"/>
      <c r="G91" s="1"/>
      <c r="H91" s="1"/>
      <c r="I91" s="6"/>
      <c r="J91" s="1"/>
      <c r="K91" s="1"/>
      <c r="L91" s="1"/>
      <c r="M91" s="1"/>
      <c r="N91" s="1"/>
      <c r="O91" s="1"/>
      <c r="P91" s="1"/>
    </row>
    <row r="92" spans="2:16" s="8" customFormat="1" ht="12.75">
      <c r="B92" s="24"/>
      <c r="C92" s="12"/>
      <c r="D92" s="4"/>
      <c r="E92" s="1"/>
      <c r="F92" s="25"/>
      <c r="G92" s="1"/>
      <c r="H92" s="1"/>
      <c r="I92" s="6"/>
      <c r="J92" s="1"/>
      <c r="K92" s="1"/>
      <c r="L92" s="1"/>
      <c r="M92" s="1"/>
      <c r="N92" s="1"/>
      <c r="O92" s="1"/>
      <c r="P92" s="1"/>
    </row>
    <row r="93" spans="2:16" s="8" customFormat="1" ht="12.75">
      <c r="B93" s="24"/>
      <c r="C93" s="12"/>
      <c r="D93" s="4"/>
      <c r="E93" s="1"/>
      <c r="F93" s="25"/>
      <c r="G93" s="1"/>
      <c r="H93" s="1"/>
      <c r="I93" s="6"/>
      <c r="J93" s="1"/>
      <c r="K93" s="1"/>
      <c r="L93" s="1"/>
      <c r="M93" s="1"/>
      <c r="N93" s="1"/>
      <c r="O93" s="1"/>
      <c r="P93" s="1"/>
    </row>
    <row r="94" spans="2:16" s="8" customFormat="1" ht="12.75">
      <c r="B94" s="24"/>
      <c r="C94" s="12"/>
      <c r="D94" s="4"/>
      <c r="E94" s="1"/>
      <c r="F94" s="25"/>
      <c r="G94" s="1"/>
      <c r="H94" s="1"/>
      <c r="I94" s="6"/>
      <c r="J94" s="1"/>
      <c r="K94" s="1"/>
      <c r="L94" s="1"/>
      <c r="M94" s="1"/>
      <c r="N94" s="1"/>
      <c r="O94" s="1"/>
      <c r="P94" s="1"/>
    </row>
    <row r="95" spans="2:16" s="8" customFormat="1" ht="12.75">
      <c r="B95" s="24"/>
      <c r="C95" s="12"/>
      <c r="D95" s="4"/>
      <c r="E95" s="1"/>
      <c r="F95" s="25"/>
      <c r="G95" s="1"/>
      <c r="H95" s="1"/>
      <c r="I95" s="6"/>
      <c r="J95" s="1"/>
      <c r="K95" s="1"/>
      <c r="L95" s="1"/>
      <c r="M95" s="1"/>
      <c r="N95" s="1"/>
      <c r="O95" s="1"/>
      <c r="P95" s="1"/>
    </row>
    <row r="96" spans="2:16" s="8" customFormat="1" ht="12.75">
      <c r="B96" s="24"/>
      <c r="C96" s="12"/>
      <c r="D96" s="4"/>
      <c r="E96" s="1"/>
      <c r="F96" s="25"/>
      <c r="G96" s="1"/>
      <c r="H96" s="1"/>
      <c r="I96" s="6"/>
      <c r="J96" s="1"/>
      <c r="K96" s="1"/>
      <c r="L96" s="1"/>
      <c r="M96" s="1"/>
      <c r="N96" s="1"/>
      <c r="O96" s="1"/>
      <c r="P96" s="1"/>
    </row>
    <row r="97" spans="2:16" s="8" customFormat="1" ht="12.75">
      <c r="B97" s="24"/>
      <c r="C97" s="12"/>
      <c r="D97" s="4"/>
      <c r="E97" s="1"/>
      <c r="F97" s="25"/>
      <c r="G97" s="1"/>
      <c r="H97" s="1"/>
      <c r="I97" s="6"/>
      <c r="J97" s="1"/>
      <c r="K97" s="1"/>
      <c r="L97" s="1"/>
      <c r="M97" s="1"/>
      <c r="N97" s="1"/>
      <c r="O97" s="1"/>
      <c r="P97" s="1"/>
    </row>
    <row r="98" spans="2:16" s="8" customFormat="1" ht="12.75">
      <c r="B98" s="24"/>
      <c r="C98" s="12"/>
      <c r="D98" s="4"/>
      <c r="E98" s="1"/>
      <c r="F98" s="25"/>
      <c r="G98" s="1"/>
      <c r="H98" s="1"/>
      <c r="I98" s="6"/>
      <c r="J98" s="1"/>
      <c r="K98" s="1"/>
      <c r="L98" s="1"/>
      <c r="M98" s="1"/>
      <c r="N98" s="1"/>
      <c r="O98" s="1"/>
      <c r="P98" s="1"/>
    </row>
    <row r="99" spans="2:16" s="8" customFormat="1" ht="12.75">
      <c r="B99" s="24"/>
      <c r="C99" s="12"/>
      <c r="D99" s="4"/>
      <c r="E99" s="1"/>
      <c r="F99" s="25"/>
      <c r="G99" s="1"/>
      <c r="H99" s="1"/>
      <c r="I99" s="6"/>
      <c r="J99" s="1"/>
      <c r="K99" s="1"/>
      <c r="L99" s="1"/>
      <c r="M99" s="1"/>
      <c r="N99" s="1"/>
      <c r="O99" s="1"/>
      <c r="P99" s="1"/>
    </row>
    <row r="100" spans="2:16" s="8" customFormat="1" ht="12.75">
      <c r="B100" s="24"/>
      <c r="C100" s="12"/>
      <c r="D100" s="4"/>
      <c r="E100" s="1"/>
      <c r="F100" s="25"/>
      <c r="G100" s="1"/>
      <c r="H100" s="1"/>
      <c r="I100" s="6"/>
      <c r="J100" s="1"/>
      <c r="K100" s="1"/>
      <c r="L100" s="1"/>
      <c r="M100" s="1"/>
      <c r="N100" s="1"/>
      <c r="O100" s="1"/>
      <c r="P100" s="1"/>
    </row>
    <row r="101" spans="2:16" s="8" customFormat="1" ht="12.75">
      <c r="B101" s="24"/>
      <c r="C101" s="12"/>
      <c r="D101" s="4"/>
      <c r="E101" s="1"/>
      <c r="F101" s="25"/>
      <c r="G101" s="1"/>
      <c r="H101" s="1"/>
      <c r="I101" s="6"/>
      <c r="J101" s="1"/>
      <c r="K101" s="1"/>
      <c r="L101" s="1"/>
      <c r="M101" s="1"/>
      <c r="N101" s="1"/>
      <c r="O101" s="1"/>
      <c r="P101" s="1"/>
    </row>
    <row r="102" spans="2:16" s="8" customFormat="1" ht="12.75">
      <c r="B102" s="24"/>
      <c r="C102" s="12"/>
      <c r="D102" s="4"/>
      <c r="E102" s="1"/>
      <c r="F102" s="25"/>
      <c r="G102" s="1"/>
      <c r="H102" s="1"/>
      <c r="I102" s="6"/>
      <c r="J102" s="1"/>
      <c r="K102" s="1"/>
      <c r="L102" s="1"/>
      <c r="M102" s="1"/>
      <c r="N102" s="1"/>
      <c r="O102" s="1"/>
      <c r="P102" s="1"/>
    </row>
    <row r="103" spans="2:16" s="8" customFormat="1" ht="12.75">
      <c r="B103" s="24"/>
      <c r="C103" s="12"/>
      <c r="D103" s="4"/>
      <c r="E103" s="1"/>
      <c r="F103" s="25"/>
      <c r="G103" s="1"/>
      <c r="H103" s="1"/>
      <c r="I103" s="6"/>
      <c r="J103" s="1"/>
      <c r="K103" s="1"/>
      <c r="L103" s="1"/>
      <c r="M103" s="1"/>
      <c r="N103" s="1"/>
      <c r="O103" s="1"/>
      <c r="P103" s="1"/>
    </row>
    <row r="104" spans="2:16" s="8" customFormat="1" ht="12.75">
      <c r="B104" s="24"/>
      <c r="C104" s="12"/>
      <c r="D104" s="4"/>
      <c r="E104" s="1"/>
      <c r="F104" s="25"/>
      <c r="G104" s="1"/>
      <c r="H104" s="1"/>
      <c r="I104" s="6"/>
      <c r="J104" s="1"/>
      <c r="K104" s="1"/>
      <c r="L104" s="1"/>
      <c r="M104" s="1"/>
      <c r="N104" s="1"/>
      <c r="O104" s="1"/>
      <c r="P104" s="1"/>
    </row>
    <row r="105" spans="2:16" s="8" customFormat="1" ht="12.75">
      <c r="B105" s="24"/>
      <c r="C105" s="12"/>
      <c r="D105" s="4"/>
      <c r="E105" s="1"/>
      <c r="F105" s="25"/>
      <c r="G105" s="1"/>
      <c r="H105" s="1"/>
      <c r="I105" s="6"/>
      <c r="J105" s="1"/>
      <c r="K105" s="1"/>
      <c r="L105" s="1"/>
      <c r="M105" s="1"/>
      <c r="N105" s="1"/>
      <c r="O105" s="1"/>
      <c r="P105" s="1"/>
    </row>
    <row r="106" spans="2:16" s="8" customFormat="1" ht="12.75">
      <c r="B106" s="24"/>
      <c r="C106" s="12"/>
      <c r="D106" s="4"/>
      <c r="E106" s="1"/>
      <c r="F106" s="25"/>
      <c r="G106" s="1"/>
      <c r="H106" s="1"/>
      <c r="I106" s="6"/>
      <c r="J106" s="1"/>
      <c r="K106" s="1"/>
      <c r="L106" s="1"/>
      <c r="M106" s="1"/>
      <c r="N106" s="1"/>
      <c r="O106" s="1"/>
      <c r="P106" s="1"/>
    </row>
    <row r="107" spans="2:16" s="8" customFormat="1" ht="12.75">
      <c r="B107" s="24"/>
      <c r="C107" s="12"/>
      <c r="D107" s="4"/>
      <c r="E107" s="1"/>
      <c r="F107" s="25"/>
      <c r="G107" s="1"/>
      <c r="H107" s="1"/>
      <c r="I107" s="6"/>
      <c r="J107" s="1"/>
      <c r="K107" s="1"/>
      <c r="L107" s="1"/>
      <c r="M107" s="1"/>
      <c r="N107" s="1"/>
      <c r="O107" s="1"/>
      <c r="P107" s="1"/>
    </row>
    <row r="108" spans="2:16" s="8" customFormat="1" ht="12.75">
      <c r="B108" s="24"/>
      <c r="C108" s="12"/>
      <c r="D108" s="4"/>
      <c r="E108" s="1"/>
      <c r="F108" s="25"/>
      <c r="G108" s="1"/>
      <c r="H108" s="1"/>
      <c r="I108" s="6"/>
      <c r="J108" s="1"/>
      <c r="K108" s="1"/>
      <c r="L108" s="1"/>
      <c r="M108" s="1"/>
      <c r="N108" s="1"/>
      <c r="O108" s="1"/>
      <c r="P108" s="1"/>
    </row>
    <row r="109" spans="2:16" s="8" customFormat="1" ht="12.75">
      <c r="B109" s="24"/>
      <c r="C109" s="12"/>
      <c r="D109" s="4"/>
      <c r="E109" s="1"/>
      <c r="F109" s="25"/>
      <c r="G109" s="1"/>
      <c r="H109" s="1"/>
      <c r="I109" s="6"/>
      <c r="J109" s="1"/>
      <c r="K109" s="1"/>
      <c r="L109" s="1"/>
      <c r="M109" s="1"/>
      <c r="N109" s="1"/>
      <c r="O109" s="1"/>
      <c r="P109" s="1"/>
    </row>
    <row r="110" spans="2:16" s="8" customFormat="1" ht="12.75">
      <c r="B110" s="24"/>
      <c r="C110" s="12"/>
      <c r="D110" s="4"/>
      <c r="E110" s="1"/>
      <c r="F110" s="25"/>
      <c r="G110" s="1"/>
      <c r="H110" s="1"/>
      <c r="I110" s="6"/>
      <c r="J110" s="1"/>
      <c r="K110" s="1"/>
      <c r="L110" s="1"/>
      <c r="M110" s="1"/>
      <c r="N110" s="1"/>
      <c r="O110" s="1"/>
      <c r="P110" s="1"/>
    </row>
    <row r="111" spans="2:16" s="8" customFormat="1" ht="12.75">
      <c r="B111" s="24"/>
      <c r="C111" s="12"/>
      <c r="D111" s="4"/>
      <c r="E111" s="1"/>
      <c r="F111" s="25"/>
      <c r="G111" s="1"/>
      <c r="H111" s="1"/>
      <c r="I111" s="6"/>
      <c r="J111" s="1"/>
      <c r="K111" s="1"/>
      <c r="L111" s="1"/>
      <c r="M111" s="1"/>
      <c r="N111" s="1"/>
      <c r="O111" s="1"/>
      <c r="P111" s="1"/>
    </row>
    <row r="112" spans="2:16" s="8" customFormat="1" ht="12.75">
      <c r="B112" s="24"/>
      <c r="C112" s="12"/>
      <c r="D112" s="4"/>
      <c r="E112" s="1"/>
      <c r="F112" s="25"/>
      <c r="G112" s="1"/>
      <c r="H112" s="1"/>
      <c r="I112" s="6"/>
      <c r="J112" s="1"/>
      <c r="K112" s="1"/>
      <c r="L112" s="1"/>
      <c r="M112" s="1"/>
      <c r="N112" s="1"/>
      <c r="O112" s="1"/>
      <c r="P112" s="1"/>
    </row>
    <row r="113" spans="2:16" s="8" customFormat="1" ht="12.75">
      <c r="B113" s="10"/>
      <c r="C113" s="20"/>
      <c r="D113" s="21"/>
      <c r="F113" s="22"/>
      <c r="G113" s="23"/>
      <c r="H113" s="23"/>
      <c r="I113" s="6"/>
      <c r="J113" s="1"/>
      <c r="K113" s="1"/>
      <c r="L113" s="1"/>
      <c r="M113" s="1"/>
      <c r="N113" s="1"/>
      <c r="O113" s="1"/>
      <c r="P113" s="1"/>
    </row>
    <row r="114" spans="2:16" s="8" customFormat="1" ht="12.75">
      <c r="B114" s="10"/>
      <c r="C114" s="20"/>
      <c r="D114" s="21"/>
      <c r="F114" s="22"/>
      <c r="G114" s="23"/>
      <c r="H114" s="23"/>
      <c r="I114" s="6"/>
      <c r="J114" s="1"/>
      <c r="K114" s="1"/>
      <c r="L114" s="1"/>
      <c r="M114" s="1"/>
      <c r="N114" s="1"/>
      <c r="O114" s="1"/>
      <c r="P114" s="1"/>
    </row>
    <row r="115" spans="2:9" s="8" customFormat="1" ht="12">
      <c r="B115" s="10"/>
      <c r="C115" s="20"/>
      <c r="D115" s="21"/>
      <c r="F115" s="22"/>
      <c r="G115" s="23"/>
      <c r="H115" s="23"/>
      <c r="I115" s="9"/>
    </row>
    <row r="116" spans="2:9" s="8" customFormat="1" ht="12">
      <c r="B116" s="10"/>
      <c r="C116" s="20"/>
      <c r="D116" s="21"/>
      <c r="F116" s="22"/>
      <c r="G116" s="23"/>
      <c r="H116" s="23"/>
      <c r="I116" s="9"/>
    </row>
    <row r="117" spans="2:9" s="8" customFormat="1" ht="12">
      <c r="B117" s="10"/>
      <c r="C117" s="20"/>
      <c r="D117" s="21"/>
      <c r="F117" s="22"/>
      <c r="G117" s="23"/>
      <c r="H117" s="23"/>
      <c r="I117" s="9"/>
    </row>
    <row r="118" spans="2:9" s="8" customFormat="1" ht="12">
      <c r="B118" s="10"/>
      <c r="C118" s="20"/>
      <c r="D118" s="21"/>
      <c r="F118" s="22"/>
      <c r="G118" s="23"/>
      <c r="H118" s="23"/>
      <c r="I118" s="9"/>
    </row>
    <row r="119" spans="2:9" s="8" customFormat="1" ht="12">
      <c r="B119" s="10"/>
      <c r="C119" s="20"/>
      <c r="D119" s="21"/>
      <c r="F119" s="22"/>
      <c r="G119" s="23"/>
      <c r="H119" s="23"/>
      <c r="I119" s="9"/>
    </row>
    <row r="120" spans="2:9" s="8" customFormat="1" ht="12">
      <c r="B120" s="10"/>
      <c r="C120" s="20"/>
      <c r="D120" s="21"/>
      <c r="F120" s="22"/>
      <c r="G120" s="23"/>
      <c r="H120" s="23"/>
      <c r="I120" s="9"/>
    </row>
    <row r="121" spans="2:9" s="8" customFormat="1" ht="12">
      <c r="B121" s="10"/>
      <c r="C121" s="20"/>
      <c r="D121" s="21"/>
      <c r="F121" s="22"/>
      <c r="G121" s="23"/>
      <c r="H121" s="23"/>
      <c r="I121" s="9"/>
    </row>
    <row r="122" spans="2:9" s="8" customFormat="1" ht="12">
      <c r="B122" s="10"/>
      <c r="C122" s="20"/>
      <c r="D122" s="21"/>
      <c r="F122" s="22"/>
      <c r="G122" s="23"/>
      <c r="H122" s="23"/>
      <c r="I122" s="9"/>
    </row>
    <row r="123" spans="2:9" s="8" customFormat="1" ht="12">
      <c r="B123" s="10"/>
      <c r="C123" s="20"/>
      <c r="D123" s="21"/>
      <c r="F123" s="22"/>
      <c r="G123" s="23"/>
      <c r="H123" s="23"/>
      <c r="I123" s="9"/>
    </row>
    <row r="124" spans="2:9" s="8" customFormat="1" ht="12">
      <c r="B124" s="10"/>
      <c r="C124" s="20"/>
      <c r="D124" s="21"/>
      <c r="F124" s="22"/>
      <c r="G124" s="23"/>
      <c r="H124" s="23"/>
      <c r="I124" s="9"/>
    </row>
    <row r="125" spans="2:9" s="8" customFormat="1" ht="12">
      <c r="B125" s="10"/>
      <c r="C125" s="20"/>
      <c r="D125" s="21"/>
      <c r="F125" s="22"/>
      <c r="G125" s="23"/>
      <c r="H125" s="23"/>
      <c r="I125" s="9"/>
    </row>
    <row r="126" spans="2:9" s="8" customFormat="1" ht="12">
      <c r="B126" s="10"/>
      <c r="C126" s="20"/>
      <c r="D126" s="21"/>
      <c r="F126" s="22"/>
      <c r="G126" s="23"/>
      <c r="H126" s="23"/>
      <c r="I126" s="9"/>
    </row>
    <row r="127" spans="2:9" s="8" customFormat="1" ht="12">
      <c r="B127" s="10"/>
      <c r="C127" s="20"/>
      <c r="D127" s="21"/>
      <c r="F127" s="22"/>
      <c r="G127" s="23"/>
      <c r="H127" s="23"/>
      <c r="I127" s="9"/>
    </row>
    <row r="128" spans="2:9" s="8" customFormat="1" ht="12">
      <c r="B128" s="10"/>
      <c r="C128" s="20"/>
      <c r="D128" s="21"/>
      <c r="F128" s="22"/>
      <c r="G128" s="23"/>
      <c r="H128" s="23"/>
      <c r="I128" s="9"/>
    </row>
    <row r="129" spans="2:9" s="8" customFormat="1" ht="12">
      <c r="B129" s="10"/>
      <c r="C129" s="20"/>
      <c r="D129" s="21"/>
      <c r="F129" s="22"/>
      <c r="G129" s="23"/>
      <c r="H129" s="23"/>
      <c r="I129" s="9"/>
    </row>
    <row r="130" spans="2:9" s="8" customFormat="1" ht="12">
      <c r="B130" s="10"/>
      <c r="C130" s="20"/>
      <c r="D130" s="21"/>
      <c r="F130" s="22"/>
      <c r="G130" s="23"/>
      <c r="H130" s="23"/>
      <c r="I130" s="9"/>
    </row>
    <row r="131" spans="2:9" s="8" customFormat="1" ht="12">
      <c r="B131" s="10"/>
      <c r="C131" s="20"/>
      <c r="D131" s="21"/>
      <c r="F131" s="22"/>
      <c r="G131" s="23"/>
      <c r="H131" s="23"/>
      <c r="I131" s="9"/>
    </row>
    <row r="132" spans="2:9" s="8" customFormat="1" ht="12">
      <c r="B132" s="10"/>
      <c r="C132" s="20"/>
      <c r="D132" s="21"/>
      <c r="F132" s="22"/>
      <c r="G132" s="23"/>
      <c r="H132" s="23"/>
      <c r="I132" s="9"/>
    </row>
    <row r="133" spans="2:9" s="8" customFormat="1" ht="12">
      <c r="B133" s="10"/>
      <c r="C133" s="20"/>
      <c r="D133" s="21"/>
      <c r="F133" s="22"/>
      <c r="G133" s="23"/>
      <c r="H133" s="23"/>
      <c r="I133" s="9"/>
    </row>
    <row r="134" spans="2:9" s="8" customFormat="1" ht="12">
      <c r="B134" s="10"/>
      <c r="C134" s="20"/>
      <c r="D134" s="21"/>
      <c r="F134" s="22"/>
      <c r="G134" s="23"/>
      <c r="H134" s="23"/>
      <c r="I134" s="9"/>
    </row>
    <row r="135" spans="2:9" s="8" customFormat="1" ht="12">
      <c r="B135" s="10"/>
      <c r="C135" s="20"/>
      <c r="D135" s="21"/>
      <c r="F135" s="22"/>
      <c r="G135" s="23"/>
      <c r="H135" s="23"/>
      <c r="I135" s="9"/>
    </row>
    <row r="136" spans="2:9" s="8" customFormat="1" ht="12">
      <c r="B136" s="10"/>
      <c r="C136" s="20"/>
      <c r="D136" s="21"/>
      <c r="F136" s="22"/>
      <c r="G136" s="23"/>
      <c r="H136" s="23"/>
      <c r="I136" s="9"/>
    </row>
    <row r="137" spans="2:9" s="8" customFormat="1" ht="12">
      <c r="B137" s="10"/>
      <c r="C137" s="20"/>
      <c r="D137" s="21"/>
      <c r="F137" s="22"/>
      <c r="G137" s="23"/>
      <c r="H137" s="23"/>
      <c r="I137" s="9"/>
    </row>
    <row r="138" spans="2:9" s="8" customFormat="1" ht="12">
      <c r="B138" s="10"/>
      <c r="C138" s="20"/>
      <c r="D138" s="21"/>
      <c r="F138" s="22"/>
      <c r="G138" s="23"/>
      <c r="H138" s="23"/>
      <c r="I138" s="9"/>
    </row>
    <row r="139" spans="2:9" s="8" customFormat="1" ht="12">
      <c r="B139" s="10"/>
      <c r="C139" s="20"/>
      <c r="D139" s="21"/>
      <c r="F139" s="22"/>
      <c r="G139" s="23"/>
      <c r="H139" s="23"/>
      <c r="I139" s="9"/>
    </row>
    <row r="140" spans="2:9" s="8" customFormat="1" ht="12">
      <c r="B140" s="10"/>
      <c r="C140" s="20"/>
      <c r="D140" s="21"/>
      <c r="F140" s="22"/>
      <c r="G140" s="23"/>
      <c r="H140" s="23"/>
      <c r="I140" s="9"/>
    </row>
    <row r="141" spans="2:9" s="8" customFormat="1" ht="12">
      <c r="B141" s="10"/>
      <c r="C141" s="20"/>
      <c r="D141" s="21"/>
      <c r="F141" s="22"/>
      <c r="G141" s="23"/>
      <c r="H141" s="23"/>
      <c r="I141" s="9"/>
    </row>
    <row r="142" spans="2:9" s="8" customFormat="1" ht="12">
      <c r="B142" s="10"/>
      <c r="C142" s="20"/>
      <c r="D142" s="21"/>
      <c r="F142" s="22"/>
      <c r="G142" s="23"/>
      <c r="H142" s="23"/>
      <c r="I142" s="9"/>
    </row>
    <row r="143" spans="2:9" s="8" customFormat="1" ht="12">
      <c r="B143" s="10"/>
      <c r="C143" s="20"/>
      <c r="D143" s="21"/>
      <c r="F143" s="22"/>
      <c r="G143" s="23"/>
      <c r="H143" s="23"/>
      <c r="I143" s="9"/>
    </row>
    <row r="144" spans="2:9" s="8" customFormat="1" ht="12">
      <c r="B144" s="10"/>
      <c r="C144" s="20"/>
      <c r="D144" s="21"/>
      <c r="F144" s="22"/>
      <c r="G144" s="23"/>
      <c r="H144" s="23"/>
      <c r="I144" s="9"/>
    </row>
    <row r="145" spans="2:9" s="8" customFormat="1" ht="12">
      <c r="B145" s="10"/>
      <c r="C145" s="20"/>
      <c r="D145" s="21"/>
      <c r="F145" s="22"/>
      <c r="G145" s="23"/>
      <c r="H145" s="23"/>
      <c r="I145" s="9"/>
    </row>
    <row r="146" spans="2:9" s="8" customFormat="1" ht="12">
      <c r="B146" s="10"/>
      <c r="C146" s="20"/>
      <c r="D146" s="21"/>
      <c r="F146" s="22"/>
      <c r="G146" s="23"/>
      <c r="H146" s="23"/>
      <c r="I146" s="9"/>
    </row>
    <row r="147" spans="2:9" s="8" customFormat="1" ht="12">
      <c r="B147" s="10"/>
      <c r="C147" s="20"/>
      <c r="D147" s="21"/>
      <c r="F147" s="22"/>
      <c r="G147" s="23"/>
      <c r="H147" s="23"/>
      <c r="I147" s="9"/>
    </row>
    <row r="148" spans="2:9" s="8" customFormat="1" ht="12">
      <c r="B148" s="10"/>
      <c r="C148" s="20"/>
      <c r="D148" s="21"/>
      <c r="F148" s="22"/>
      <c r="G148" s="23"/>
      <c r="H148" s="23"/>
      <c r="I148" s="9"/>
    </row>
    <row r="149" spans="2:9" s="8" customFormat="1" ht="12">
      <c r="B149" s="10"/>
      <c r="C149" s="20"/>
      <c r="D149" s="21"/>
      <c r="F149" s="22"/>
      <c r="G149" s="23"/>
      <c r="H149" s="23"/>
      <c r="I149" s="9"/>
    </row>
    <row r="150" spans="2:9" s="8" customFormat="1" ht="12">
      <c r="B150" s="10"/>
      <c r="C150" s="20"/>
      <c r="D150" s="21"/>
      <c r="F150" s="22"/>
      <c r="G150" s="23"/>
      <c r="H150" s="23"/>
      <c r="I150" s="9"/>
    </row>
    <row r="151" spans="2:9" s="8" customFormat="1" ht="12">
      <c r="B151" s="10"/>
      <c r="C151" s="20"/>
      <c r="D151" s="21"/>
      <c r="F151" s="22"/>
      <c r="G151" s="23"/>
      <c r="H151" s="23"/>
      <c r="I151" s="9"/>
    </row>
    <row r="152" spans="2:9" s="8" customFormat="1" ht="12">
      <c r="B152" s="10"/>
      <c r="C152" s="20"/>
      <c r="D152" s="21"/>
      <c r="F152" s="22"/>
      <c r="G152" s="23"/>
      <c r="H152" s="23"/>
      <c r="I152" s="9"/>
    </row>
    <row r="153" spans="2:9" s="8" customFormat="1" ht="12">
      <c r="B153" s="10"/>
      <c r="C153" s="20"/>
      <c r="D153" s="21"/>
      <c r="F153" s="22"/>
      <c r="G153" s="23"/>
      <c r="H153" s="23"/>
      <c r="I153" s="9"/>
    </row>
    <row r="154" spans="2:9" s="8" customFormat="1" ht="12">
      <c r="B154" s="10"/>
      <c r="C154" s="20"/>
      <c r="D154" s="21"/>
      <c r="F154" s="22"/>
      <c r="G154" s="23"/>
      <c r="H154" s="23"/>
      <c r="I154" s="9"/>
    </row>
    <row r="155" spans="2:9" s="8" customFormat="1" ht="12">
      <c r="B155" s="10"/>
      <c r="C155" s="20"/>
      <c r="D155" s="21"/>
      <c r="F155" s="22"/>
      <c r="G155" s="23"/>
      <c r="H155" s="23"/>
      <c r="I155" s="9"/>
    </row>
    <row r="156" spans="2:9" s="8" customFormat="1" ht="12">
      <c r="B156" s="10"/>
      <c r="C156" s="20"/>
      <c r="D156" s="21"/>
      <c r="F156" s="22"/>
      <c r="G156" s="23"/>
      <c r="H156" s="23"/>
      <c r="I156" s="9"/>
    </row>
    <row r="157" spans="2:9" s="8" customFormat="1" ht="12">
      <c r="B157" s="10"/>
      <c r="C157" s="20"/>
      <c r="D157" s="21"/>
      <c r="F157" s="22"/>
      <c r="G157" s="23"/>
      <c r="H157" s="23"/>
      <c r="I157" s="9"/>
    </row>
    <row r="158" spans="2:9" s="8" customFormat="1" ht="12">
      <c r="B158" s="10"/>
      <c r="C158" s="20"/>
      <c r="D158" s="21"/>
      <c r="F158" s="22"/>
      <c r="G158" s="23"/>
      <c r="H158" s="23"/>
      <c r="I158" s="9"/>
    </row>
    <row r="159" spans="2:9" s="8" customFormat="1" ht="12">
      <c r="B159" s="10"/>
      <c r="C159" s="20"/>
      <c r="D159" s="21"/>
      <c r="F159" s="22"/>
      <c r="G159" s="23"/>
      <c r="H159" s="23"/>
      <c r="I159" s="9"/>
    </row>
    <row r="160" spans="2:9" s="8" customFormat="1" ht="12">
      <c r="B160" s="10"/>
      <c r="C160" s="20"/>
      <c r="D160" s="21"/>
      <c r="F160" s="22"/>
      <c r="G160" s="23"/>
      <c r="H160" s="23"/>
      <c r="I160" s="9"/>
    </row>
    <row r="161" spans="2:9" s="8" customFormat="1" ht="12">
      <c r="B161" s="10"/>
      <c r="C161" s="20"/>
      <c r="D161" s="21"/>
      <c r="F161" s="22"/>
      <c r="G161" s="23"/>
      <c r="H161" s="23"/>
      <c r="I161" s="9"/>
    </row>
    <row r="162" spans="2:9" s="8" customFormat="1" ht="12">
      <c r="B162" s="10"/>
      <c r="C162" s="20"/>
      <c r="D162" s="21"/>
      <c r="F162" s="22"/>
      <c r="G162" s="23"/>
      <c r="H162" s="23"/>
      <c r="I162" s="9"/>
    </row>
    <row r="163" spans="2:9" s="8" customFormat="1" ht="12">
      <c r="B163" s="10"/>
      <c r="C163" s="20"/>
      <c r="D163" s="21"/>
      <c r="F163" s="22"/>
      <c r="G163" s="23"/>
      <c r="H163" s="23"/>
      <c r="I163" s="9"/>
    </row>
    <row r="164" spans="2:9" s="8" customFormat="1" ht="12">
      <c r="B164" s="10"/>
      <c r="C164" s="20"/>
      <c r="D164" s="21"/>
      <c r="F164" s="22"/>
      <c r="G164" s="23"/>
      <c r="H164" s="23"/>
      <c r="I164" s="9"/>
    </row>
    <row r="165" spans="2:9" s="8" customFormat="1" ht="12">
      <c r="B165" s="10"/>
      <c r="C165" s="20"/>
      <c r="D165" s="21"/>
      <c r="F165" s="22"/>
      <c r="G165" s="23"/>
      <c r="H165" s="23"/>
      <c r="I165" s="9"/>
    </row>
    <row r="166" spans="2:9" s="8" customFormat="1" ht="12">
      <c r="B166" s="10"/>
      <c r="C166" s="20"/>
      <c r="D166" s="21"/>
      <c r="F166" s="22"/>
      <c r="G166" s="23"/>
      <c r="H166" s="23"/>
      <c r="I166" s="9"/>
    </row>
    <row r="167" spans="2:9" s="8" customFormat="1" ht="12">
      <c r="B167" s="10"/>
      <c r="C167" s="20"/>
      <c r="D167" s="21"/>
      <c r="F167" s="22"/>
      <c r="G167" s="23"/>
      <c r="H167" s="23"/>
      <c r="I167" s="9"/>
    </row>
    <row r="168" spans="2:9" s="8" customFormat="1" ht="12">
      <c r="B168" s="10"/>
      <c r="C168" s="20"/>
      <c r="D168" s="21"/>
      <c r="F168" s="22"/>
      <c r="G168" s="23"/>
      <c r="H168" s="23"/>
      <c r="I168" s="9"/>
    </row>
    <row r="169" spans="1:9" s="8" customFormat="1" ht="12.75">
      <c r="A169" s="1"/>
      <c r="B169" s="2"/>
      <c r="C169" s="3"/>
      <c r="D169" s="4"/>
      <c r="E169" s="1"/>
      <c r="F169" s="5"/>
      <c r="G169" s="1"/>
      <c r="H169" s="1"/>
      <c r="I169" s="9"/>
    </row>
    <row r="170" spans="1:9" s="8" customFormat="1" ht="12.75">
      <c r="A170" s="1"/>
      <c r="B170" s="2"/>
      <c r="C170" s="3"/>
      <c r="D170" s="4"/>
      <c r="E170" s="1"/>
      <c r="F170" s="5"/>
      <c r="G170" s="1"/>
      <c r="H170" s="1"/>
      <c r="I170" s="9"/>
    </row>
  </sheetData>
  <sheetProtection selectLockedCells="1" selectUnlockedCells="1"/>
  <mergeCells count="22">
    <mergeCell ref="G5:G6"/>
    <mergeCell ref="H5:H6"/>
    <mergeCell ref="B20:C20"/>
    <mergeCell ref="B29:C29"/>
    <mergeCell ref="B1:H1"/>
    <mergeCell ref="B2:H2"/>
    <mergeCell ref="B3:H3"/>
    <mergeCell ref="B4:H4"/>
    <mergeCell ref="B5:B6"/>
    <mergeCell ref="C5:C6"/>
    <mergeCell ref="D5:D6"/>
    <mergeCell ref="E5:F5"/>
    <mergeCell ref="B40:F40"/>
    <mergeCell ref="G40:H40"/>
    <mergeCell ref="B38:F38"/>
    <mergeCell ref="B33:C33"/>
    <mergeCell ref="B8:H8"/>
    <mergeCell ref="G38:H38"/>
    <mergeCell ref="B39:F39"/>
    <mergeCell ref="G39:H39"/>
    <mergeCell ref="B9:C9"/>
    <mergeCell ref="B12:C12"/>
  </mergeCells>
  <printOptions/>
  <pageMargins left="1.0236220472440944" right="0.07874015748031496" top="0.6692913385826772" bottom="0.5118110236220472" header="0.2755905511811024" footer="0.11811023622047245"/>
  <pageSetup firstPageNumber="1" useFirstPageNumber="1" fitToHeight="1" fitToWidth="1"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84"/>
  <sheetViews>
    <sheetView zoomScale="115" zoomScaleNormal="115" zoomScalePageLayoutView="0" workbookViewId="0" topLeftCell="A39">
      <selection activeCell="B45" sqref="B45:I45"/>
    </sheetView>
  </sheetViews>
  <sheetFormatPr defaultColWidth="8.8515625" defaultRowHeight="12.75"/>
  <cols>
    <col min="1" max="1" width="1.8515625" style="1" customWidth="1"/>
    <col min="2" max="2" width="3.8515625" style="2" customWidth="1"/>
    <col min="3" max="3" width="11.140625" style="2" customWidth="1"/>
    <col min="4" max="4" width="12.140625" style="3" customWidth="1"/>
    <col min="5" max="5" width="51.140625" style="4" customWidth="1"/>
    <col min="6" max="6" width="7.7109375" style="1" customWidth="1"/>
    <col min="7" max="7" width="13.28125" style="5" customWidth="1"/>
    <col min="8" max="8" width="9.7109375" style="1" customWidth="1"/>
    <col min="9" max="9" width="11.8515625" style="1" customWidth="1"/>
    <col min="10" max="10" width="6.7109375" style="6" customWidth="1"/>
    <col min="11" max="11" width="18.00390625" style="1" customWidth="1"/>
    <col min="12" max="12" width="8.8515625" style="1" customWidth="1"/>
    <col min="13" max="13" width="13.57421875" style="1" customWidth="1"/>
    <col min="14" max="14" width="8.8515625" style="1" customWidth="1"/>
    <col min="15" max="15" width="13.421875" style="1" customWidth="1"/>
    <col min="16" max="16" width="19.421875" style="1" customWidth="1"/>
    <col min="17" max="17" width="12.7109375" style="1" customWidth="1"/>
    <col min="18" max="18" width="8.8515625" style="1" customWidth="1"/>
    <col min="19" max="19" width="12.140625" style="7" customWidth="1"/>
    <col min="20" max="16384" width="8.8515625" style="1" customWidth="1"/>
  </cols>
  <sheetData>
    <row r="1" spans="2:10" s="8" customFormat="1" ht="26.25">
      <c r="B1" s="101" t="s">
        <v>26</v>
      </c>
      <c r="C1" s="101"/>
      <c r="D1" s="101"/>
      <c r="E1" s="101"/>
      <c r="F1" s="101"/>
      <c r="G1" s="101"/>
      <c r="H1" s="101"/>
      <c r="I1" s="101"/>
      <c r="J1" s="9"/>
    </row>
    <row r="2" spans="2:10" s="8" customFormat="1" ht="18">
      <c r="B2" s="102"/>
      <c r="C2" s="102"/>
      <c r="D2" s="102"/>
      <c r="E2" s="102"/>
      <c r="F2" s="102"/>
      <c r="G2" s="102"/>
      <c r="H2" s="102"/>
      <c r="I2" s="102"/>
      <c r="J2" s="9"/>
    </row>
    <row r="3" spans="2:10" s="8" customFormat="1" ht="16.5">
      <c r="B3" s="103" t="s">
        <v>25</v>
      </c>
      <c r="C3" s="103"/>
      <c r="D3" s="103"/>
      <c r="E3" s="103"/>
      <c r="F3" s="103"/>
      <c r="G3" s="103"/>
      <c r="H3" s="103"/>
      <c r="I3" s="103"/>
      <c r="J3" s="9"/>
    </row>
    <row r="4" spans="2:10" s="8" customFormat="1" ht="12">
      <c r="B4" s="104"/>
      <c r="C4" s="104"/>
      <c r="D4" s="104"/>
      <c r="E4" s="104"/>
      <c r="F4" s="104"/>
      <c r="G4" s="104"/>
      <c r="H4" s="104"/>
      <c r="I4" s="104"/>
      <c r="J4" s="9"/>
    </row>
    <row r="5" spans="2:20" s="8" customFormat="1" ht="18.75" customHeight="1">
      <c r="B5" s="115" t="s">
        <v>0</v>
      </c>
      <c r="C5" s="108" t="s">
        <v>1</v>
      </c>
      <c r="D5" s="108" t="s">
        <v>80</v>
      </c>
      <c r="E5" s="110" t="s">
        <v>2</v>
      </c>
      <c r="F5" s="110" t="s">
        <v>3</v>
      </c>
      <c r="G5" s="110"/>
      <c r="H5" s="112" t="s">
        <v>4</v>
      </c>
      <c r="I5" s="112" t="s">
        <v>5</v>
      </c>
      <c r="J5" s="9"/>
      <c r="S5" s="11"/>
      <c r="T5" s="12"/>
    </row>
    <row r="6" spans="2:20" s="8" customFormat="1" ht="21" customHeight="1">
      <c r="B6" s="115"/>
      <c r="C6" s="108"/>
      <c r="D6" s="108"/>
      <c r="E6" s="110"/>
      <c r="F6" s="27" t="s">
        <v>6</v>
      </c>
      <c r="G6" s="28" t="s">
        <v>7</v>
      </c>
      <c r="H6" s="112"/>
      <c r="I6" s="112" t="s">
        <v>5</v>
      </c>
      <c r="J6" s="9"/>
      <c r="K6" s="13"/>
      <c r="S6" s="11"/>
      <c r="T6" s="12"/>
    </row>
    <row r="7" spans="2:20" s="8" customFormat="1" ht="12.75">
      <c r="B7" s="29">
        <v>1</v>
      </c>
      <c r="C7" s="29">
        <v>2</v>
      </c>
      <c r="D7" s="30" t="s">
        <v>81</v>
      </c>
      <c r="E7" s="31">
        <v>4</v>
      </c>
      <c r="F7" s="31">
        <v>5</v>
      </c>
      <c r="G7" s="26">
        <v>6</v>
      </c>
      <c r="H7" s="31">
        <v>7</v>
      </c>
      <c r="I7" s="31">
        <v>8</v>
      </c>
      <c r="J7" s="9"/>
      <c r="K7" s="13"/>
      <c r="S7" s="11"/>
      <c r="T7" s="11"/>
    </row>
    <row r="8" spans="2:20" s="8" customFormat="1" ht="12.75">
      <c r="B8" s="97"/>
      <c r="C8" s="97"/>
      <c r="D8" s="97"/>
      <c r="E8" s="97"/>
      <c r="F8" s="97"/>
      <c r="G8" s="97"/>
      <c r="H8" s="97"/>
      <c r="I8" s="97"/>
      <c r="J8" s="9"/>
      <c r="K8" s="13"/>
      <c r="S8" s="7"/>
      <c r="T8" s="1"/>
    </row>
    <row r="9" spans="2:20" s="8" customFormat="1" ht="12.75">
      <c r="B9" s="115"/>
      <c r="C9" s="115"/>
      <c r="D9" s="115"/>
      <c r="E9" s="116" t="s">
        <v>27</v>
      </c>
      <c r="F9" s="116"/>
      <c r="G9" s="116"/>
      <c r="H9" s="116"/>
      <c r="I9" s="116"/>
      <c r="J9" s="14"/>
      <c r="K9" s="13"/>
      <c r="L9" s="15"/>
      <c r="M9" s="15"/>
      <c r="N9" s="15"/>
      <c r="O9" s="15"/>
      <c r="P9" s="15"/>
      <c r="Q9" s="15"/>
      <c r="R9" s="15"/>
      <c r="S9" s="7"/>
      <c r="T9" s="1"/>
    </row>
    <row r="10" spans="2:20" s="8" customFormat="1" ht="72">
      <c r="B10" s="32">
        <v>1</v>
      </c>
      <c r="C10" s="32" t="s">
        <v>31</v>
      </c>
      <c r="D10" s="60" t="s">
        <v>43</v>
      </c>
      <c r="E10" s="57" t="s">
        <v>59</v>
      </c>
      <c r="F10" s="34" t="s">
        <v>8</v>
      </c>
      <c r="G10" s="44">
        <v>0.184</v>
      </c>
      <c r="H10" s="42">
        <v>1834.47</v>
      </c>
      <c r="I10" s="35">
        <f>ROUND(H10*G10,2)</f>
        <v>337.54</v>
      </c>
      <c r="J10" s="14"/>
      <c r="K10" s="33" t="s">
        <v>31</v>
      </c>
      <c r="L10" s="15"/>
      <c r="M10" s="15"/>
      <c r="N10" s="15"/>
      <c r="O10" s="15"/>
      <c r="P10" s="15"/>
      <c r="Q10" s="15"/>
      <c r="R10" s="15"/>
      <c r="S10" s="7"/>
      <c r="T10" s="1"/>
    </row>
    <row r="11" spans="2:20" s="8" customFormat="1" ht="60">
      <c r="B11" s="32">
        <v>2</v>
      </c>
      <c r="C11" s="32" t="s">
        <v>31</v>
      </c>
      <c r="D11" s="60" t="s">
        <v>43</v>
      </c>
      <c r="E11" s="45" t="s">
        <v>60</v>
      </c>
      <c r="F11" s="34" t="s">
        <v>9</v>
      </c>
      <c r="G11" s="59">
        <v>3</v>
      </c>
      <c r="H11" s="42">
        <v>200</v>
      </c>
      <c r="I11" s="35">
        <f>ROUND(H11*G11,2)</f>
        <v>600</v>
      </c>
      <c r="J11" s="14"/>
      <c r="K11" s="33" t="s">
        <v>31</v>
      </c>
      <c r="L11" s="15"/>
      <c r="M11" s="15"/>
      <c r="N11" s="15"/>
      <c r="O11" s="15"/>
      <c r="P11" s="15"/>
      <c r="Q11" s="15"/>
      <c r="R11" s="15"/>
      <c r="S11" s="7"/>
      <c r="T11" s="1"/>
    </row>
    <row r="12" spans="2:20" s="8" customFormat="1" ht="24">
      <c r="B12" s="32">
        <v>3</v>
      </c>
      <c r="C12" s="32" t="s">
        <v>31</v>
      </c>
      <c r="D12" s="60" t="s">
        <v>44</v>
      </c>
      <c r="E12" s="58" t="s">
        <v>28</v>
      </c>
      <c r="F12" s="34" t="s">
        <v>29</v>
      </c>
      <c r="G12" s="59">
        <v>1</v>
      </c>
      <c r="H12" s="42">
        <v>1500</v>
      </c>
      <c r="I12" s="35">
        <f>ROUND(H12*G12,2)</f>
        <v>1500</v>
      </c>
      <c r="J12" s="14"/>
      <c r="K12" s="33" t="s">
        <v>31</v>
      </c>
      <c r="L12" s="15"/>
      <c r="M12" s="15"/>
      <c r="N12" s="15"/>
      <c r="O12" s="15"/>
      <c r="P12" s="15"/>
      <c r="Q12" s="15"/>
      <c r="R12" s="15"/>
      <c r="S12" s="7"/>
      <c r="T12" s="1"/>
    </row>
    <row r="13" spans="2:20" s="15" customFormat="1" ht="12.75" customHeight="1">
      <c r="B13" s="117" t="s">
        <v>24</v>
      </c>
      <c r="C13" s="117"/>
      <c r="D13" s="117"/>
      <c r="E13" s="117"/>
      <c r="F13" s="117"/>
      <c r="G13" s="117"/>
      <c r="H13" s="117"/>
      <c r="I13" s="37">
        <f>SUM(I10:I12)</f>
        <v>2437.54</v>
      </c>
      <c r="J13" s="14"/>
      <c r="K13" s="13"/>
      <c r="L13" s="13"/>
      <c r="M13" s="13"/>
      <c r="S13" s="7"/>
      <c r="T13" s="1"/>
    </row>
    <row r="14" spans="2:20" s="15" customFormat="1" ht="12.75">
      <c r="B14" s="118"/>
      <c r="C14" s="118"/>
      <c r="D14" s="118"/>
      <c r="E14" s="118"/>
      <c r="F14" s="118"/>
      <c r="G14" s="118"/>
      <c r="H14" s="118"/>
      <c r="I14" s="118"/>
      <c r="J14" s="14"/>
      <c r="K14" s="13"/>
      <c r="S14" s="7"/>
      <c r="T14" s="1"/>
    </row>
    <row r="15" spans="2:20" s="15" customFormat="1" ht="12.75">
      <c r="B15" s="115"/>
      <c r="C15" s="115"/>
      <c r="D15" s="115"/>
      <c r="E15" s="116" t="s">
        <v>30</v>
      </c>
      <c r="F15" s="116"/>
      <c r="G15" s="116"/>
      <c r="H15" s="116"/>
      <c r="I15" s="116"/>
      <c r="J15" s="14"/>
      <c r="K15" s="13"/>
      <c r="S15" s="7"/>
      <c r="T15" s="1"/>
    </row>
    <row r="16" spans="2:20" s="15" customFormat="1" ht="60">
      <c r="B16" s="32">
        <v>4</v>
      </c>
      <c r="C16" s="32" t="s">
        <v>18</v>
      </c>
      <c r="D16" s="61" t="s">
        <v>45</v>
      </c>
      <c r="E16" s="48" t="s">
        <v>37</v>
      </c>
      <c r="F16" s="34" t="s">
        <v>10</v>
      </c>
      <c r="G16" s="59">
        <f>(184*5*0.15)+3*(10*1*0.15)</f>
        <v>142.5</v>
      </c>
      <c r="H16" s="42">
        <v>15</v>
      </c>
      <c r="I16" s="35">
        <f>ROUND(H16*G16,2)</f>
        <v>2137.5</v>
      </c>
      <c r="J16" s="14"/>
      <c r="K16" s="61" t="s">
        <v>18</v>
      </c>
      <c r="S16" s="7"/>
      <c r="T16" s="1"/>
    </row>
    <row r="17" spans="2:20" s="15" customFormat="1" ht="72">
      <c r="B17" s="32">
        <v>5</v>
      </c>
      <c r="C17" s="32" t="s">
        <v>18</v>
      </c>
      <c r="D17" s="61" t="s">
        <v>45</v>
      </c>
      <c r="E17" s="48" t="s">
        <v>61</v>
      </c>
      <c r="F17" s="34" t="s">
        <v>10</v>
      </c>
      <c r="G17" s="59">
        <f>(184*5*0.35)+3*(10*1*0.35)</f>
        <v>332.5</v>
      </c>
      <c r="H17" s="42">
        <v>23.85</v>
      </c>
      <c r="I17" s="35">
        <f>ROUND(H17*G17,2)</f>
        <v>7930.13</v>
      </c>
      <c r="J17" s="14"/>
      <c r="K17" s="61" t="s">
        <v>18</v>
      </c>
      <c r="S17" s="7"/>
      <c r="T17" s="1"/>
    </row>
    <row r="18" spans="2:20" s="15" customFormat="1" ht="12.75" customHeight="1">
      <c r="B18" s="117" t="s">
        <v>32</v>
      </c>
      <c r="C18" s="117"/>
      <c r="D18" s="117"/>
      <c r="E18" s="117"/>
      <c r="F18" s="117"/>
      <c r="G18" s="117"/>
      <c r="H18" s="117"/>
      <c r="I18" s="37">
        <f>SUM(I16:I17)</f>
        <v>10067.630000000001</v>
      </c>
      <c r="J18" s="14"/>
      <c r="K18" s="13"/>
      <c r="L18" s="13"/>
      <c r="M18" s="13"/>
      <c r="S18" s="7"/>
      <c r="T18" s="1"/>
    </row>
    <row r="19" spans="2:20" s="15" customFormat="1" ht="12.75">
      <c r="B19" s="118"/>
      <c r="C19" s="118"/>
      <c r="D19" s="118"/>
      <c r="E19" s="118"/>
      <c r="F19" s="118"/>
      <c r="G19" s="118"/>
      <c r="H19" s="118"/>
      <c r="I19" s="118"/>
      <c r="J19" s="14"/>
      <c r="K19" s="13"/>
      <c r="S19" s="7"/>
      <c r="T19" s="1"/>
    </row>
    <row r="20" spans="2:20" s="15" customFormat="1" ht="12.75">
      <c r="B20" s="119"/>
      <c r="C20" s="120"/>
      <c r="D20" s="121"/>
      <c r="E20" s="54" t="s">
        <v>33</v>
      </c>
      <c r="F20" s="55"/>
      <c r="G20" s="55"/>
      <c r="H20" s="55"/>
      <c r="I20" s="56"/>
      <c r="J20" s="14"/>
      <c r="K20" s="13"/>
      <c r="S20" s="7"/>
      <c r="T20" s="1"/>
    </row>
    <row r="21" spans="2:20" s="16" customFormat="1" ht="51" customHeight="1">
      <c r="B21" s="32">
        <v>6</v>
      </c>
      <c r="C21" s="32" t="s">
        <v>20</v>
      </c>
      <c r="D21" s="61" t="s">
        <v>46</v>
      </c>
      <c r="E21" s="48" t="s">
        <v>42</v>
      </c>
      <c r="F21" s="39" t="s">
        <v>9</v>
      </c>
      <c r="G21" s="59">
        <v>2</v>
      </c>
      <c r="H21" s="35">
        <v>1800</v>
      </c>
      <c r="I21" s="35">
        <f>ROUND(H21*G21,2)</f>
        <v>3600</v>
      </c>
      <c r="J21" s="14"/>
      <c r="K21" s="61" t="s">
        <v>20</v>
      </c>
      <c r="L21" s="15"/>
      <c r="M21" s="15"/>
      <c r="N21" s="15"/>
      <c r="O21" s="15"/>
      <c r="P21" s="15"/>
      <c r="Q21" s="15"/>
      <c r="R21" s="15"/>
      <c r="S21" s="7"/>
      <c r="T21" s="1"/>
    </row>
    <row r="22" spans="2:20" s="16" customFormat="1" ht="41.25" customHeight="1">
      <c r="B22" s="32">
        <v>7</v>
      </c>
      <c r="C22" s="32" t="s">
        <v>20</v>
      </c>
      <c r="D22" s="61" t="s">
        <v>47</v>
      </c>
      <c r="E22" s="50" t="s">
        <v>34</v>
      </c>
      <c r="F22" s="39" t="s">
        <v>11</v>
      </c>
      <c r="G22" s="59">
        <v>30</v>
      </c>
      <c r="H22" s="35">
        <v>50</v>
      </c>
      <c r="I22" s="35">
        <f>ROUND(H22*G22,2)</f>
        <v>1500</v>
      </c>
      <c r="J22" s="14"/>
      <c r="K22" s="61" t="s">
        <v>20</v>
      </c>
      <c r="L22" s="15"/>
      <c r="M22" s="15"/>
      <c r="N22" s="15"/>
      <c r="O22" s="15"/>
      <c r="P22" s="15"/>
      <c r="Q22" s="15"/>
      <c r="R22" s="15"/>
      <c r="S22" s="7"/>
      <c r="T22" s="1"/>
    </row>
    <row r="23" spans="2:20" s="16" customFormat="1" ht="12.75" customHeight="1">
      <c r="B23" s="122" t="s">
        <v>62</v>
      </c>
      <c r="C23" s="123"/>
      <c r="D23" s="123"/>
      <c r="E23" s="123"/>
      <c r="F23" s="123"/>
      <c r="G23" s="123"/>
      <c r="H23" s="124"/>
      <c r="I23" s="37">
        <f>SUM(I21:I22)</f>
        <v>5100</v>
      </c>
      <c r="J23" s="14"/>
      <c r="K23" s="13"/>
      <c r="L23" s="15"/>
      <c r="M23" s="15"/>
      <c r="N23" s="15"/>
      <c r="O23" s="15"/>
      <c r="P23" s="15"/>
      <c r="Q23" s="15"/>
      <c r="R23" s="15"/>
      <c r="S23" s="7"/>
      <c r="T23" s="1"/>
    </row>
    <row r="24" spans="2:20" s="16" customFormat="1" ht="12.75" customHeight="1">
      <c r="B24" s="125"/>
      <c r="C24" s="126"/>
      <c r="D24" s="126"/>
      <c r="E24" s="126"/>
      <c r="F24" s="126"/>
      <c r="G24" s="126"/>
      <c r="H24" s="126"/>
      <c r="I24" s="127"/>
      <c r="J24" s="14"/>
      <c r="K24" s="13"/>
      <c r="L24" s="13"/>
      <c r="M24" s="13"/>
      <c r="N24" s="15"/>
      <c r="O24" s="15"/>
      <c r="P24" s="15"/>
      <c r="Q24" s="15"/>
      <c r="R24" s="15"/>
      <c r="S24" s="7"/>
      <c r="T24" s="1"/>
    </row>
    <row r="25" spans="2:20" s="16" customFormat="1" ht="12.75">
      <c r="B25" s="115"/>
      <c r="C25" s="115"/>
      <c r="D25" s="115"/>
      <c r="E25" s="128" t="s">
        <v>38</v>
      </c>
      <c r="F25" s="129"/>
      <c r="G25" s="129"/>
      <c r="H25" s="129"/>
      <c r="I25" s="130"/>
      <c r="J25" s="14"/>
      <c r="K25" s="13"/>
      <c r="L25" s="15"/>
      <c r="M25" s="15"/>
      <c r="N25" s="15"/>
      <c r="O25" s="15"/>
      <c r="P25" s="15"/>
      <c r="Q25" s="15"/>
      <c r="R25" s="15"/>
      <c r="S25" s="7"/>
      <c r="T25" s="1"/>
    </row>
    <row r="26" spans="2:20" s="17" customFormat="1" ht="36">
      <c r="B26" s="32">
        <v>8</v>
      </c>
      <c r="C26" s="32" t="s">
        <v>18</v>
      </c>
      <c r="D26" s="60" t="s">
        <v>48</v>
      </c>
      <c r="E26" s="45" t="s">
        <v>39</v>
      </c>
      <c r="F26" s="34" t="s">
        <v>12</v>
      </c>
      <c r="G26" s="59">
        <f>184*5+3*10*1</f>
        <v>950</v>
      </c>
      <c r="H26" s="35">
        <v>1.26</v>
      </c>
      <c r="I26" s="35">
        <f>ROUND(H26*G26,2)</f>
        <v>1197</v>
      </c>
      <c r="J26" s="14"/>
      <c r="K26" s="33" t="s">
        <v>18</v>
      </c>
      <c r="L26" s="15"/>
      <c r="M26" s="15"/>
      <c r="N26" s="15"/>
      <c r="O26" s="15"/>
      <c r="P26" s="15"/>
      <c r="Q26" s="15"/>
      <c r="R26" s="15"/>
      <c r="S26" s="7"/>
      <c r="T26" s="1"/>
    </row>
    <row r="27" spans="2:20" s="17" customFormat="1" ht="36">
      <c r="B27" s="32">
        <v>9</v>
      </c>
      <c r="C27" s="32" t="s">
        <v>23</v>
      </c>
      <c r="D27" s="61" t="s">
        <v>49</v>
      </c>
      <c r="E27" s="48" t="s">
        <v>40</v>
      </c>
      <c r="F27" s="34" t="s">
        <v>12</v>
      </c>
      <c r="G27" s="59">
        <v>950</v>
      </c>
      <c r="H27" s="35">
        <v>8</v>
      </c>
      <c r="I27" s="35">
        <f>ROUND(H27*G27,2)</f>
        <v>7600</v>
      </c>
      <c r="J27" s="14"/>
      <c r="K27" s="38" t="s">
        <v>23</v>
      </c>
      <c r="L27" s="15"/>
      <c r="M27" s="15"/>
      <c r="N27" s="15"/>
      <c r="O27" s="15"/>
      <c r="P27" s="15"/>
      <c r="Q27" s="15"/>
      <c r="R27" s="15"/>
      <c r="S27" s="7"/>
      <c r="T27" s="1"/>
    </row>
    <row r="28" spans="2:20" s="17" customFormat="1" ht="36">
      <c r="B28" s="32">
        <v>10</v>
      </c>
      <c r="C28" s="32" t="s">
        <v>14</v>
      </c>
      <c r="D28" s="61" t="s">
        <v>50</v>
      </c>
      <c r="E28" s="48" t="s">
        <v>63</v>
      </c>
      <c r="F28" s="34" t="s">
        <v>12</v>
      </c>
      <c r="G28" s="59">
        <v>950</v>
      </c>
      <c r="H28" s="35">
        <v>34</v>
      </c>
      <c r="I28" s="35">
        <f>ROUND(H28*G28,2)</f>
        <v>32300</v>
      </c>
      <c r="J28" s="14"/>
      <c r="K28" s="38" t="s">
        <v>14</v>
      </c>
      <c r="L28" s="15"/>
      <c r="M28" s="15"/>
      <c r="N28" s="15"/>
      <c r="O28" s="15"/>
      <c r="P28" s="15"/>
      <c r="Q28" s="15"/>
      <c r="R28" s="15"/>
      <c r="S28" s="7"/>
      <c r="T28" s="1"/>
    </row>
    <row r="29" spans="2:20" s="17" customFormat="1" ht="36">
      <c r="B29" s="32">
        <v>11</v>
      </c>
      <c r="C29" s="32" t="s">
        <v>14</v>
      </c>
      <c r="D29" s="61" t="s">
        <v>51</v>
      </c>
      <c r="E29" s="48" t="s">
        <v>41</v>
      </c>
      <c r="F29" s="34" t="s">
        <v>12</v>
      </c>
      <c r="G29" s="59">
        <v>950</v>
      </c>
      <c r="H29" s="35">
        <v>17</v>
      </c>
      <c r="I29" s="35">
        <f>ROUND(H29*G29,2)</f>
        <v>16150</v>
      </c>
      <c r="J29" s="14"/>
      <c r="K29" s="38" t="s">
        <v>14</v>
      </c>
      <c r="L29" s="15"/>
      <c r="M29" s="15"/>
      <c r="N29" s="15"/>
      <c r="O29" s="15"/>
      <c r="P29" s="15"/>
      <c r="Q29" s="15"/>
      <c r="R29" s="15"/>
      <c r="S29" s="7"/>
      <c r="T29" s="1"/>
    </row>
    <row r="30" spans="2:20" s="18" customFormat="1" ht="12" customHeight="1">
      <c r="B30" s="122" t="s">
        <v>68</v>
      </c>
      <c r="C30" s="123"/>
      <c r="D30" s="123"/>
      <c r="E30" s="123"/>
      <c r="F30" s="123"/>
      <c r="G30" s="123"/>
      <c r="H30" s="124"/>
      <c r="I30" s="37">
        <f>SUM(I26:I29)</f>
        <v>57247</v>
      </c>
      <c r="J30" s="14"/>
      <c r="K30" s="13"/>
      <c r="L30" s="15"/>
      <c r="M30" s="15"/>
      <c r="N30" s="15"/>
      <c r="O30" s="15"/>
      <c r="P30" s="15"/>
      <c r="Q30" s="15"/>
      <c r="R30" s="15"/>
      <c r="S30" s="7"/>
      <c r="T30" s="1"/>
    </row>
    <row r="31" spans="2:26" s="17" customFormat="1" ht="12.75" customHeight="1">
      <c r="B31" s="131"/>
      <c r="C31" s="132"/>
      <c r="D31" s="132"/>
      <c r="E31" s="132"/>
      <c r="F31" s="132"/>
      <c r="G31" s="132"/>
      <c r="H31" s="132"/>
      <c r="I31" s="133"/>
      <c r="J31" s="14"/>
      <c r="K31" s="13"/>
      <c r="L31" s="13"/>
      <c r="M31" s="13"/>
      <c r="N31" s="15"/>
      <c r="O31" s="15"/>
      <c r="P31" s="15"/>
      <c r="Q31" s="15"/>
      <c r="R31" s="15"/>
      <c r="S31" s="7"/>
      <c r="T31" s="1"/>
      <c r="U31" s="1"/>
      <c r="V31" s="1"/>
      <c r="Z31" s="1"/>
    </row>
    <row r="32" spans="2:26" s="17" customFormat="1" ht="12.75">
      <c r="B32" s="115"/>
      <c r="C32" s="115"/>
      <c r="D32" s="115"/>
      <c r="E32" s="128" t="s">
        <v>70</v>
      </c>
      <c r="F32" s="129"/>
      <c r="G32" s="129"/>
      <c r="H32" s="129"/>
      <c r="I32" s="130"/>
      <c r="J32" s="14"/>
      <c r="K32" s="13"/>
      <c r="L32" s="15"/>
      <c r="M32" s="15"/>
      <c r="N32" s="15"/>
      <c r="O32" s="15"/>
      <c r="P32" s="15"/>
      <c r="Q32" s="15"/>
      <c r="R32" s="15"/>
      <c r="S32" s="7"/>
      <c r="T32" s="1"/>
      <c r="U32" s="1"/>
      <c r="V32" s="1"/>
      <c r="Z32" s="1"/>
    </row>
    <row r="33" spans="2:26" s="17" customFormat="1" ht="72">
      <c r="B33" s="32">
        <v>12</v>
      </c>
      <c r="C33" s="32" t="s">
        <v>82</v>
      </c>
      <c r="D33" s="60" t="s">
        <v>56</v>
      </c>
      <c r="E33" s="62" t="s">
        <v>64</v>
      </c>
      <c r="F33" s="34" t="s">
        <v>12</v>
      </c>
      <c r="G33" s="36">
        <f>4.44*184+6*0.5*1*2.5+5*3</f>
        <v>839.46</v>
      </c>
      <c r="H33" s="35">
        <v>65</v>
      </c>
      <c r="I33" s="35">
        <f>ROUND(H33*G33,2)</f>
        <v>54564.9</v>
      </c>
      <c r="J33" s="14"/>
      <c r="K33" s="13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Z33" s="1"/>
    </row>
    <row r="34" spans="2:26" s="17" customFormat="1" ht="60">
      <c r="B34" s="32">
        <v>13</v>
      </c>
      <c r="C34" s="32" t="s">
        <v>83</v>
      </c>
      <c r="D34" s="63" t="s">
        <v>53</v>
      </c>
      <c r="E34" s="62" t="s">
        <v>52</v>
      </c>
      <c r="F34" s="34" t="s">
        <v>10</v>
      </c>
      <c r="G34" s="36">
        <f>2*184*0.138+6*4*0.06+5*5*0.04</f>
        <v>53.224000000000004</v>
      </c>
      <c r="H34" s="35">
        <v>250</v>
      </c>
      <c r="I34" s="35">
        <f>ROUND(H34*G34,2)</f>
        <v>13306</v>
      </c>
      <c r="J34" s="14"/>
      <c r="K34" s="13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Z34" s="1"/>
    </row>
    <row r="35" spans="2:26" s="17" customFormat="1" ht="36">
      <c r="B35" s="32">
        <v>14</v>
      </c>
      <c r="C35" s="32" t="s">
        <v>83</v>
      </c>
      <c r="D35" s="63" t="s">
        <v>54</v>
      </c>
      <c r="E35" s="62" t="s">
        <v>65</v>
      </c>
      <c r="F35" s="34" t="s">
        <v>55</v>
      </c>
      <c r="G35" s="59">
        <f>2*184+4*6</f>
        <v>392</v>
      </c>
      <c r="H35" s="35">
        <v>28</v>
      </c>
      <c r="I35" s="35">
        <f>ROUND(H35*G35,2)</f>
        <v>10976</v>
      </c>
      <c r="J35" s="14"/>
      <c r="K35" s="13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Z35" s="1"/>
    </row>
    <row r="36" spans="2:26" s="17" customFormat="1" ht="40.5" customHeight="1">
      <c r="B36" s="32">
        <v>15</v>
      </c>
      <c r="C36" s="32" t="s">
        <v>83</v>
      </c>
      <c r="D36" s="60" t="s">
        <v>54</v>
      </c>
      <c r="E36" s="62" t="s">
        <v>66</v>
      </c>
      <c r="F36" s="34" t="s">
        <v>55</v>
      </c>
      <c r="G36" s="59">
        <f>5*5</f>
        <v>25</v>
      </c>
      <c r="H36" s="35">
        <v>25</v>
      </c>
      <c r="I36" s="35">
        <f>ROUND(H36*G36,2)</f>
        <v>625</v>
      </c>
      <c r="J36" s="14"/>
      <c r="K36" s="13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Z36" s="1"/>
    </row>
    <row r="37" spans="2:26" s="17" customFormat="1" ht="48">
      <c r="B37" s="32">
        <v>16</v>
      </c>
      <c r="C37" s="32" t="s">
        <v>83</v>
      </c>
      <c r="D37" s="60" t="s">
        <v>58</v>
      </c>
      <c r="E37" s="45" t="s">
        <v>57</v>
      </c>
      <c r="F37" s="34" t="s">
        <v>12</v>
      </c>
      <c r="G37" s="59">
        <f>2*184*0.28</f>
        <v>103.04</v>
      </c>
      <c r="H37" s="35">
        <v>65</v>
      </c>
      <c r="I37" s="35">
        <f>ROUND(H37*G37,2)</f>
        <v>6697.6</v>
      </c>
      <c r="J37" s="14"/>
      <c r="K37" s="13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Z37" s="1"/>
    </row>
    <row r="38" spans="2:22" s="17" customFormat="1" ht="12.75">
      <c r="B38" s="135" t="s">
        <v>69</v>
      </c>
      <c r="C38" s="136"/>
      <c r="D38" s="136"/>
      <c r="E38" s="136"/>
      <c r="F38" s="136"/>
      <c r="G38" s="136"/>
      <c r="H38" s="137"/>
      <c r="I38" s="37">
        <f>SUM(I33:I37)</f>
        <v>86169.5</v>
      </c>
      <c r="J38" s="14"/>
      <c r="K38" s="13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2:28" s="17" customFormat="1" ht="12.75">
      <c r="B39" s="131"/>
      <c r="C39" s="132"/>
      <c r="D39" s="132"/>
      <c r="E39" s="132"/>
      <c r="F39" s="132"/>
      <c r="G39" s="132"/>
      <c r="H39" s="132"/>
      <c r="I39" s="133"/>
      <c r="J39" s="14"/>
      <c r="K39" s="13"/>
      <c r="L39" s="13"/>
      <c r="M39" s="13"/>
      <c r="N39" s="15"/>
      <c r="O39" s="15"/>
      <c r="P39" s="15"/>
      <c r="Q39" s="15"/>
      <c r="R39" s="15"/>
      <c r="S39" s="7"/>
      <c r="T39" s="1"/>
      <c r="U39" s="1"/>
      <c r="V39" s="1"/>
      <c r="W39" s="1"/>
      <c r="X39" s="1"/>
      <c r="Y39" s="1"/>
      <c r="Z39" s="1"/>
      <c r="AA39" s="1"/>
      <c r="AB39" s="1"/>
    </row>
    <row r="40" spans="2:28" s="17" customFormat="1" ht="12.75">
      <c r="B40" s="115"/>
      <c r="C40" s="115"/>
      <c r="D40" s="115"/>
      <c r="E40" s="128" t="s">
        <v>71</v>
      </c>
      <c r="F40" s="129"/>
      <c r="G40" s="129"/>
      <c r="H40" s="129"/>
      <c r="I40" s="130"/>
      <c r="J40" s="14"/>
      <c r="K40" s="13"/>
      <c r="L40" s="15"/>
      <c r="M40" s="15"/>
      <c r="N40" s="15"/>
      <c r="O40" s="15"/>
      <c r="P40" s="15"/>
      <c r="Q40" s="15"/>
      <c r="R40" s="15"/>
      <c r="S40" s="7"/>
      <c r="T40" s="1"/>
      <c r="U40" s="1"/>
      <c r="V40" s="1"/>
      <c r="W40" s="1"/>
      <c r="X40" s="1"/>
      <c r="Y40" s="1"/>
      <c r="Z40" s="1"/>
      <c r="AA40" s="1"/>
      <c r="AB40" s="1"/>
    </row>
    <row r="41" spans="2:28" s="17" customFormat="1" ht="36">
      <c r="B41" s="32">
        <f>B37+1</f>
        <v>17</v>
      </c>
      <c r="C41" s="32" t="s">
        <v>19</v>
      </c>
      <c r="D41" s="66" t="s">
        <v>79</v>
      </c>
      <c r="E41" s="51" t="s">
        <v>67</v>
      </c>
      <c r="F41" s="34" t="s">
        <v>12</v>
      </c>
      <c r="G41" s="36">
        <v>315</v>
      </c>
      <c r="H41" s="35">
        <v>5</v>
      </c>
      <c r="I41" s="35">
        <f>ROUND(H41*G41,2)</f>
        <v>1575</v>
      </c>
      <c r="J41" s="14"/>
      <c r="K41" s="40" t="s">
        <v>19</v>
      </c>
      <c r="L41" s="15"/>
      <c r="M41" s="15"/>
      <c r="N41" s="15"/>
      <c r="O41" s="15"/>
      <c r="P41" s="15"/>
      <c r="Q41" s="15"/>
      <c r="R41" s="15"/>
      <c r="S41" s="7"/>
      <c r="T41" s="1"/>
      <c r="U41" s="1"/>
      <c r="V41" s="1"/>
      <c r="W41" s="1"/>
      <c r="X41" s="1"/>
      <c r="Y41" s="1"/>
      <c r="Z41" s="1"/>
      <c r="AA41" s="1"/>
      <c r="AB41" s="1"/>
    </row>
    <row r="42" spans="2:28" s="17" customFormat="1" ht="36">
      <c r="B42" s="32">
        <v>18</v>
      </c>
      <c r="C42" s="32" t="s">
        <v>13</v>
      </c>
      <c r="D42" s="60" t="s">
        <v>78</v>
      </c>
      <c r="E42" s="50" t="s">
        <v>35</v>
      </c>
      <c r="F42" s="39" t="s">
        <v>9</v>
      </c>
      <c r="G42" s="36">
        <v>4</v>
      </c>
      <c r="H42" s="35">
        <v>200</v>
      </c>
      <c r="I42" s="35">
        <f>ROUND(H42*G42,2)</f>
        <v>800</v>
      </c>
      <c r="J42" s="14"/>
      <c r="K42" s="33" t="s">
        <v>13</v>
      </c>
      <c r="L42" s="15"/>
      <c r="M42" s="15"/>
      <c r="N42" s="15"/>
      <c r="O42" s="15"/>
      <c r="P42" s="15"/>
      <c r="Q42" s="15"/>
      <c r="R42" s="15"/>
      <c r="S42" s="7"/>
      <c r="T42" s="1"/>
      <c r="U42" s="1"/>
      <c r="V42" s="1"/>
      <c r="W42" s="1"/>
      <c r="X42" s="1"/>
      <c r="Y42" s="1"/>
      <c r="Z42" s="1"/>
      <c r="AA42" s="1"/>
      <c r="AB42" s="1"/>
    </row>
    <row r="43" spans="2:28" s="17" customFormat="1" ht="24">
      <c r="B43" s="32">
        <v>19</v>
      </c>
      <c r="C43" s="32" t="s">
        <v>13</v>
      </c>
      <c r="D43" s="60" t="s">
        <v>77</v>
      </c>
      <c r="E43" s="45" t="s">
        <v>36</v>
      </c>
      <c r="F43" s="34" t="s">
        <v>9</v>
      </c>
      <c r="G43" s="36">
        <v>3</v>
      </c>
      <c r="H43" s="35">
        <v>100</v>
      </c>
      <c r="I43" s="35">
        <f>ROUND(H43*G43,2)</f>
        <v>300</v>
      </c>
      <c r="J43" s="14"/>
      <c r="K43" s="33" t="s">
        <v>13</v>
      </c>
      <c r="L43" s="15"/>
      <c r="M43" s="15"/>
      <c r="N43" s="15"/>
      <c r="O43" s="15"/>
      <c r="P43" s="15"/>
      <c r="Q43" s="15"/>
      <c r="R43" s="15"/>
      <c r="S43" s="7"/>
      <c r="T43" s="1"/>
      <c r="U43" s="1"/>
      <c r="V43" s="1"/>
      <c r="W43" s="1"/>
      <c r="X43" s="1"/>
      <c r="Y43" s="1"/>
      <c r="Z43" s="1"/>
      <c r="AA43" s="1"/>
      <c r="AB43" s="1"/>
    </row>
    <row r="44" spans="2:28" s="17" customFormat="1" ht="17.25" customHeight="1">
      <c r="B44" s="135" t="s">
        <v>84</v>
      </c>
      <c r="C44" s="136"/>
      <c r="D44" s="136"/>
      <c r="E44" s="136"/>
      <c r="F44" s="136"/>
      <c r="G44" s="136"/>
      <c r="H44" s="137"/>
      <c r="I44" s="37">
        <f>SUM(I41:I43)</f>
        <v>2675</v>
      </c>
      <c r="J44" s="14"/>
      <c r="K44" s="13"/>
      <c r="L44" s="15"/>
      <c r="M44" s="15"/>
      <c r="N44" s="15"/>
      <c r="O44" s="15"/>
      <c r="P44" s="15"/>
      <c r="Q44" s="15"/>
      <c r="R44" s="15"/>
      <c r="S44" s="7"/>
      <c r="T44" s="1"/>
      <c r="U44" s="1"/>
      <c r="V44" s="1"/>
      <c r="W44" s="1"/>
      <c r="X44" s="1"/>
      <c r="Y44" s="1"/>
      <c r="Z44" s="1"/>
      <c r="AA44" s="1"/>
      <c r="AB44" s="1"/>
    </row>
    <row r="45" spans="2:28" s="17" customFormat="1" ht="12.75">
      <c r="B45" s="125"/>
      <c r="C45" s="126"/>
      <c r="D45" s="126"/>
      <c r="E45" s="126"/>
      <c r="F45" s="126"/>
      <c r="G45" s="126"/>
      <c r="H45" s="126"/>
      <c r="I45" s="127"/>
      <c r="J45" s="14"/>
      <c r="K45" s="13"/>
      <c r="L45" s="13"/>
      <c r="M45" s="13"/>
      <c r="N45" s="15"/>
      <c r="O45" s="15"/>
      <c r="P45" s="15"/>
      <c r="Q45" s="15"/>
      <c r="R45" s="15"/>
      <c r="S45" s="7"/>
      <c r="T45" s="1"/>
      <c r="U45" s="1"/>
      <c r="V45" s="1"/>
      <c r="W45" s="1"/>
      <c r="X45" s="1"/>
      <c r="Y45" s="1"/>
      <c r="Z45" s="1"/>
      <c r="AA45" s="1"/>
      <c r="AB45" s="1"/>
    </row>
    <row r="46" spans="2:28" s="17" customFormat="1" ht="12.75">
      <c r="B46" s="95"/>
      <c r="C46" s="95"/>
      <c r="D46" s="95"/>
      <c r="E46" s="142" t="s">
        <v>72</v>
      </c>
      <c r="F46" s="143"/>
      <c r="G46" s="143"/>
      <c r="H46" s="143"/>
      <c r="I46" s="144"/>
      <c r="J46" s="14"/>
      <c r="K46" s="13"/>
      <c r="L46" s="15"/>
      <c r="M46" s="15"/>
      <c r="N46" s="15"/>
      <c r="O46" s="15"/>
      <c r="P46" s="15"/>
      <c r="Q46" s="15"/>
      <c r="R46" s="15"/>
      <c r="S46" s="7"/>
      <c r="T46" s="1"/>
      <c r="U46" s="1"/>
      <c r="V46" s="1"/>
      <c r="W46" s="1"/>
      <c r="X46" s="1"/>
      <c r="Y46" s="1"/>
      <c r="Z46" s="1"/>
      <c r="AA46" s="1"/>
      <c r="AB46" s="1"/>
    </row>
    <row r="47" spans="2:28" s="17" customFormat="1" ht="27.75" customHeight="1">
      <c r="B47" s="41">
        <v>20</v>
      </c>
      <c r="C47" s="41" t="s">
        <v>21</v>
      </c>
      <c r="D47" s="64" t="s">
        <v>74</v>
      </c>
      <c r="E47" s="47" t="s">
        <v>22</v>
      </c>
      <c r="F47" s="41" t="s">
        <v>9</v>
      </c>
      <c r="G47" s="43">
        <v>7</v>
      </c>
      <c r="H47" s="35">
        <v>150</v>
      </c>
      <c r="I47" s="35">
        <f>H47*G47</f>
        <v>1050</v>
      </c>
      <c r="J47" s="14"/>
      <c r="K47" s="41" t="s">
        <v>21</v>
      </c>
      <c r="L47" s="15"/>
      <c r="M47" s="15"/>
      <c r="N47" s="15"/>
      <c r="O47" s="15"/>
      <c r="P47" s="15"/>
      <c r="Q47" s="15"/>
      <c r="R47" s="15"/>
      <c r="S47" s="7"/>
      <c r="T47" s="1"/>
      <c r="U47" s="1"/>
      <c r="V47" s="1"/>
      <c r="W47" s="1"/>
      <c r="X47" s="1"/>
      <c r="Y47" s="1"/>
      <c r="Z47" s="1"/>
      <c r="AA47" s="1"/>
      <c r="AB47" s="1"/>
    </row>
    <row r="48" spans="2:28" s="17" customFormat="1" ht="24">
      <c r="B48" s="53">
        <f>B47+1</f>
        <v>21</v>
      </c>
      <c r="C48" s="53" t="s">
        <v>21</v>
      </c>
      <c r="D48" s="65" t="s">
        <v>75</v>
      </c>
      <c r="E48" s="49" t="s">
        <v>76</v>
      </c>
      <c r="F48" s="53" t="s">
        <v>9</v>
      </c>
      <c r="G48" s="52">
        <v>7</v>
      </c>
      <c r="H48" s="46">
        <v>150</v>
      </c>
      <c r="I48" s="46">
        <f>H48*G48</f>
        <v>1050</v>
      </c>
      <c r="J48" s="14"/>
      <c r="K48" s="53" t="s">
        <v>21</v>
      </c>
      <c r="L48" s="15"/>
      <c r="M48" s="15"/>
      <c r="N48" s="15"/>
      <c r="O48" s="15"/>
      <c r="P48" s="15"/>
      <c r="Q48" s="15"/>
      <c r="R48" s="15"/>
      <c r="S48" s="7"/>
      <c r="T48" s="1"/>
      <c r="U48" s="1"/>
      <c r="V48" s="1"/>
      <c r="W48" s="1"/>
      <c r="X48" s="1"/>
      <c r="Y48" s="1"/>
      <c r="Z48" s="1"/>
      <c r="AA48" s="1"/>
      <c r="AB48" s="1"/>
    </row>
    <row r="49" spans="2:28" s="17" customFormat="1" ht="15" customHeight="1">
      <c r="B49" s="145" t="s">
        <v>73</v>
      </c>
      <c r="C49" s="146"/>
      <c r="D49" s="146"/>
      <c r="E49" s="146"/>
      <c r="F49" s="146"/>
      <c r="G49" s="146"/>
      <c r="H49" s="147"/>
      <c r="I49" s="37">
        <f>SUM(I47:I48)</f>
        <v>2100</v>
      </c>
      <c r="J49" s="14"/>
      <c r="K49" s="13"/>
      <c r="L49" s="15"/>
      <c r="M49" s="15"/>
      <c r="N49" s="15"/>
      <c r="O49" s="15"/>
      <c r="P49" s="15"/>
      <c r="Q49" s="15"/>
      <c r="R49" s="15"/>
      <c r="S49" s="7"/>
      <c r="T49" s="1"/>
      <c r="U49" s="1"/>
      <c r="V49" s="1"/>
      <c r="W49" s="1"/>
      <c r="X49" s="1"/>
      <c r="Y49" s="1"/>
      <c r="Z49" s="1"/>
      <c r="AA49" s="1"/>
      <c r="AB49" s="1"/>
    </row>
    <row r="50" spans="2:28" s="17" customFormat="1" ht="12.75" customHeight="1">
      <c r="B50" s="148"/>
      <c r="C50" s="149"/>
      <c r="D50" s="149"/>
      <c r="E50" s="149"/>
      <c r="F50" s="149"/>
      <c r="G50" s="149"/>
      <c r="H50" s="149"/>
      <c r="I50" s="150"/>
      <c r="J50" s="14"/>
      <c r="K50" s="13"/>
      <c r="L50" s="13"/>
      <c r="M50" s="13"/>
      <c r="N50" s="15"/>
      <c r="O50" s="15"/>
      <c r="P50" s="15"/>
      <c r="Q50" s="15"/>
      <c r="R50" s="15"/>
      <c r="S50" s="7"/>
      <c r="T50" s="1"/>
      <c r="W50" s="1"/>
      <c r="X50" s="1"/>
      <c r="Y50" s="1"/>
      <c r="Z50" s="1"/>
      <c r="AA50" s="1"/>
      <c r="AB50" s="1"/>
    </row>
    <row r="51" spans="2:20" s="17" customFormat="1" ht="12.75" customHeight="1" hidden="1">
      <c r="B51" s="131"/>
      <c r="C51" s="132"/>
      <c r="D51" s="132"/>
      <c r="E51" s="132"/>
      <c r="F51" s="132"/>
      <c r="G51" s="132"/>
      <c r="H51" s="132"/>
      <c r="I51" s="133"/>
      <c r="J51" s="14"/>
      <c r="K51" s="13"/>
      <c r="L51" s="13"/>
      <c r="M51" s="13"/>
      <c r="N51" s="1"/>
      <c r="O51" s="1"/>
      <c r="P51" s="1"/>
      <c r="Q51" s="15"/>
      <c r="R51" s="15"/>
      <c r="S51" s="7"/>
      <c r="T51" s="1"/>
    </row>
    <row r="52" spans="2:22" s="17" customFormat="1" ht="12.75" customHeight="1">
      <c r="B52" s="138" t="s">
        <v>15</v>
      </c>
      <c r="C52" s="92"/>
      <c r="D52" s="92"/>
      <c r="E52" s="92"/>
      <c r="F52" s="92"/>
      <c r="G52" s="93"/>
      <c r="H52" s="99">
        <f>I13+I18+I23+I30+I38+I44+I49</f>
        <v>165796.66999999998</v>
      </c>
      <c r="I52" s="134"/>
      <c r="J52" s="14"/>
      <c r="K52" s="13"/>
      <c r="L52" s="15"/>
      <c r="M52" s="1"/>
      <c r="N52" s="1"/>
      <c r="O52" s="1"/>
      <c r="P52" s="1"/>
      <c r="Q52" s="15"/>
      <c r="R52" s="15"/>
      <c r="S52" s="7"/>
      <c r="T52" s="1"/>
      <c r="V52" s="15"/>
    </row>
    <row r="53" spans="2:20" s="17" customFormat="1" ht="12.75" customHeight="1">
      <c r="B53" s="138" t="s">
        <v>16</v>
      </c>
      <c r="C53" s="92"/>
      <c r="D53" s="92"/>
      <c r="E53" s="92"/>
      <c r="F53" s="92"/>
      <c r="G53" s="93"/>
      <c r="H53" s="99">
        <f>H52*0.23</f>
        <v>38133.2341</v>
      </c>
      <c r="I53" s="134"/>
      <c r="J53" s="1"/>
      <c r="K53" s="1"/>
      <c r="L53" s="1"/>
      <c r="M53" s="1"/>
      <c r="N53" s="1"/>
      <c r="O53" s="1"/>
      <c r="P53" s="1"/>
      <c r="Q53" s="1"/>
      <c r="R53" s="15"/>
      <c r="S53" s="7"/>
      <c r="T53" s="1"/>
    </row>
    <row r="54" spans="2:20" s="17" customFormat="1" ht="12.75" customHeight="1">
      <c r="B54" s="139" t="s">
        <v>17</v>
      </c>
      <c r="C54" s="140"/>
      <c r="D54" s="140"/>
      <c r="E54" s="140"/>
      <c r="F54" s="140"/>
      <c r="G54" s="141"/>
      <c r="H54" s="99">
        <f>H53+H52</f>
        <v>203929.90409999999</v>
      </c>
      <c r="I54" s="134"/>
      <c r="J54" s="1"/>
      <c r="K54" s="1"/>
      <c r="L54" s="1"/>
      <c r="M54" s="1"/>
      <c r="N54" s="1"/>
      <c r="O54" s="1"/>
      <c r="P54" s="1"/>
      <c r="Q54" s="1"/>
      <c r="R54" s="15"/>
      <c r="S54" s="7"/>
      <c r="T54" s="1"/>
    </row>
    <row r="55" spans="2:20" s="17" customFormat="1" ht="12.75" customHeight="1">
      <c r="B55" s="10"/>
      <c r="C55" s="10"/>
      <c r="D55" s="20"/>
      <c r="E55" s="21"/>
      <c r="F55" s="8"/>
      <c r="G55" s="22"/>
      <c r="H55" s="23"/>
      <c r="I55" s="23"/>
      <c r="J55" s="1"/>
      <c r="K55" s="1"/>
      <c r="L55" s="1"/>
      <c r="M55" s="1"/>
      <c r="N55" s="1"/>
      <c r="O55" s="1"/>
      <c r="P55" s="1"/>
      <c r="Q55" s="1"/>
      <c r="R55" s="15"/>
      <c r="S55" s="7"/>
      <c r="T55" s="1"/>
    </row>
    <row r="56" spans="10:20" s="17" customFormat="1" ht="12.75">
      <c r="J56" s="1"/>
      <c r="K56" s="19"/>
      <c r="L56" s="1"/>
      <c r="M56" s="1"/>
      <c r="N56" s="1"/>
      <c r="O56" s="1"/>
      <c r="P56" s="1"/>
      <c r="Q56" s="1"/>
      <c r="R56" s="15"/>
      <c r="S56" s="7"/>
      <c r="T56" s="1"/>
    </row>
    <row r="57" spans="1:20" s="17" customFormat="1" ht="12.75">
      <c r="A57" s="1"/>
      <c r="J57" s="1"/>
      <c r="K57" s="1"/>
      <c r="L57" s="1"/>
      <c r="M57" s="1"/>
      <c r="N57" s="1"/>
      <c r="O57" s="1"/>
      <c r="P57" s="1"/>
      <c r="Q57" s="1"/>
      <c r="R57" s="1"/>
      <c r="S57" s="7"/>
      <c r="T57" s="1"/>
    </row>
    <row r="58" spans="1:18" s="17" customFormat="1" ht="12.75">
      <c r="A58" s="1"/>
      <c r="B58" s="24"/>
      <c r="C58" s="24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9" s="17" customFormat="1" ht="12.75">
      <c r="A59" s="1"/>
      <c r="B59" s="24"/>
      <c r="C59" s="24"/>
      <c r="D59" s="1"/>
      <c r="E59" s="1"/>
      <c r="F59" s="1"/>
      <c r="G59" s="1"/>
      <c r="H59" s="1"/>
      <c r="I59" s="1"/>
      <c r="J59" s="6"/>
      <c r="K59" s="1"/>
      <c r="L59" s="1"/>
      <c r="M59" s="1"/>
      <c r="N59" s="1"/>
      <c r="O59" s="1"/>
      <c r="P59" s="1"/>
      <c r="Q59" s="1"/>
      <c r="R59" s="1"/>
      <c r="S59" s="7"/>
    </row>
    <row r="60" spans="1:20" s="16" customFormat="1" ht="12.75">
      <c r="A60" s="1"/>
      <c r="B60" s="24"/>
      <c r="C60" s="24"/>
      <c r="D60" s="1"/>
      <c r="E60" s="1"/>
      <c r="F60" s="1"/>
      <c r="G60" s="1"/>
      <c r="H60" s="1"/>
      <c r="I60" s="1"/>
      <c r="J60" s="6"/>
      <c r="K60" s="1"/>
      <c r="L60" s="1"/>
      <c r="M60" s="1"/>
      <c r="N60" s="1"/>
      <c r="O60" s="1"/>
      <c r="P60" s="1"/>
      <c r="Q60" s="1"/>
      <c r="R60" s="1"/>
      <c r="S60" s="7"/>
      <c r="T60" s="1"/>
    </row>
    <row r="61" spans="1:20" s="17" customFormat="1" ht="12.75">
      <c r="A61" s="1"/>
      <c r="B61" s="24"/>
      <c r="C61" s="24"/>
      <c r="D61" s="1"/>
      <c r="E61" s="1"/>
      <c r="F61" s="1"/>
      <c r="G61" s="1"/>
      <c r="H61" s="1"/>
      <c r="I61" s="1"/>
      <c r="J61" s="6"/>
      <c r="K61" s="1"/>
      <c r="L61" s="1"/>
      <c r="M61" s="1"/>
      <c r="N61" s="1"/>
      <c r="O61" s="1"/>
      <c r="P61" s="1"/>
      <c r="Q61" s="1"/>
      <c r="R61" s="1"/>
      <c r="S61" s="7"/>
      <c r="T61" s="1"/>
    </row>
    <row r="62" spans="1:19" s="8" customFormat="1" ht="12.75">
      <c r="A62" s="1"/>
      <c r="B62" s="24"/>
      <c r="C62" s="24"/>
      <c r="D62" s="1"/>
      <c r="E62" s="1"/>
      <c r="F62" s="1"/>
      <c r="G62" s="1"/>
      <c r="H62" s="1"/>
      <c r="I62" s="1"/>
      <c r="J62" s="6"/>
      <c r="K62" s="1"/>
      <c r="L62" s="1"/>
      <c r="M62" s="1"/>
      <c r="N62" s="1"/>
      <c r="O62" s="1"/>
      <c r="P62" s="1"/>
      <c r="Q62" s="1"/>
      <c r="R62" s="1"/>
      <c r="S62" s="7"/>
    </row>
    <row r="63" spans="1:19" s="8" customFormat="1" ht="12.75">
      <c r="A63" s="1"/>
      <c r="B63" s="24"/>
      <c r="C63" s="24"/>
      <c r="D63" s="1"/>
      <c r="E63" s="1"/>
      <c r="F63" s="1"/>
      <c r="G63" s="1"/>
      <c r="H63" s="1"/>
      <c r="I63" s="1"/>
      <c r="J63" s="6"/>
      <c r="K63" s="1"/>
      <c r="L63" s="1"/>
      <c r="M63" s="1"/>
      <c r="N63" s="1"/>
      <c r="O63" s="1"/>
      <c r="P63" s="1"/>
      <c r="Q63" s="1"/>
      <c r="R63" s="1"/>
      <c r="S63" s="7"/>
    </row>
    <row r="64" spans="1:19" s="8" customFormat="1" ht="12.75">
      <c r="A64" s="1"/>
      <c r="B64" s="24"/>
      <c r="C64" s="24"/>
      <c r="D64" s="1"/>
      <c r="E64" s="1"/>
      <c r="F64" s="1"/>
      <c r="G64" s="1"/>
      <c r="H64" s="1"/>
      <c r="I64" s="1"/>
      <c r="J64" s="6"/>
      <c r="K64" s="1"/>
      <c r="L64" s="1"/>
      <c r="M64" s="1"/>
      <c r="N64" s="1"/>
      <c r="O64" s="1"/>
      <c r="P64" s="1"/>
      <c r="Q64" s="1"/>
      <c r="R64" s="1"/>
      <c r="S64" s="7"/>
    </row>
    <row r="65" spans="1:19" s="8" customFormat="1" ht="12.75">
      <c r="A65" s="1"/>
      <c r="B65" s="24"/>
      <c r="C65" s="24"/>
      <c r="D65" s="1"/>
      <c r="E65" s="1"/>
      <c r="F65" s="1"/>
      <c r="G65" s="1"/>
      <c r="H65" s="1"/>
      <c r="I65" s="1"/>
      <c r="J65" s="6"/>
      <c r="K65" s="1"/>
      <c r="L65" s="1"/>
      <c r="M65" s="1"/>
      <c r="N65" s="1"/>
      <c r="O65" s="1"/>
      <c r="P65" s="1"/>
      <c r="Q65" s="1"/>
      <c r="R65" s="1"/>
      <c r="S65" s="7"/>
    </row>
    <row r="66" spans="2:19" s="8" customFormat="1" ht="12.75">
      <c r="B66" s="24"/>
      <c r="C66" s="24"/>
      <c r="D66" s="12"/>
      <c r="E66" s="4"/>
      <c r="F66" s="1"/>
      <c r="G66" s="25"/>
      <c r="H66" s="1"/>
      <c r="I66" s="1"/>
      <c r="J66" s="6"/>
      <c r="K66" s="1"/>
      <c r="L66" s="1"/>
      <c r="M66" s="1"/>
      <c r="N66" s="1"/>
      <c r="O66" s="1"/>
      <c r="P66" s="1"/>
      <c r="Q66" s="1"/>
      <c r="R66" s="1"/>
      <c r="S66" s="7"/>
    </row>
    <row r="67" spans="2:19" s="8" customFormat="1" ht="12.75">
      <c r="B67" s="24"/>
      <c r="C67" s="24"/>
      <c r="D67" s="12"/>
      <c r="E67" s="4"/>
      <c r="F67" s="1"/>
      <c r="G67" s="25"/>
      <c r="H67" s="1"/>
      <c r="I67" s="1"/>
      <c r="J67" s="6"/>
      <c r="K67" s="1"/>
      <c r="L67" s="1"/>
      <c r="M67" s="1"/>
      <c r="N67" s="1"/>
      <c r="O67" s="1"/>
      <c r="P67" s="1"/>
      <c r="Q67" s="1"/>
      <c r="R67" s="1"/>
      <c r="S67" s="7"/>
    </row>
    <row r="68" spans="2:10" s="8" customFormat="1" ht="12.75">
      <c r="B68" s="24"/>
      <c r="C68" s="24"/>
      <c r="D68" s="12"/>
      <c r="E68" s="4"/>
      <c r="F68" s="1"/>
      <c r="G68" s="25"/>
      <c r="H68" s="1"/>
      <c r="I68" s="1"/>
      <c r="J68" s="9"/>
    </row>
    <row r="69" spans="2:10" s="8" customFormat="1" ht="12.75">
      <c r="B69" s="24"/>
      <c r="C69" s="24"/>
      <c r="D69" s="12"/>
      <c r="E69" s="4"/>
      <c r="F69" s="1"/>
      <c r="G69" s="25"/>
      <c r="H69" s="1"/>
      <c r="I69" s="1"/>
      <c r="J69" s="9"/>
    </row>
    <row r="70" spans="2:10" s="8" customFormat="1" ht="12.75">
      <c r="B70" s="24"/>
      <c r="C70" s="24"/>
      <c r="D70" s="12"/>
      <c r="E70" s="4"/>
      <c r="F70" s="1"/>
      <c r="G70" s="25"/>
      <c r="H70" s="1"/>
      <c r="I70" s="1"/>
      <c r="J70" s="9"/>
    </row>
    <row r="71" spans="2:10" s="8" customFormat="1" ht="12.75">
      <c r="B71" s="24"/>
      <c r="C71" s="24"/>
      <c r="D71" s="12"/>
      <c r="E71" s="4"/>
      <c r="F71" s="1"/>
      <c r="G71" s="25"/>
      <c r="H71" s="1"/>
      <c r="I71" s="1"/>
      <c r="J71" s="9"/>
    </row>
    <row r="72" spans="2:10" s="8" customFormat="1" ht="12.75">
      <c r="B72" s="24"/>
      <c r="C72" s="24"/>
      <c r="D72" s="12"/>
      <c r="E72" s="4"/>
      <c r="F72" s="1"/>
      <c r="G72" s="25"/>
      <c r="H72" s="1"/>
      <c r="I72" s="1"/>
      <c r="J72" s="9"/>
    </row>
    <row r="73" spans="2:10" s="8" customFormat="1" ht="12.75">
      <c r="B73" s="24"/>
      <c r="C73" s="24"/>
      <c r="D73" s="12"/>
      <c r="E73" s="4"/>
      <c r="F73" s="1"/>
      <c r="G73" s="25"/>
      <c r="H73" s="1"/>
      <c r="I73" s="1"/>
      <c r="J73" s="9"/>
    </row>
    <row r="74" spans="2:10" s="8" customFormat="1" ht="12.75">
      <c r="B74" s="24"/>
      <c r="C74" s="24"/>
      <c r="D74" s="12"/>
      <c r="E74" s="4"/>
      <c r="F74" s="1"/>
      <c r="G74" s="25"/>
      <c r="H74" s="1"/>
      <c r="I74" s="1"/>
      <c r="J74" s="9"/>
    </row>
    <row r="75" spans="2:10" s="8" customFormat="1" ht="12.75">
      <c r="B75" s="24"/>
      <c r="C75" s="24"/>
      <c r="D75" s="12"/>
      <c r="E75" s="4"/>
      <c r="F75" s="1"/>
      <c r="G75" s="25"/>
      <c r="H75" s="1"/>
      <c r="I75" s="1"/>
      <c r="J75" s="9"/>
    </row>
    <row r="76" spans="2:18" s="8" customFormat="1" ht="12.75">
      <c r="B76" s="24"/>
      <c r="C76" s="24"/>
      <c r="D76" s="12"/>
      <c r="E76" s="4"/>
      <c r="F76" s="1"/>
      <c r="G76" s="25"/>
      <c r="H76" s="1"/>
      <c r="I76" s="1"/>
      <c r="J76" s="6"/>
      <c r="K76" s="1"/>
      <c r="L76" s="1"/>
      <c r="M76" s="1"/>
      <c r="N76" s="1"/>
      <c r="O76" s="1"/>
      <c r="P76" s="1"/>
      <c r="Q76" s="1"/>
      <c r="R76" s="1"/>
    </row>
    <row r="77" spans="2:18" s="8" customFormat="1" ht="12.75">
      <c r="B77" s="24"/>
      <c r="C77" s="24"/>
      <c r="D77" s="12"/>
      <c r="E77" s="4"/>
      <c r="F77" s="1"/>
      <c r="G77" s="25"/>
      <c r="H77" s="1"/>
      <c r="I77" s="1"/>
      <c r="J77" s="6"/>
      <c r="K77" s="1"/>
      <c r="L77" s="1"/>
      <c r="M77" s="1"/>
      <c r="N77" s="1"/>
      <c r="O77" s="1"/>
      <c r="P77" s="1"/>
      <c r="Q77" s="1"/>
      <c r="R77" s="1"/>
    </row>
    <row r="78" spans="2:18" s="8" customFormat="1" ht="12.75">
      <c r="B78" s="24"/>
      <c r="C78" s="24"/>
      <c r="D78" s="12"/>
      <c r="E78" s="4"/>
      <c r="F78" s="1"/>
      <c r="G78" s="25"/>
      <c r="H78" s="1"/>
      <c r="I78" s="1"/>
      <c r="J78" s="6"/>
      <c r="K78" s="1"/>
      <c r="L78" s="1"/>
      <c r="M78" s="1"/>
      <c r="N78" s="1"/>
      <c r="O78" s="1"/>
      <c r="P78" s="1"/>
      <c r="Q78" s="1"/>
      <c r="R78" s="1"/>
    </row>
    <row r="79" spans="2:18" s="8" customFormat="1" ht="12.75">
      <c r="B79" s="24"/>
      <c r="C79" s="24"/>
      <c r="D79" s="12"/>
      <c r="E79" s="4"/>
      <c r="F79" s="1"/>
      <c r="G79" s="25"/>
      <c r="H79" s="1"/>
      <c r="I79" s="1"/>
      <c r="J79" s="6"/>
      <c r="K79" s="1"/>
      <c r="L79" s="1"/>
      <c r="M79" s="1"/>
      <c r="N79" s="1"/>
      <c r="O79" s="1"/>
      <c r="P79" s="1"/>
      <c r="Q79" s="1"/>
      <c r="R79" s="1"/>
    </row>
    <row r="80" spans="2:18" s="8" customFormat="1" ht="12.75">
      <c r="B80" s="24"/>
      <c r="C80" s="24"/>
      <c r="D80" s="12"/>
      <c r="E80" s="4"/>
      <c r="F80" s="1"/>
      <c r="G80" s="25"/>
      <c r="H80" s="1"/>
      <c r="I80" s="1"/>
      <c r="J80" s="6"/>
      <c r="K80" s="1"/>
      <c r="L80" s="1"/>
      <c r="M80" s="1"/>
      <c r="N80" s="1"/>
      <c r="O80" s="1"/>
      <c r="P80" s="1"/>
      <c r="Q80" s="1"/>
      <c r="R80" s="1"/>
    </row>
    <row r="81" spans="2:18" s="8" customFormat="1" ht="12.75">
      <c r="B81" s="24"/>
      <c r="C81" s="24"/>
      <c r="D81" s="12"/>
      <c r="E81" s="4"/>
      <c r="F81" s="1"/>
      <c r="G81" s="25"/>
      <c r="H81" s="1"/>
      <c r="I81" s="1"/>
      <c r="J81" s="6"/>
      <c r="K81" s="1"/>
      <c r="L81" s="1"/>
      <c r="M81" s="1"/>
      <c r="N81" s="1"/>
      <c r="O81" s="1"/>
      <c r="P81" s="1"/>
      <c r="Q81" s="1"/>
      <c r="R81" s="1"/>
    </row>
    <row r="82" spans="2:18" s="8" customFormat="1" ht="12.75">
      <c r="B82" s="24"/>
      <c r="C82" s="24"/>
      <c r="D82" s="12"/>
      <c r="E82" s="4"/>
      <c r="F82" s="1"/>
      <c r="G82" s="25"/>
      <c r="H82" s="1"/>
      <c r="I82" s="1"/>
      <c r="J82" s="6"/>
      <c r="K82" s="1"/>
      <c r="L82" s="1"/>
      <c r="M82" s="1"/>
      <c r="N82" s="1"/>
      <c r="O82" s="1"/>
      <c r="P82" s="1"/>
      <c r="Q82" s="1"/>
      <c r="R82" s="1"/>
    </row>
    <row r="83" spans="2:18" s="8" customFormat="1" ht="12.75">
      <c r="B83" s="24"/>
      <c r="C83" s="24"/>
      <c r="D83" s="12"/>
      <c r="E83" s="4"/>
      <c r="F83" s="1"/>
      <c r="G83" s="25"/>
      <c r="H83" s="1"/>
      <c r="I83" s="1"/>
      <c r="J83" s="6"/>
      <c r="K83" s="1"/>
      <c r="L83" s="1"/>
      <c r="M83" s="1"/>
      <c r="N83" s="1"/>
      <c r="O83" s="1"/>
      <c r="P83" s="1"/>
      <c r="Q83" s="1"/>
      <c r="R83" s="1"/>
    </row>
    <row r="84" spans="2:18" s="8" customFormat="1" ht="12.75">
      <c r="B84" s="24"/>
      <c r="C84" s="24"/>
      <c r="D84" s="12"/>
      <c r="E84" s="4"/>
      <c r="F84" s="1"/>
      <c r="G84" s="25"/>
      <c r="H84" s="1"/>
      <c r="I84" s="1"/>
      <c r="J84" s="6"/>
      <c r="K84" s="1"/>
      <c r="L84" s="1"/>
      <c r="M84" s="1"/>
      <c r="N84" s="1"/>
      <c r="O84" s="1"/>
      <c r="P84" s="1"/>
      <c r="Q84" s="1"/>
      <c r="R84" s="1"/>
    </row>
    <row r="85" spans="2:18" s="8" customFormat="1" ht="12.75">
      <c r="B85" s="24"/>
      <c r="C85" s="24"/>
      <c r="D85" s="12"/>
      <c r="E85" s="4"/>
      <c r="F85" s="1"/>
      <c r="G85" s="25"/>
      <c r="H85" s="1"/>
      <c r="I85" s="1"/>
      <c r="J85" s="6"/>
      <c r="K85" s="1"/>
      <c r="L85" s="1"/>
      <c r="M85" s="1"/>
      <c r="N85" s="1"/>
      <c r="O85" s="1"/>
      <c r="P85" s="1"/>
      <c r="Q85" s="1"/>
      <c r="R85" s="1"/>
    </row>
    <row r="86" spans="2:18" s="8" customFormat="1" ht="12.75">
      <c r="B86" s="24"/>
      <c r="C86" s="24"/>
      <c r="D86" s="12"/>
      <c r="E86" s="4"/>
      <c r="F86" s="1"/>
      <c r="G86" s="25"/>
      <c r="H86" s="1"/>
      <c r="I86" s="1"/>
      <c r="J86" s="6"/>
      <c r="K86" s="1"/>
      <c r="L86" s="1"/>
      <c r="M86" s="1"/>
      <c r="N86" s="1"/>
      <c r="O86" s="1"/>
      <c r="P86" s="1"/>
      <c r="Q86" s="1"/>
      <c r="R86" s="1"/>
    </row>
    <row r="87" spans="2:18" s="8" customFormat="1" ht="12.75">
      <c r="B87" s="24"/>
      <c r="C87" s="24"/>
      <c r="D87" s="12"/>
      <c r="E87" s="4"/>
      <c r="F87" s="1"/>
      <c r="G87" s="25"/>
      <c r="H87" s="1"/>
      <c r="I87" s="1"/>
      <c r="J87" s="6"/>
      <c r="K87" s="1"/>
      <c r="L87" s="1"/>
      <c r="M87" s="1"/>
      <c r="N87" s="1"/>
      <c r="O87" s="1"/>
      <c r="P87" s="1"/>
      <c r="Q87" s="1"/>
      <c r="R87" s="1"/>
    </row>
    <row r="88" spans="2:18" s="8" customFormat="1" ht="12.75">
      <c r="B88" s="24"/>
      <c r="C88" s="24"/>
      <c r="D88" s="12"/>
      <c r="E88" s="4"/>
      <c r="F88" s="1"/>
      <c r="G88" s="25"/>
      <c r="H88" s="1"/>
      <c r="I88" s="1"/>
      <c r="J88" s="6"/>
      <c r="K88" s="1"/>
      <c r="L88" s="1"/>
      <c r="M88" s="1"/>
      <c r="N88" s="1"/>
      <c r="O88" s="1"/>
      <c r="P88" s="1"/>
      <c r="Q88" s="1"/>
      <c r="R88" s="1"/>
    </row>
    <row r="89" spans="2:18" s="8" customFormat="1" ht="12.75">
      <c r="B89" s="24"/>
      <c r="C89" s="24"/>
      <c r="D89" s="12"/>
      <c r="E89" s="4"/>
      <c r="F89" s="1"/>
      <c r="G89" s="25"/>
      <c r="H89" s="1"/>
      <c r="I89" s="1"/>
      <c r="J89" s="6"/>
      <c r="K89" s="1"/>
      <c r="L89" s="1"/>
      <c r="M89" s="1"/>
      <c r="N89" s="1"/>
      <c r="O89" s="1"/>
      <c r="P89" s="1"/>
      <c r="Q89" s="1"/>
      <c r="R89" s="1"/>
    </row>
    <row r="90" spans="2:18" s="8" customFormat="1" ht="12.75">
      <c r="B90" s="24"/>
      <c r="C90" s="24"/>
      <c r="D90" s="12"/>
      <c r="E90" s="4"/>
      <c r="F90" s="1"/>
      <c r="G90" s="25"/>
      <c r="H90" s="1"/>
      <c r="I90" s="1"/>
      <c r="J90" s="6"/>
      <c r="K90" s="1"/>
      <c r="L90" s="1"/>
      <c r="M90" s="1"/>
      <c r="N90" s="1"/>
      <c r="O90" s="1"/>
      <c r="P90" s="1"/>
      <c r="Q90" s="1"/>
      <c r="R90" s="1"/>
    </row>
    <row r="91" spans="2:18" s="8" customFormat="1" ht="12.75">
      <c r="B91" s="24"/>
      <c r="C91" s="24"/>
      <c r="D91" s="12"/>
      <c r="E91" s="4"/>
      <c r="F91" s="1"/>
      <c r="G91" s="25"/>
      <c r="H91" s="1"/>
      <c r="I91" s="1"/>
      <c r="J91" s="6"/>
      <c r="K91" s="1"/>
      <c r="L91" s="1"/>
      <c r="M91" s="1"/>
      <c r="N91" s="1"/>
      <c r="O91" s="1"/>
      <c r="P91" s="1"/>
      <c r="Q91" s="1"/>
      <c r="R91" s="1"/>
    </row>
    <row r="92" spans="2:18" s="8" customFormat="1" ht="12.75">
      <c r="B92" s="24"/>
      <c r="C92" s="24"/>
      <c r="D92" s="12"/>
      <c r="E92" s="4"/>
      <c r="F92" s="1"/>
      <c r="G92" s="25"/>
      <c r="H92" s="1"/>
      <c r="I92" s="1"/>
      <c r="J92" s="6"/>
      <c r="K92" s="1"/>
      <c r="L92" s="1"/>
      <c r="M92" s="1"/>
      <c r="N92" s="1"/>
      <c r="O92" s="1"/>
      <c r="P92" s="1"/>
      <c r="Q92" s="1"/>
      <c r="R92" s="1"/>
    </row>
    <row r="93" spans="2:18" s="8" customFormat="1" ht="12.75">
      <c r="B93" s="24"/>
      <c r="C93" s="24"/>
      <c r="D93" s="12"/>
      <c r="E93" s="4"/>
      <c r="F93" s="1"/>
      <c r="G93" s="25"/>
      <c r="H93" s="1"/>
      <c r="I93" s="1"/>
      <c r="J93" s="6"/>
      <c r="K93" s="1"/>
      <c r="L93" s="1"/>
      <c r="M93" s="1"/>
      <c r="N93" s="1"/>
      <c r="O93" s="1"/>
      <c r="P93" s="1"/>
      <c r="Q93" s="1"/>
      <c r="R93" s="1"/>
    </row>
    <row r="94" spans="2:18" s="8" customFormat="1" ht="12.75">
      <c r="B94" s="24"/>
      <c r="C94" s="24"/>
      <c r="D94" s="12"/>
      <c r="E94" s="4"/>
      <c r="F94" s="1"/>
      <c r="G94" s="25"/>
      <c r="H94" s="1"/>
      <c r="I94" s="1"/>
      <c r="J94" s="6"/>
      <c r="K94" s="1"/>
      <c r="L94" s="1"/>
      <c r="M94" s="1"/>
      <c r="N94" s="1"/>
      <c r="O94" s="1"/>
      <c r="P94" s="1"/>
      <c r="Q94" s="1"/>
      <c r="R94" s="1"/>
    </row>
    <row r="95" spans="2:18" s="8" customFormat="1" ht="12.75">
      <c r="B95" s="24"/>
      <c r="C95" s="24"/>
      <c r="D95" s="12"/>
      <c r="E95" s="4"/>
      <c r="F95" s="1"/>
      <c r="G95" s="25"/>
      <c r="H95" s="1"/>
      <c r="I95" s="1"/>
      <c r="J95" s="6"/>
      <c r="K95" s="1"/>
      <c r="L95" s="1"/>
      <c r="M95" s="1"/>
      <c r="N95" s="1"/>
      <c r="O95" s="1"/>
      <c r="P95" s="1"/>
      <c r="Q95" s="1"/>
      <c r="R95" s="1"/>
    </row>
    <row r="96" spans="2:18" s="8" customFormat="1" ht="12.75">
      <c r="B96" s="24"/>
      <c r="C96" s="24"/>
      <c r="D96" s="12"/>
      <c r="E96" s="4"/>
      <c r="F96" s="1"/>
      <c r="G96" s="25"/>
      <c r="H96" s="1"/>
      <c r="I96" s="1"/>
      <c r="J96" s="6"/>
      <c r="K96" s="1"/>
      <c r="L96" s="1"/>
      <c r="M96" s="1"/>
      <c r="N96" s="1"/>
      <c r="O96" s="1"/>
      <c r="P96" s="1"/>
      <c r="Q96" s="1"/>
      <c r="R96" s="1"/>
    </row>
    <row r="97" spans="2:18" s="8" customFormat="1" ht="12.75">
      <c r="B97" s="24"/>
      <c r="C97" s="24"/>
      <c r="D97" s="12"/>
      <c r="E97" s="4"/>
      <c r="F97" s="1"/>
      <c r="G97" s="25"/>
      <c r="H97" s="1"/>
      <c r="I97" s="1"/>
      <c r="J97" s="6"/>
      <c r="K97" s="1"/>
      <c r="L97" s="1"/>
      <c r="M97" s="1"/>
      <c r="N97" s="1"/>
      <c r="O97" s="1"/>
      <c r="P97" s="1"/>
      <c r="Q97" s="1"/>
      <c r="R97" s="1"/>
    </row>
    <row r="98" spans="2:18" s="8" customFormat="1" ht="12.75">
      <c r="B98" s="24"/>
      <c r="C98" s="24"/>
      <c r="D98" s="12"/>
      <c r="E98" s="4"/>
      <c r="F98" s="1"/>
      <c r="G98" s="25"/>
      <c r="H98" s="1"/>
      <c r="I98" s="1"/>
      <c r="J98" s="6"/>
      <c r="K98" s="1"/>
      <c r="L98" s="1"/>
      <c r="M98" s="1"/>
      <c r="N98" s="1"/>
      <c r="O98" s="1"/>
      <c r="P98" s="1"/>
      <c r="Q98" s="1"/>
      <c r="R98" s="1"/>
    </row>
    <row r="99" spans="2:18" s="8" customFormat="1" ht="12.75">
      <c r="B99" s="24"/>
      <c r="C99" s="24"/>
      <c r="D99" s="12"/>
      <c r="E99" s="4"/>
      <c r="F99" s="1"/>
      <c r="G99" s="25"/>
      <c r="H99" s="1"/>
      <c r="I99" s="1"/>
      <c r="J99" s="6"/>
      <c r="K99" s="1"/>
      <c r="L99" s="1"/>
      <c r="M99" s="1"/>
      <c r="N99" s="1"/>
      <c r="O99" s="1"/>
      <c r="P99" s="1"/>
      <c r="Q99" s="1"/>
      <c r="R99" s="1"/>
    </row>
    <row r="100" spans="2:18" s="8" customFormat="1" ht="12.75">
      <c r="B100" s="24"/>
      <c r="C100" s="24"/>
      <c r="D100" s="12"/>
      <c r="E100" s="4"/>
      <c r="F100" s="1"/>
      <c r="G100" s="25"/>
      <c r="H100" s="1"/>
      <c r="I100" s="1"/>
      <c r="J100" s="6"/>
      <c r="K100" s="1"/>
      <c r="L100" s="1"/>
      <c r="M100" s="1"/>
      <c r="N100" s="1"/>
      <c r="O100" s="1"/>
      <c r="P100" s="1"/>
      <c r="Q100" s="1"/>
      <c r="R100" s="1"/>
    </row>
    <row r="101" spans="2:18" s="8" customFormat="1" ht="12.75">
      <c r="B101" s="24"/>
      <c r="C101" s="24"/>
      <c r="D101" s="12"/>
      <c r="E101" s="4"/>
      <c r="F101" s="1"/>
      <c r="G101" s="25"/>
      <c r="H101" s="1"/>
      <c r="I101" s="1"/>
      <c r="J101" s="6"/>
      <c r="K101" s="1"/>
      <c r="L101" s="1"/>
      <c r="M101" s="1"/>
      <c r="N101" s="1"/>
      <c r="O101" s="1"/>
      <c r="P101" s="1"/>
      <c r="Q101" s="1"/>
      <c r="R101" s="1"/>
    </row>
    <row r="102" spans="2:18" s="8" customFormat="1" ht="12.75">
      <c r="B102" s="24"/>
      <c r="C102" s="24"/>
      <c r="D102" s="12"/>
      <c r="E102" s="4"/>
      <c r="F102" s="1"/>
      <c r="G102" s="25"/>
      <c r="H102" s="1"/>
      <c r="I102" s="1"/>
      <c r="J102" s="6"/>
      <c r="K102" s="1"/>
      <c r="L102" s="1"/>
      <c r="M102" s="1"/>
      <c r="N102" s="1"/>
      <c r="O102" s="1"/>
      <c r="P102" s="1"/>
      <c r="Q102" s="1"/>
      <c r="R102" s="1"/>
    </row>
    <row r="103" spans="2:18" s="8" customFormat="1" ht="12.75">
      <c r="B103" s="24"/>
      <c r="C103" s="24"/>
      <c r="D103" s="12"/>
      <c r="E103" s="4"/>
      <c r="F103" s="1"/>
      <c r="G103" s="25"/>
      <c r="H103" s="1"/>
      <c r="I103" s="1"/>
      <c r="J103" s="6"/>
      <c r="K103" s="1"/>
      <c r="L103" s="1"/>
      <c r="M103" s="1"/>
      <c r="N103" s="1"/>
      <c r="O103" s="1"/>
      <c r="P103" s="1"/>
      <c r="Q103" s="1"/>
      <c r="R103" s="1"/>
    </row>
    <row r="104" spans="2:18" s="8" customFormat="1" ht="12.75">
      <c r="B104" s="24"/>
      <c r="C104" s="24"/>
      <c r="D104" s="12"/>
      <c r="E104" s="4"/>
      <c r="F104" s="1"/>
      <c r="G104" s="25"/>
      <c r="H104" s="1"/>
      <c r="I104" s="1"/>
      <c r="J104" s="6"/>
      <c r="K104" s="1"/>
      <c r="L104" s="1"/>
      <c r="M104" s="1"/>
      <c r="N104" s="1"/>
      <c r="O104" s="1"/>
      <c r="P104" s="1"/>
      <c r="Q104" s="1"/>
      <c r="R104" s="1"/>
    </row>
    <row r="105" spans="2:18" s="8" customFormat="1" ht="12.75">
      <c r="B105" s="24"/>
      <c r="C105" s="24"/>
      <c r="D105" s="12"/>
      <c r="E105" s="4"/>
      <c r="F105" s="1"/>
      <c r="G105" s="25"/>
      <c r="H105" s="1"/>
      <c r="I105" s="1"/>
      <c r="J105" s="6"/>
      <c r="K105" s="1"/>
      <c r="L105" s="1"/>
      <c r="M105" s="1"/>
      <c r="N105" s="1"/>
      <c r="O105" s="1"/>
      <c r="P105" s="1"/>
      <c r="Q105" s="1"/>
      <c r="R105" s="1"/>
    </row>
    <row r="106" spans="2:18" s="8" customFormat="1" ht="12.75">
      <c r="B106" s="24"/>
      <c r="C106" s="24"/>
      <c r="D106" s="12"/>
      <c r="E106" s="4"/>
      <c r="F106" s="1"/>
      <c r="G106" s="25"/>
      <c r="H106" s="1"/>
      <c r="I106" s="1"/>
      <c r="J106" s="6"/>
      <c r="K106" s="1"/>
      <c r="L106" s="1"/>
      <c r="M106" s="1"/>
      <c r="N106" s="1"/>
      <c r="O106" s="1"/>
      <c r="P106" s="1"/>
      <c r="Q106" s="1"/>
      <c r="R106" s="1"/>
    </row>
    <row r="107" spans="2:18" s="8" customFormat="1" ht="12.75">
      <c r="B107" s="24"/>
      <c r="C107" s="24"/>
      <c r="D107" s="12"/>
      <c r="E107" s="4"/>
      <c r="F107" s="1"/>
      <c r="G107" s="25"/>
      <c r="H107" s="1"/>
      <c r="I107" s="1"/>
      <c r="J107" s="6"/>
      <c r="K107" s="1"/>
      <c r="L107" s="1"/>
      <c r="M107" s="1"/>
      <c r="N107" s="1"/>
      <c r="O107" s="1"/>
      <c r="P107" s="1"/>
      <c r="Q107" s="1"/>
      <c r="R107" s="1"/>
    </row>
    <row r="108" spans="2:18" s="8" customFormat="1" ht="12.75">
      <c r="B108" s="24"/>
      <c r="C108" s="24"/>
      <c r="D108" s="12"/>
      <c r="E108" s="4"/>
      <c r="F108" s="1"/>
      <c r="G108" s="25"/>
      <c r="H108" s="1"/>
      <c r="I108" s="1"/>
      <c r="J108" s="6"/>
      <c r="K108" s="1"/>
      <c r="L108" s="1"/>
      <c r="M108" s="1"/>
      <c r="N108" s="1"/>
      <c r="O108" s="1"/>
      <c r="P108" s="1"/>
      <c r="Q108" s="1"/>
      <c r="R108" s="1"/>
    </row>
    <row r="109" spans="2:18" s="8" customFormat="1" ht="12.75">
      <c r="B109" s="24"/>
      <c r="C109" s="24"/>
      <c r="D109" s="12"/>
      <c r="E109" s="4"/>
      <c r="F109" s="1"/>
      <c r="G109" s="25"/>
      <c r="H109" s="1"/>
      <c r="I109" s="1"/>
      <c r="J109" s="6"/>
      <c r="K109" s="1"/>
      <c r="L109" s="1"/>
      <c r="M109" s="1"/>
      <c r="N109" s="1"/>
      <c r="O109" s="1"/>
      <c r="P109" s="1"/>
      <c r="Q109" s="1"/>
      <c r="R109" s="1"/>
    </row>
    <row r="110" spans="2:18" s="8" customFormat="1" ht="12.75">
      <c r="B110" s="24"/>
      <c r="C110" s="24"/>
      <c r="D110" s="12"/>
      <c r="E110" s="4"/>
      <c r="F110" s="1"/>
      <c r="G110" s="25"/>
      <c r="H110" s="1"/>
      <c r="I110" s="1"/>
      <c r="J110" s="6"/>
      <c r="K110" s="1"/>
      <c r="L110" s="1"/>
      <c r="M110" s="1"/>
      <c r="N110" s="1"/>
      <c r="O110" s="1"/>
      <c r="P110" s="1"/>
      <c r="Q110" s="1"/>
      <c r="R110" s="1"/>
    </row>
    <row r="111" spans="2:18" s="8" customFormat="1" ht="12.75">
      <c r="B111" s="24"/>
      <c r="C111" s="24"/>
      <c r="D111" s="12"/>
      <c r="E111" s="4"/>
      <c r="F111" s="1"/>
      <c r="G111" s="25"/>
      <c r="H111" s="1"/>
      <c r="I111" s="1"/>
      <c r="J111" s="6"/>
      <c r="K111" s="1"/>
      <c r="L111" s="1"/>
      <c r="M111" s="1"/>
      <c r="N111" s="1"/>
      <c r="O111" s="1"/>
      <c r="P111" s="1"/>
      <c r="Q111" s="1"/>
      <c r="R111" s="1"/>
    </row>
    <row r="112" spans="2:18" s="8" customFormat="1" ht="12.75">
      <c r="B112" s="24"/>
      <c r="C112" s="24"/>
      <c r="D112" s="12"/>
      <c r="E112" s="4"/>
      <c r="F112" s="1"/>
      <c r="G112" s="25"/>
      <c r="H112" s="1"/>
      <c r="I112" s="1"/>
      <c r="J112" s="6"/>
      <c r="K112" s="1"/>
      <c r="L112" s="1"/>
      <c r="M112" s="1"/>
      <c r="N112" s="1"/>
      <c r="O112" s="1"/>
      <c r="P112" s="1"/>
      <c r="Q112" s="1"/>
      <c r="R112" s="1"/>
    </row>
    <row r="113" spans="2:18" s="8" customFormat="1" ht="12.75">
      <c r="B113" s="24"/>
      <c r="C113" s="24"/>
      <c r="D113" s="12"/>
      <c r="E113" s="4"/>
      <c r="F113" s="1"/>
      <c r="G113" s="25"/>
      <c r="H113" s="1"/>
      <c r="I113" s="1"/>
      <c r="J113" s="6"/>
      <c r="K113" s="1"/>
      <c r="L113" s="1"/>
      <c r="M113" s="1"/>
      <c r="N113" s="1"/>
      <c r="O113" s="1"/>
      <c r="P113" s="1"/>
      <c r="Q113" s="1"/>
      <c r="R113" s="1"/>
    </row>
    <row r="114" spans="2:18" s="8" customFormat="1" ht="12.75">
      <c r="B114" s="24"/>
      <c r="C114" s="24"/>
      <c r="D114" s="12"/>
      <c r="E114" s="4"/>
      <c r="F114" s="1"/>
      <c r="G114" s="25"/>
      <c r="H114" s="1"/>
      <c r="I114" s="1"/>
      <c r="J114" s="6"/>
      <c r="K114" s="1"/>
      <c r="L114" s="1"/>
      <c r="M114" s="1"/>
      <c r="N114" s="1"/>
      <c r="O114" s="1"/>
      <c r="P114" s="1"/>
      <c r="Q114" s="1"/>
      <c r="R114" s="1"/>
    </row>
    <row r="115" spans="2:18" s="8" customFormat="1" ht="12.75">
      <c r="B115" s="24"/>
      <c r="C115" s="24"/>
      <c r="D115" s="12"/>
      <c r="E115" s="4"/>
      <c r="F115" s="1"/>
      <c r="G115" s="25"/>
      <c r="H115" s="1"/>
      <c r="I115" s="1"/>
      <c r="J115" s="6"/>
      <c r="K115" s="1"/>
      <c r="L115" s="1"/>
      <c r="M115" s="1"/>
      <c r="N115" s="1"/>
      <c r="O115" s="1"/>
      <c r="P115" s="1"/>
      <c r="Q115" s="1"/>
      <c r="R115" s="1"/>
    </row>
    <row r="116" spans="2:18" s="8" customFormat="1" ht="12.75">
      <c r="B116" s="24"/>
      <c r="C116" s="24"/>
      <c r="D116" s="12"/>
      <c r="E116" s="4"/>
      <c r="F116" s="1"/>
      <c r="G116" s="25"/>
      <c r="H116" s="1"/>
      <c r="I116" s="1"/>
      <c r="J116" s="6"/>
      <c r="K116" s="1"/>
      <c r="L116" s="1"/>
      <c r="M116" s="1"/>
      <c r="N116" s="1"/>
      <c r="O116" s="1"/>
      <c r="P116" s="1"/>
      <c r="Q116" s="1"/>
      <c r="R116" s="1"/>
    </row>
    <row r="117" spans="2:18" s="8" customFormat="1" ht="12.75">
      <c r="B117" s="24"/>
      <c r="C117" s="24"/>
      <c r="D117" s="12"/>
      <c r="E117" s="4"/>
      <c r="F117" s="1"/>
      <c r="G117" s="25"/>
      <c r="H117" s="1"/>
      <c r="I117" s="1"/>
      <c r="J117" s="6"/>
      <c r="K117" s="1"/>
      <c r="L117" s="1"/>
      <c r="M117" s="1"/>
      <c r="N117" s="1"/>
      <c r="O117" s="1"/>
      <c r="P117" s="1"/>
      <c r="Q117" s="1"/>
      <c r="R117" s="1"/>
    </row>
    <row r="118" spans="2:18" s="8" customFormat="1" ht="12.75">
      <c r="B118" s="24"/>
      <c r="C118" s="24"/>
      <c r="D118" s="12"/>
      <c r="E118" s="4"/>
      <c r="F118" s="1"/>
      <c r="G118" s="25"/>
      <c r="H118" s="1"/>
      <c r="I118" s="1"/>
      <c r="J118" s="6"/>
      <c r="K118" s="1"/>
      <c r="L118" s="1"/>
      <c r="M118" s="1"/>
      <c r="N118" s="1"/>
      <c r="O118" s="1"/>
      <c r="P118" s="1"/>
      <c r="Q118" s="1"/>
      <c r="R118" s="1"/>
    </row>
    <row r="119" spans="2:18" s="8" customFormat="1" ht="12.75">
      <c r="B119" s="24"/>
      <c r="C119" s="24"/>
      <c r="D119" s="12"/>
      <c r="E119" s="4"/>
      <c r="F119" s="1"/>
      <c r="G119" s="25"/>
      <c r="H119" s="1"/>
      <c r="I119" s="1"/>
      <c r="J119" s="6"/>
      <c r="K119" s="1"/>
      <c r="L119" s="1"/>
      <c r="M119" s="1"/>
      <c r="N119" s="1"/>
      <c r="O119" s="1"/>
      <c r="P119" s="1"/>
      <c r="Q119" s="1"/>
      <c r="R119" s="1"/>
    </row>
    <row r="120" spans="2:18" s="8" customFormat="1" ht="12.75">
      <c r="B120" s="24"/>
      <c r="C120" s="24"/>
      <c r="D120" s="12"/>
      <c r="E120" s="4"/>
      <c r="F120" s="1"/>
      <c r="G120" s="25"/>
      <c r="H120" s="1"/>
      <c r="I120" s="1"/>
      <c r="J120" s="6"/>
      <c r="K120" s="1"/>
      <c r="L120" s="1"/>
      <c r="M120" s="1"/>
      <c r="N120" s="1"/>
      <c r="O120" s="1"/>
      <c r="P120" s="1"/>
      <c r="Q120" s="1"/>
      <c r="R120" s="1"/>
    </row>
    <row r="121" spans="2:18" s="8" customFormat="1" ht="12.75">
      <c r="B121" s="24"/>
      <c r="C121" s="24"/>
      <c r="D121" s="12"/>
      <c r="E121" s="4"/>
      <c r="F121" s="1"/>
      <c r="G121" s="25"/>
      <c r="H121" s="1"/>
      <c r="I121" s="1"/>
      <c r="J121" s="6"/>
      <c r="K121" s="1"/>
      <c r="L121" s="1"/>
      <c r="M121" s="1"/>
      <c r="N121" s="1"/>
      <c r="O121" s="1"/>
      <c r="P121" s="1"/>
      <c r="Q121" s="1"/>
      <c r="R121" s="1"/>
    </row>
    <row r="122" spans="2:18" s="8" customFormat="1" ht="12.75">
      <c r="B122" s="24"/>
      <c r="C122" s="24"/>
      <c r="D122" s="12"/>
      <c r="E122" s="4"/>
      <c r="F122" s="1"/>
      <c r="G122" s="25"/>
      <c r="H122" s="1"/>
      <c r="I122" s="1"/>
      <c r="J122" s="6"/>
      <c r="K122" s="1"/>
      <c r="L122" s="1"/>
      <c r="M122" s="1"/>
      <c r="N122" s="1"/>
      <c r="O122" s="1"/>
      <c r="P122" s="1"/>
      <c r="Q122" s="1"/>
      <c r="R122" s="1"/>
    </row>
    <row r="123" spans="2:18" s="8" customFormat="1" ht="12.75">
      <c r="B123" s="24"/>
      <c r="C123" s="24"/>
      <c r="D123" s="12"/>
      <c r="E123" s="4"/>
      <c r="F123" s="1"/>
      <c r="G123" s="25"/>
      <c r="H123" s="1"/>
      <c r="I123" s="1"/>
      <c r="J123" s="6"/>
      <c r="K123" s="1"/>
      <c r="L123" s="1"/>
      <c r="M123" s="1"/>
      <c r="N123" s="1"/>
      <c r="O123" s="1"/>
      <c r="P123" s="1"/>
      <c r="Q123" s="1"/>
      <c r="R123" s="1"/>
    </row>
    <row r="124" spans="2:18" s="8" customFormat="1" ht="12.75">
      <c r="B124" s="24"/>
      <c r="C124" s="24"/>
      <c r="D124" s="12"/>
      <c r="E124" s="4"/>
      <c r="F124" s="1"/>
      <c r="G124" s="25"/>
      <c r="H124" s="1"/>
      <c r="I124" s="1"/>
      <c r="J124" s="6"/>
      <c r="K124" s="1"/>
      <c r="L124" s="1"/>
      <c r="M124" s="1"/>
      <c r="N124" s="1"/>
      <c r="O124" s="1"/>
      <c r="P124" s="1"/>
      <c r="Q124" s="1"/>
      <c r="R124" s="1"/>
    </row>
    <row r="125" spans="2:18" s="8" customFormat="1" ht="12.75">
      <c r="B125" s="24"/>
      <c r="C125" s="24"/>
      <c r="D125" s="12"/>
      <c r="E125" s="4"/>
      <c r="F125" s="1"/>
      <c r="G125" s="25"/>
      <c r="H125" s="1"/>
      <c r="I125" s="1"/>
      <c r="J125" s="6"/>
      <c r="K125" s="1"/>
      <c r="L125" s="1"/>
      <c r="M125" s="1"/>
      <c r="N125" s="1"/>
      <c r="O125" s="1"/>
      <c r="P125" s="1"/>
      <c r="Q125" s="1"/>
      <c r="R125" s="1"/>
    </row>
    <row r="126" spans="2:18" s="8" customFormat="1" ht="12.75">
      <c r="B126" s="24"/>
      <c r="C126" s="24"/>
      <c r="D126" s="12"/>
      <c r="E126" s="4"/>
      <c r="F126" s="1"/>
      <c r="G126" s="25"/>
      <c r="H126" s="1"/>
      <c r="I126" s="1"/>
      <c r="J126" s="6"/>
      <c r="K126" s="1"/>
      <c r="L126" s="1"/>
      <c r="M126" s="1"/>
      <c r="N126" s="1"/>
      <c r="O126" s="1"/>
      <c r="P126" s="1"/>
      <c r="Q126" s="1"/>
      <c r="R126" s="1"/>
    </row>
    <row r="127" spans="2:18" s="8" customFormat="1" ht="12.75">
      <c r="B127" s="10"/>
      <c r="C127" s="10"/>
      <c r="D127" s="20"/>
      <c r="E127" s="21"/>
      <c r="G127" s="22"/>
      <c r="H127" s="23"/>
      <c r="I127" s="23"/>
      <c r="J127" s="6"/>
      <c r="K127" s="1"/>
      <c r="L127" s="1"/>
      <c r="M127" s="1"/>
      <c r="N127" s="1"/>
      <c r="O127" s="1"/>
      <c r="P127" s="1"/>
      <c r="Q127" s="1"/>
      <c r="R127" s="1"/>
    </row>
    <row r="128" spans="2:18" s="8" customFormat="1" ht="12.75">
      <c r="B128" s="10"/>
      <c r="C128" s="10"/>
      <c r="D128" s="20"/>
      <c r="E128" s="21"/>
      <c r="G128" s="22"/>
      <c r="H128" s="23"/>
      <c r="I128" s="23"/>
      <c r="J128" s="6"/>
      <c r="K128" s="1"/>
      <c r="L128" s="1"/>
      <c r="M128" s="1"/>
      <c r="N128" s="1"/>
      <c r="O128" s="1"/>
      <c r="P128" s="1"/>
      <c r="Q128" s="1"/>
      <c r="R128" s="1"/>
    </row>
    <row r="129" spans="2:10" s="8" customFormat="1" ht="12">
      <c r="B129" s="10"/>
      <c r="C129" s="10"/>
      <c r="D129" s="20"/>
      <c r="E129" s="21"/>
      <c r="G129" s="22"/>
      <c r="H129" s="23"/>
      <c r="I129" s="23"/>
      <c r="J129" s="9"/>
    </row>
    <row r="130" spans="2:10" s="8" customFormat="1" ht="12">
      <c r="B130" s="10"/>
      <c r="C130" s="10"/>
      <c r="D130" s="20"/>
      <c r="E130" s="21"/>
      <c r="G130" s="22"/>
      <c r="H130" s="23"/>
      <c r="I130" s="23"/>
      <c r="J130" s="9"/>
    </row>
    <row r="131" spans="2:10" s="8" customFormat="1" ht="12">
      <c r="B131" s="10"/>
      <c r="C131" s="10"/>
      <c r="D131" s="20"/>
      <c r="E131" s="21"/>
      <c r="G131" s="22"/>
      <c r="H131" s="23"/>
      <c r="I131" s="23"/>
      <c r="J131" s="9"/>
    </row>
    <row r="132" spans="2:10" s="8" customFormat="1" ht="12">
      <c r="B132" s="10"/>
      <c r="C132" s="10"/>
      <c r="D132" s="20"/>
      <c r="E132" s="21"/>
      <c r="G132" s="22"/>
      <c r="H132" s="23"/>
      <c r="I132" s="23"/>
      <c r="J132" s="9"/>
    </row>
    <row r="133" spans="2:10" s="8" customFormat="1" ht="12">
      <c r="B133" s="10"/>
      <c r="C133" s="10"/>
      <c r="D133" s="20"/>
      <c r="E133" s="21"/>
      <c r="G133" s="22"/>
      <c r="H133" s="23"/>
      <c r="I133" s="23"/>
      <c r="J133" s="9"/>
    </row>
    <row r="134" spans="2:10" s="8" customFormat="1" ht="12">
      <c r="B134" s="10"/>
      <c r="C134" s="10"/>
      <c r="D134" s="20"/>
      <c r="E134" s="21"/>
      <c r="G134" s="22"/>
      <c r="H134" s="23"/>
      <c r="I134" s="23"/>
      <c r="J134" s="9"/>
    </row>
    <row r="135" spans="2:10" s="8" customFormat="1" ht="12">
      <c r="B135" s="10"/>
      <c r="C135" s="10"/>
      <c r="D135" s="20"/>
      <c r="E135" s="21"/>
      <c r="G135" s="22"/>
      <c r="H135" s="23"/>
      <c r="I135" s="23"/>
      <c r="J135" s="9"/>
    </row>
    <row r="136" spans="2:10" s="8" customFormat="1" ht="12">
      <c r="B136" s="10"/>
      <c r="C136" s="10"/>
      <c r="D136" s="20"/>
      <c r="E136" s="21"/>
      <c r="G136" s="22"/>
      <c r="H136" s="23"/>
      <c r="I136" s="23"/>
      <c r="J136" s="9"/>
    </row>
    <row r="137" spans="2:10" s="8" customFormat="1" ht="12">
      <c r="B137" s="10"/>
      <c r="C137" s="10"/>
      <c r="D137" s="20"/>
      <c r="E137" s="21"/>
      <c r="G137" s="22"/>
      <c r="H137" s="23"/>
      <c r="I137" s="23"/>
      <c r="J137" s="9"/>
    </row>
    <row r="138" spans="2:10" s="8" customFormat="1" ht="12">
      <c r="B138" s="10"/>
      <c r="C138" s="10"/>
      <c r="D138" s="20"/>
      <c r="E138" s="21"/>
      <c r="G138" s="22"/>
      <c r="H138" s="23"/>
      <c r="I138" s="23"/>
      <c r="J138" s="9"/>
    </row>
    <row r="139" spans="2:10" s="8" customFormat="1" ht="12">
      <c r="B139" s="10"/>
      <c r="C139" s="10"/>
      <c r="D139" s="20"/>
      <c r="E139" s="21"/>
      <c r="G139" s="22"/>
      <c r="H139" s="23"/>
      <c r="I139" s="23"/>
      <c r="J139" s="9"/>
    </row>
    <row r="140" spans="2:10" s="8" customFormat="1" ht="12">
      <c r="B140" s="10"/>
      <c r="C140" s="10"/>
      <c r="D140" s="20"/>
      <c r="E140" s="21"/>
      <c r="G140" s="22"/>
      <c r="H140" s="23"/>
      <c r="I140" s="23"/>
      <c r="J140" s="9"/>
    </row>
    <row r="141" spans="2:10" s="8" customFormat="1" ht="12">
      <c r="B141" s="10"/>
      <c r="C141" s="10"/>
      <c r="D141" s="20"/>
      <c r="E141" s="21"/>
      <c r="G141" s="22"/>
      <c r="H141" s="23"/>
      <c r="I141" s="23"/>
      <c r="J141" s="9"/>
    </row>
    <row r="142" spans="2:10" s="8" customFormat="1" ht="12">
      <c r="B142" s="10"/>
      <c r="C142" s="10"/>
      <c r="D142" s="20"/>
      <c r="E142" s="21"/>
      <c r="G142" s="22"/>
      <c r="H142" s="23"/>
      <c r="I142" s="23"/>
      <c r="J142" s="9"/>
    </row>
    <row r="143" spans="2:10" s="8" customFormat="1" ht="12">
      <c r="B143" s="10"/>
      <c r="C143" s="10"/>
      <c r="D143" s="20"/>
      <c r="E143" s="21"/>
      <c r="G143" s="22"/>
      <c r="H143" s="23"/>
      <c r="I143" s="23"/>
      <c r="J143" s="9"/>
    </row>
    <row r="144" spans="2:10" s="8" customFormat="1" ht="12">
      <c r="B144" s="10"/>
      <c r="C144" s="10"/>
      <c r="D144" s="20"/>
      <c r="E144" s="21"/>
      <c r="G144" s="22"/>
      <c r="H144" s="23"/>
      <c r="I144" s="23"/>
      <c r="J144" s="9"/>
    </row>
    <row r="145" spans="2:10" s="8" customFormat="1" ht="12">
      <c r="B145" s="10"/>
      <c r="C145" s="10"/>
      <c r="D145" s="20"/>
      <c r="E145" s="21"/>
      <c r="G145" s="22"/>
      <c r="H145" s="23"/>
      <c r="I145" s="23"/>
      <c r="J145" s="9"/>
    </row>
    <row r="146" spans="2:10" s="8" customFormat="1" ht="12">
      <c r="B146" s="10"/>
      <c r="C146" s="10"/>
      <c r="D146" s="20"/>
      <c r="E146" s="21"/>
      <c r="G146" s="22"/>
      <c r="H146" s="23"/>
      <c r="I146" s="23"/>
      <c r="J146" s="9"/>
    </row>
    <row r="147" spans="2:10" s="8" customFormat="1" ht="12">
      <c r="B147" s="10"/>
      <c r="C147" s="10"/>
      <c r="D147" s="20"/>
      <c r="E147" s="21"/>
      <c r="G147" s="22"/>
      <c r="H147" s="23"/>
      <c r="I147" s="23"/>
      <c r="J147" s="9"/>
    </row>
    <row r="148" spans="2:10" s="8" customFormat="1" ht="12">
      <c r="B148" s="10"/>
      <c r="C148" s="10"/>
      <c r="D148" s="20"/>
      <c r="E148" s="21"/>
      <c r="G148" s="22"/>
      <c r="H148" s="23"/>
      <c r="I148" s="23"/>
      <c r="J148" s="9"/>
    </row>
    <row r="149" spans="2:10" s="8" customFormat="1" ht="12">
      <c r="B149" s="10"/>
      <c r="C149" s="10"/>
      <c r="D149" s="20"/>
      <c r="E149" s="21"/>
      <c r="G149" s="22"/>
      <c r="H149" s="23"/>
      <c r="I149" s="23"/>
      <c r="J149" s="9"/>
    </row>
    <row r="150" spans="2:10" s="8" customFormat="1" ht="12">
      <c r="B150" s="10"/>
      <c r="C150" s="10"/>
      <c r="D150" s="20"/>
      <c r="E150" s="21"/>
      <c r="G150" s="22"/>
      <c r="H150" s="23"/>
      <c r="I150" s="23"/>
      <c r="J150" s="9"/>
    </row>
    <row r="151" spans="2:10" s="8" customFormat="1" ht="12">
      <c r="B151" s="10"/>
      <c r="C151" s="10"/>
      <c r="D151" s="20"/>
      <c r="E151" s="21"/>
      <c r="G151" s="22"/>
      <c r="H151" s="23"/>
      <c r="I151" s="23"/>
      <c r="J151" s="9"/>
    </row>
    <row r="152" spans="2:10" s="8" customFormat="1" ht="12">
      <c r="B152" s="10"/>
      <c r="C152" s="10"/>
      <c r="D152" s="20"/>
      <c r="E152" s="21"/>
      <c r="G152" s="22"/>
      <c r="H152" s="23"/>
      <c r="I152" s="23"/>
      <c r="J152" s="9"/>
    </row>
    <row r="153" spans="2:10" s="8" customFormat="1" ht="12">
      <c r="B153" s="10"/>
      <c r="C153" s="10"/>
      <c r="D153" s="20"/>
      <c r="E153" s="21"/>
      <c r="G153" s="22"/>
      <c r="H153" s="23"/>
      <c r="I153" s="23"/>
      <c r="J153" s="9"/>
    </row>
    <row r="154" spans="2:10" s="8" customFormat="1" ht="12">
      <c r="B154" s="10"/>
      <c r="C154" s="10"/>
      <c r="D154" s="20"/>
      <c r="E154" s="21"/>
      <c r="G154" s="22"/>
      <c r="H154" s="23"/>
      <c r="I154" s="23"/>
      <c r="J154" s="9"/>
    </row>
    <row r="155" spans="2:10" s="8" customFormat="1" ht="12">
      <c r="B155" s="10"/>
      <c r="C155" s="10"/>
      <c r="D155" s="20"/>
      <c r="E155" s="21"/>
      <c r="G155" s="22"/>
      <c r="H155" s="23"/>
      <c r="I155" s="23"/>
      <c r="J155" s="9"/>
    </row>
    <row r="156" spans="2:10" s="8" customFormat="1" ht="12">
      <c r="B156" s="10"/>
      <c r="C156" s="10"/>
      <c r="D156" s="20"/>
      <c r="E156" s="21"/>
      <c r="G156" s="22"/>
      <c r="H156" s="23"/>
      <c r="I156" s="23"/>
      <c r="J156" s="9"/>
    </row>
    <row r="157" spans="2:10" s="8" customFormat="1" ht="12">
      <c r="B157" s="10"/>
      <c r="C157" s="10"/>
      <c r="D157" s="20"/>
      <c r="E157" s="21"/>
      <c r="G157" s="22"/>
      <c r="H157" s="23"/>
      <c r="I157" s="23"/>
      <c r="J157" s="9"/>
    </row>
    <row r="158" spans="2:10" s="8" customFormat="1" ht="12">
      <c r="B158" s="10"/>
      <c r="C158" s="10"/>
      <c r="D158" s="20"/>
      <c r="E158" s="21"/>
      <c r="G158" s="22"/>
      <c r="H158" s="23"/>
      <c r="I158" s="23"/>
      <c r="J158" s="9"/>
    </row>
    <row r="159" spans="2:10" s="8" customFormat="1" ht="12">
      <c r="B159" s="10"/>
      <c r="C159" s="10"/>
      <c r="D159" s="20"/>
      <c r="E159" s="21"/>
      <c r="G159" s="22"/>
      <c r="H159" s="23"/>
      <c r="I159" s="23"/>
      <c r="J159" s="9"/>
    </row>
    <row r="160" spans="2:10" s="8" customFormat="1" ht="12">
      <c r="B160" s="10"/>
      <c r="C160" s="10"/>
      <c r="D160" s="20"/>
      <c r="E160" s="21"/>
      <c r="G160" s="22"/>
      <c r="H160" s="23"/>
      <c r="I160" s="23"/>
      <c r="J160" s="9"/>
    </row>
    <row r="161" spans="2:10" s="8" customFormat="1" ht="12">
      <c r="B161" s="10"/>
      <c r="C161" s="10"/>
      <c r="D161" s="20"/>
      <c r="E161" s="21"/>
      <c r="G161" s="22"/>
      <c r="H161" s="23"/>
      <c r="I161" s="23"/>
      <c r="J161" s="9"/>
    </row>
    <row r="162" spans="2:10" s="8" customFormat="1" ht="12">
      <c r="B162" s="10"/>
      <c r="C162" s="10"/>
      <c r="D162" s="20"/>
      <c r="E162" s="21"/>
      <c r="G162" s="22"/>
      <c r="H162" s="23"/>
      <c r="I162" s="23"/>
      <c r="J162" s="9"/>
    </row>
    <row r="163" spans="2:10" s="8" customFormat="1" ht="12">
      <c r="B163" s="10"/>
      <c r="C163" s="10"/>
      <c r="D163" s="20"/>
      <c r="E163" s="21"/>
      <c r="G163" s="22"/>
      <c r="H163" s="23"/>
      <c r="I163" s="23"/>
      <c r="J163" s="9"/>
    </row>
    <row r="164" spans="2:10" s="8" customFormat="1" ht="12">
      <c r="B164" s="10"/>
      <c r="C164" s="10"/>
      <c r="D164" s="20"/>
      <c r="E164" s="21"/>
      <c r="G164" s="22"/>
      <c r="H164" s="23"/>
      <c r="I164" s="23"/>
      <c r="J164" s="9"/>
    </row>
    <row r="165" spans="2:10" s="8" customFormat="1" ht="12">
      <c r="B165" s="10"/>
      <c r="C165" s="10"/>
      <c r="D165" s="20"/>
      <c r="E165" s="21"/>
      <c r="G165" s="22"/>
      <c r="H165" s="23"/>
      <c r="I165" s="23"/>
      <c r="J165" s="9"/>
    </row>
    <row r="166" spans="2:10" s="8" customFormat="1" ht="12">
      <c r="B166" s="10"/>
      <c r="C166" s="10"/>
      <c r="D166" s="20"/>
      <c r="E166" s="21"/>
      <c r="G166" s="22"/>
      <c r="H166" s="23"/>
      <c r="I166" s="23"/>
      <c r="J166" s="9"/>
    </row>
    <row r="167" spans="2:10" s="8" customFormat="1" ht="12">
      <c r="B167" s="10"/>
      <c r="C167" s="10"/>
      <c r="D167" s="20"/>
      <c r="E167" s="21"/>
      <c r="G167" s="22"/>
      <c r="H167" s="23"/>
      <c r="I167" s="23"/>
      <c r="J167" s="9"/>
    </row>
    <row r="168" spans="2:10" s="8" customFormat="1" ht="12">
      <c r="B168" s="10"/>
      <c r="C168" s="10"/>
      <c r="D168" s="20"/>
      <c r="E168" s="21"/>
      <c r="G168" s="22"/>
      <c r="H168" s="23"/>
      <c r="I168" s="23"/>
      <c r="J168" s="9"/>
    </row>
    <row r="169" spans="2:10" s="8" customFormat="1" ht="12">
      <c r="B169" s="10"/>
      <c r="C169" s="10"/>
      <c r="D169" s="20"/>
      <c r="E169" s="21"/>
      <c r="G169" s="22"/>
      <c r="H169" s="23"/>
      <c r="I169" s="23"/>
      <c r="J169" s="9"/>
    </row>
    <row r="170" spans="2:10" s="8" customFormat="1" ht="12">
      <c r="B170" s="10"/>
      <c r="C170" s="10"/>
      <c r="D170" s="20"/>
      <c r="E170" s="21"/>
      <c r="G170" s="22"/>
      <c r="H170" s="23"/>
      <c r="I170" s="23"/>
      <c r="J170" s="9"/>
    </row>
    <row r="171" spans="2:10" s="8" customFormat="1" ht="12">
      <c r="B171" s="10"/>
      <c r="C171" s="10"/>
      <c r="D171" s="20"/>
      <c r="E171" s="21"/>
      <c r="G171" s="22"/>
      <c r="H171" s="23"/>
      <c r="I171" s="23"/>
      <c r="J171" s="9"/>
    </row>
    <row r="172" spans="2:10" s="8" customFormat="1" ht="12">
      <c r="B172" s="10"/>
      <c r="C172" s="10"/>
      <c r="D172" s="20"/>
      <c r="E172" s="21"/>
      <c r="G172" s="22"/>
      <c r="H172" s="23"/>
      <c r="I172" s="23"/>
      <c r="J172" s="9"/>
    </row>
    <row r="173" spans="2:10" s="8" customFormat="1" ht="12">
      <c r="B173" s="10"/>
      <c r="C173" s="10"/>
      <c r="D173" s="20"/>
      <c r="E173" s="21"/>
      <c r="G173" s="22"/>
      <c r="H173" s="23"/>
      <c r="I173" s="23"/>
      <c r="J173" s="9"/>
    </row>
    <row r="174" spans="2:10" s="8" customFormat="1" ht="12">
      <c r="B174" s="10"/>
      <c r="C174" s="10"/>
      <c r="D174" s="20"/>
      <c r="E174" s="21"/>
      <c r="G174" s="22"/>
      <c r="H174" s="23"/>
      <c r="I174" s="23"/>
      <c r="J174" s="9"/>
    </row>
    <row r="175" spans="2:10" s="8" customFormat="1" ht="12">
      <c r="B175" s="10"/>
      <c r="C175" s="10"/>
      <c r="D175" s="20"/>
      <c r="E175" s="21"/>
      <c r="G175" s="22"/>
      <c r="H175" s="23"/>
      <c r="I175" s="23"/>
      <c r="J175" s="9"/>
    </row>
    <row r="176" spans="2:10" s="8" customFormat="1" ht="12">
      <c r="B176" s="10"/>
      <c r="C176" s="10"/>
      <c r="D176" s="20"/>
      <c r="E176" s="21"/>
      <c r="G176" s="22"/>
      <c r="H176" s="23"/>
      <c r="I176" s="23"/>
      <c r="J176" s="9"/>
    </row>
    <row r="177" spans="2:10" s="8" customFormat="1" ht="12">
      <c r="B177" s="10"/>
      <c r="C177" s="10"/>
      <c r="D177" s="20"/>
      <c r="E177" s="21"/>
      <c r="G177" s="22"/>
      <c r="H177" s="23"/>
      <c r="I177" s="23"/>
      <c r="J177" s="9"/>
    </row>
    <row r="178" spans="2:10" s="8" customFormat="1" ht="12">
      <c r="B178" s="10"/>
      <c r="C178" s="10"/>
      <c r="D178" s="20"/>
      <c r="E178" s="21"/>
      <c r="G178" s="22"/>
      <c r="H178" s="23"/>
      <c r="I178" s="23"/>
      <c r="J178" s="9"/>
    </row>
    <row r="179" spans="2:10" s="8" customFormat="1" ht="12">
      <c r="B179" s="10"/>
      <c r="C179" s="10"/>
      <c r="D179" s="20"/>
      <c r="E179" s="21"/>
      <c r="G179" s="22"/>
      <c r="H179" s="23"/>
      <c r="I179" s="23"/>
      <c r="J179" s="9"/>
    </row>
    <row r="180" spans="2:10" s="8" customFormat="1" ht="12">
      <c r="B180" s="10"/>
      <c r="C180" s="10"/>
      <c r="D180" s="20"/>
      <c r="E180" s="21"/>
      <c r="G180" s="22"/>
      <c r="H180" s="23"/>
      <c r="I180" s="23"/>
      <c r="J180" s="9"/>
    </row>
    <row r="181" spans="2:10" s="8" customFormat="1" ht="12">
      <c r="B181" s="10"/>
      <c r="C181" s="10"/>
      <c r="D181" s="20"/>
      <c r="E181" s="21"/>
      <c r="G181" s="22"/>
      <c r="H181" s="23"/>
      <c r="I181" s="23"/>
      <c r="J181" s="9"/>
    </row>
    <row r="182" spans="2:10" s="8" customFormat="1" ht="12">
      <c r="B182" s="10"/>
      <c r="C182" s="10"/>
      <c r="D182" s="20"/>
      <c r="E182" s="21"/>
      <c r="G182" s="22"/>
      <c r="H182" s="23"/>
      <c r="I182" s="23"/>
      <c r="J182" s="9"/>
    </row>
    <row r="183" spans="1:10" s="8" customFormat="1" ht="12.75">
      <c r="A183" s="1"/>
      <c r="B183" s="2"/>
      <c r="C183" s="2"/>
      <c r="D183" s="3"/>
      <c r="E183" s="4"/>
      <c r="F183" s="1"/>
      <c r="G183" s="5"/>
      <c r="H183" s="1"/>
      <c r="I183" s="1"/>
      <c r="J183" s="9"/>
    </row>
    <row r="184" spans="1:10" s="8" customFormat="1" ht="12.75">
      <c r="A184" s="1"/>
      <c r="B184" s="2"/>
      <c r="C184" s="2"/>
      <c r="D184" s="3"/>
      <c r="E184" s="4"/>
      <c r="F184" s="1"/>
      <c r="G184" s="5"/>
      <c r="H184" s="1"/>
      <c r="I184" s="1"/>
      <c r="J184" s="9"/>
    </row>
  </sheetData>
  <sheetProtection selectLockedCells="1" selectUnlockedCells="1"/>
  <mergeCells count="46">
    <mergeCell ref="B53:G53"/>
    <mergeCell ref="H53:I53"/>
    <mergeCell ref="B54:G54"/>
    <mergeCell ref="H54:I54"/>
    <mergeCell ref="B46:D46"/>
    <mergeCell ref="E46:I46"/>
    <mergeCell ref="B49:H49"/>
    <mergeCell ref="B50:I50"/>
    <mergeCell ref="B51:I51"/>
    <mergeCell ref="B52:G52"/>
    <mergeCell ref="H52:I52"/>
    <mergeCell ref="B38:H38"/>
    <mergeCell ref="B39:I39"/>
    <mergeCell ref="B40:D40"/>
    <mergeCell ref="E40:I40"/>
    <mergeCell ref="B44:H44"/>
    <mergeCell ref="B45:I45"/>
    <mergeCell ref="B24:I24"/>
    <mergeCell ref="B25:D25"/>
    <mergeCell ref="E25:I25"/>
    <mergeCell ref="B30:H30"/>
    <mergeCell ref="B31:I31"/>
    <mergeCell ref="B32:D32"/>
    <mergeCell ref="E32:I32"/>
    <mergeCell ref="B15:D15"/>
    <mergeCell ref="E15:I15"/>
    <mergeCell ref="B18:H18"/>
    <mergeCell ref="B19:I19"/>
    <mergeCell ref="B20:D20"/>
    <mergeCell ref="B23:H23"/>
    <mergeCell ref="I5:I6"/>
    <mergeCell ref="B8:I8"/>
    <mergeCell ref="B9:D9"/>
    <mergeCell ref="E9:I9"/>
    <mergeCell ref="B13:H13"/>
    <mergeCell ref="B14:I14"/>
    <mergeCell ref="B1:I1"/>
    <mergeCell ref="B2:I2"/>
    <mergeCell ref="B3:I3"/>
    <mergeCell ref="B4:I4"/>
    <mergeCell ref="B5:B6"/>
    <mergeCell ref="C5:C6"/>
    <mergeCell ref="D5:D6"/>
    <mergeCell ref="E5:E6"/>
    <mergeCell ref="F5:G5"/>
    <mergeCell ref="H5:H6"/>
  </mergeCells>
  <printOptions/>
  <pageMargins left="1.0236220472440944" right="0.07874015748031496" top="0.6692913385826772" bottom="0.5118110236220472" header="0.2755905511811024" footer="0.11811023622047245"/>
  <pageSetup firstPageNumber="1" useFirstPageNumber="1" fitToHeight="1" fitToWidth="1" horizontalDpi="300" verticalDpi="3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</dc:creator>
  <cp:keywords/>
  <dc:description/>
  <cp:lastModifiedBy>User</cp:lastModifiedBy>
  <cp:lastPrinted>2021-02-16T14:23:01Z</cp:lastPrinted>
  <dcterms:created xsi:type="dcterms:W3CDTF">2014-10-29T06:42:29Z</dcterms:created>
  <dcterms:modified xsi:type="dcterms:W3CDTF">2023-10-12T09:06:02Z</dcterms:modified>
  <cp:category/>
  <cp:version/>
  <cp:contentType/>
  <cp:contentStatus/>
</cp:coreProperties>
</file>