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225" windowWidth="14805" windowHeight="7890"/>
  </bookViews>
  <sheets>
    <sheet name="TRZEBIATÓW - zad. nr 7" sheetId="1" r:id="rId1"/>
    <sheet name="MIROSŁAWIEC - zad. 4, 5, 6" sheetId="5" r:id="rId2"/>
    <sheet name="ŚWIDWIN - zad. nr 1, 2 , 3" sheetId="2" r:id="rId3"/>
    <sheet name="RAZEM" sheetId="3" r:id="rId4"/>
  </sheets>
  <calcPr calcId="162913"/>
</workbook>
</file>

<file path=xl/calcChain.xml><?xml version="1.0" encoding="utf-8"?>
<calcChain xmlns="http://schemas.openxmlformats.org/spreadsheetml/2006/main">
  <c r="D84" i="3" l="1"/>
  <c r="G84" i="3" s="1"/>
  <c r="I84" i="3" s="1"/>
  <c r="F84" i="3" s="1"/>
  <c r="D85" i="3"/>
  <c r="G85" i="3" s="1"/>
  <c r="I85" i="3" s="1"/>
  <c r="F85" i="3" s="1"/>
  <c r="D86" i="3"/>
  <c r="G86" i="3" s="1"/>
  <c r="I86" i="3" s="1"/>
  <c r="F86" i="3" s="1"/>
  <c r="D87" i="3"/>
  <c r="D83" i="3"/>
  <c r="G83" i="3" s="1"/>
  <c r="I83" i="3" s="1"/>
  <c r="D66" i="3"/>
  <c r="G66" i="3" s="1"/>
  <c r="I66" i="3" s="1"/>
  <c r="F66" i="3" s="1"/>
  <c r="D67" i="3"/>
  <c r="G67" i="3" s="1"/>
  <c r="I67" i="3" s="1"/>
  <c r="F67" i="3" s="1"/>
  <c r="D68" i="3"/>
  <c r="G68" i="3" s="1"/>
  <c r="I68" i="3" s="1"/>
  <c r="F68" i="3" s="1"/>
  <c r="D69" i="3"/>
  <c r="G69" i="3" s="1"/>
  <c r="I69" i="3" s="1"/>
  <c r="F69" i="3" s="1"/>
  <c r="D70" i="3"/>
  <c r="G70" i="3" s="1"/>
  <c r="I70" i="3" s="1"/>
  <c r="F70" i="3" s="1"/>
  <c r="D71" i="3"/>
  <c r="G71" i="3" s="1"/>
  <c r="I71" i="3" s="1"/>
  <c r="F71" i="3" s="1"/>
  <c r="D72" i="3"/>
  <c r="G72" i="3" s="1"/>
  <c r="I72" i="3" s="1"/>
  <c r="F72" i="3" s="1"/>
  <c r="D73" i="3"/>
  <c r="G73" i="3" s="1"/>
  <c r="I73" i="3" s="1"/>
  <c r="F73" i="3" s="1"/>
  <c r="D65" i="3"/>
  <c r="G65" i="3" s="1"/>
  <c r="I65" i="3" s="1"/>
  <c r="D8" i="3"/>
  <c r="G8" i="3" s="1"/>
  <c r="I8" i="3" s="1"/>
  <c r="F8" i="3" s="1"/>
  <c r="D9" i="3"/>
  <c r="G9" i="3" s="1"/>
  <c r="I9" i="3" s="1"/>
  <c r="F9" i="3" s="1"/>
  <c r="D10" i="3"/>
  <c r="G10" i="3" s="1"/>
  <c r="I10" i="3" s="1"/>
  <c r="F10" i="3" s="1"/>
  <c r="D11" i="3"/>
  <c r="G11" i="3" s="1"/>
  <c r="I11" i="3" s="1"/>
  <c r="F11" i="3" s="1"/>
  <c r="D12" i="3"/>
  <c r="G12" i="3" s="1"/>
  <c r="I12" i="3" s="1"/>
  <c r="F12" i="3" s="1"/>
  <c r="D13" i="3"/>
  <c r="G13" i="3" s="1"/>
  <c r="I13" i="3" s="1"/>
  <c r="F13" i="3" s="1"/>
  <c r="D14" i="3"/>
  <c r="G14" i="3" s="1"/>
  <c r="I14" i="3" s="1"/>
  <c r="F14" i="3" s="1"/>
  <c r="D15" i="3"/>
  <c r="G15" i="3" s="1"/>
  <c r="I15" i="3" s="1"/>
  <c r="F15" i="3" s="1"/>
  <c r="D16" i="3"/>
  <c r="G16" i="3" s="1"/>
  <c r="I16" i="3" s="1"/>
  <c r="F16" i="3" s="1"/>
  <c r="D17" i="3"/>
  <c r="G17" i="3" s="1"/>
  <c r="I17" i="3" s="1"/>
  <c r="F17" i="3" s="1"/>
  <c r="D18" i="3"/>
  <c r="G18" i="3" s="1"/>
  <c r="I18" i="3" s="1"/>
  <c r="F18" i="3" s="1"/>
  <c r="D19" i="3"/>
  <c r="G19" i="3" s="1"/>
  <c r="I19" i="3" s="1"/>
  <c r="F19" i="3" s="1"/>
  <c r="D20" i="3"/>
  <c r="G20" i="3" s="1"/>
  <c r="I20" i="3" s="1"/>
  <c r="F20" i="3" s="1"/>
  <c r="D21" i="3"/>
  <c r="G21" i="3" s="1"/>
  <c r="I21" i="3" s="1"/>
  <c r="F21" i="3" s="1"/>
  <c r="D22" i="3"/>
  <c r="G22" i="3" s="1"/>
  <c r="I22" i="3" s="1"/>
  <c r="F22" i="3" s="1"/>
  <c r="D23" i="3"/>
  <c r="G23" i="3" s="1"/>
  <c r="I23" i="3" s="1"/>
  <c r="F23" i="3" s="1"/>
  <c r="D24" i="3"/>
  <c r="G24" i="3" s="1"/>
  <c r="I24" i="3" s="1"/>
  <c r="F24" i="3" s="1"/>
  <c r="D25" i="3"/>
  <c r="G25" i="3" s="1"/>
  <c r="I25" i="3" s="1"/>
  <c r="F25" i="3" s="1"/>
  <c r="D26" i="3"/>
  <c r="G26" i="3" s="1"/>
  <c r="I26" i="3" s="1"/>
  <c r="F26" i="3" s="1"/>
  <c r="D27" i="3"/>
  <c r="G27" i="3" s="1"/>
  <c r="I27" i="3" s="1"/>
  <c r="F27" i="3" s="1"/>
  <c r="D28" i="3"/>
  <c r="G28" i="3" s="1"/>
  <c r="I28" i="3" s="1"/>
  <c r="F28" i="3" s="1"/>
  <c r="D29" i="3"/>
  <c r="G29" i="3" s="1"/>
  <c r="I29" i="3" s="1"/>
  <c r="F29" i="3" s="1"/>
  <c r="D30" i="3"/>
  <c r="G30" i="3" s="1"/>
  <c r="I30" i="3" s="1"/>
  <c r="F30" i="3" s="1"/>
  <c r="D31" i="3"/>
  <c r="G31" i="3" s="1"/>
  <c r="I31" i="3" s="1"/>
  <c r="F31" i="3" s="1"/>
  <c r="D32" i="3"/>
  <c r="G32" i="3" s="1"/>
  <c r="I32" i="3" s="1"/>
  <c r="F32" i="3" s="1"/>
  <c r="D33" i="3"/>
  <c r="G33" i="3" s="1"/>
  <c r="I33" i="3" s="1"/>
  <c r="F33" i="3" s="1"/>
  <c r="D34" i="3"/>
  <c r="G34" i="3" s="1"/>
  <c r="I34" i="3" s="1"/>
  <c r="F34" i="3" s="1"/>
  <c r="D35" i="3"/>
  <c r="G35" i="3" s="1"/>
  <c r="I35" i="3" s="1"/>
  <c r="F35" i="3" s="1"/>
  <c r="D36" i="3"/>
  <c r="G36" i="3" s="1"/>
  <c r="I36" i="3" s="1"/>
  <c r="F36" i="3" s="1"/>
  <c r="D37" i="3"/>
  <c r="G37" i="3" s="1"/>
  <c r="I37" i="3" s="1"/>
  <c r="F37" i="3" s="1"/>
  <c r="D38" i="3"/>
  <c r="G38" i="3" s="1"/>
  <c r="I38" i="3" s="1"/>
  <c r="F38" i="3" s="1"/>
  <c r="D39" i="3"/>
  <c r="G39" i="3" s="1"/>
  <c r="I39" i="3" s="1"/>
  <c r="F39" i="3" s="1"/>
  <c r="D40" i="3"/>
  <c r="G40" i="3" s="1"/>
  <c r="I40" i="3" s="1"/>
  <c r="F40" i="3" s="1"/>
  <c r="D41" i="3"/>
  <c r="G41" i="3" s="1"/>
  <c r="I41" i="3" s="1"/>
  <c r="F41" i="3" s="1"/>
  <c r="D42" i="3"/>
  <c r="G42" i="3" s="1"/>
  <c r="I42" i="3" s="1"/>
  <c r="F42" i="3" s="1"/>
  <c r="D43" i="3"/>
  <c r="G43" i="3" s="1"/>
  <c r="I43" i="3" s="1"/>
  <c r="F43" i="3" s="1"/>
  <c r="D44" i="3"/>
  <c r="G44" i="3" s="1"/>
  <c r="I44" i="3" s="1"/>
  <c r="F44" i="3" s="1"/>
  <c r="D45" i="3"/>
  <c r="G45" i="3" s="1"/>
  <c r="I45" i="3" s="1"/>
  <c r="F45" i="3" s="1"/>
  <c r="D46" i="3"/>
  <c r="G46" i="3" s="1"/>
  <c r="I46" i="3" s="1"/>
  <c r="F46" i="3" s="1"/>
  <c r="D47" i="3"/>
  <c r="G47" i="3" s="1"/>
  <c r="I47" i="3" s="1"/>
  <c r="F47" i="3" s="1"/>
  <c r="D48" i="3"/>
  <c r="G48" i="3" s="1"/>
  <c r="I48" i="3" s="1"/>
  <c r="F48" i="3" s="1"/>
  <c r="D49" i="3"/>
  <c r="G49" i="3" s="1"/>
  <c r="I49" i="3" s="1"/>
  <c r="F49" i="3" s="1"/>
  <c r="D50" i="3"/>
  <c r="G50" i="3" s="1"/>
  <c r="I50" i="3" s="1"/>
  <c r="F50" i="3" s="1"/>
  <c r="D51" i="3"/>
  <c r="G51" i="3" s="1"/>
  <c r="I51" i="3" s="1"/>
  <c r="F51" i="3" s="1"/>
  <c r="D52" i="3"/>
  <c r="G52" i="3" s="1"/>
  <c r="I52" i="3" s="1"/>
  <c r="F52" i="3" s="1"/>
  <c r="D53" i="3"/>
  <c r="G53" i="3" s="1"/>
  <c r="I53" i="3" s="1"/>
  <c r="F53" i="3" s="1"/>
  <c r="D54" i="3"/>
  <c r="G54" i="3" s="1"/>
  <c r="I54" i="3" s="1"/>
  <c r="F54" i="3" s="1"/>
  <c r="D55" i="3"/>
  <c r="G55" i="3" s="1"/>
  <c r="I55" i="3" s="1"/>
  <c r="F55" i="3" s="1"/>
  <c r="D7" i="3"/>
  <c r="G7" i="3" s="1"/>
  <c r="G87" i="3"/>
  <c r="I87" i="3" s="1"/>
  <c r="F87" i="3" s="1"/>
  <c r="I74" i="3" l="1"/>
  <c r="G56" i="3"/>
  <c r="J7" i="3" s="1"/>
  <c r="G74" i="3"/>
  <c r="J65" i="3" s="1"/>
  <c r="J74" i="3" s="1"/>
  <c r="I88" i="3"/>
  <c r="F83" i="3"/>
  <c r="F65" i="3"/>
  <c r="I7" i="3"/>
  <c r="I56" i="3" s="1"/>
  <c r="G88" i="3"/>
  <c r="J83" i="3" s="1"/>
  <c r="J88" i="3" s="1"/>
  <c r="J56" i="3" l="1"/>
  <c r="J95" i="3" s="1"/>
  <c r="J97" i="3" s="1"/>
  <c r="G95" i="3"/>
  <c r="G97" i="3" s="1"/>
  <c r="I95" i="3"/>
  <c r="I97" i="3" s="1"/>
  <c r="F7" i="3"/>
</calcChain>
</file>

<file path=xl/sharedStrings.xml><?xml version="1.0" encoding="utf-8"?>
<sst xmlns="http://schemas.openxmlformats.org/spreadsheetml/2006/main" count="827" uniqueCount="152">
  <si>
    <t>L.p.</t>
  </si>
  <si>
    <t>Nazwa produktu</t>
  </si>
  <si>
    <t>JM</t>
  </si>
  <si>
    <t>Potrzeby ogółem</t>
  </si>
  <si>
    <t>Cena jedn. netto</t>
  </si>
  <si>
    <t>Cena jedn. brutto</t>
  </si>
  <si>
    <t>Wartość netto</t>
  </si>
  <si>
    <t>VAT</t>
  </si>
  <si>
    <t>Wartość brutto</t>
  </si>
  <si>
    <t>Wartość w Euro</t>
  </si>
  <si>
    <t>kg</t>
  </si>
  <si>
    <t>*</t>
  </si>
  <si>
    <t xml:space="preserve">NOTATKA Z SZACOWANIA PRZEDMIOTU ZAMÓWIENIA - ŻYWNOŚĆ 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</si>
  <si>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</si>
  <si>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</si>
  <si>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</si>
  <si>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</si>
  <si>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</si>
  <si>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</si>
  <si>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</si>
  <si>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</si>
  <si>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</si>
  <si>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</si>
  <si>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</si>
  <si>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RAZEM: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</si>
  <si>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</si>
  <si>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</si>
  <si>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</si>
  <si>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</si>
  <si>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</si>
  <si>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</si>
  <si>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</si>
  <si>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</si>
  <si>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</si>
  <si>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</si>
  <si>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Bułka pszenna zwykła</t>
  </si>
  <si>
    <t>Bułka graham</t>
  </si>
  <si>
    <t>Chałka</t>
  </si>
  <si>
    <t>Rogal pszenny</t>
  </si>
  <si>
    <t>Bułka tarta</t>
  </si>
  <si>
    <t>Chleb mieszany słonecznikowy</t>
  </si>
  <si>
    <t>Chleb mieszany z soją</t>
  </si>
  <si>
    <t>Chleb zwykły</t>
  </si>
  <si>
    <t>Drożdżówka z jagodami</t>
  </si>
  <si>
    <t>Placek drożdżowy</t>
  </si>
  <si>
    <t>Pączek</t>
  </si>
  <si>
    <t>Makowiec</t>
  </si>
  <si>
    <t>Mazurek</t>
  </si>
  <si>
    <t>Babka w polewie</t>
  </si>
  <si>
    <t>Jabłecznik</t>
  </si>
  <si>
    <t>Piernik w polewie</t>
  </si>
  <si>
    <t>Keks</t>
  </si>
  <si>
    <t>PIECZYWO I WYROBY CUKIERNICZE</t>
  </si>
  <si>
    <t>22.</t>
  </si>
  <si>
    <t>23.</t>
  </si>
  <si>
    <t>Chleb wieloziarnisty</t>
  </si>
  <si>
    <t>24.</t>
  </si>
  <si>
    <t>25.</t>
  </si>
  <si>
    <t>26.</t>
  </si>
  <si>
    <t>27.</t>
  </si>
  <si>
    <t>28.</t>
  </si>
  <si>
    <t>29.</t>
  </si>
  <si>
    <t>Bułka ze słonecznikiem</t>
  </si>
  <si>
    <t>Bułka z ziarnami</t>
  </si>
  <si>
    <t>Bułka do hamburgera</t>
  </si>
  <si>
    <t>Bułka hot-dog pszenna</t>
  </si>
  <si>
    <t>Placek z jagodami</t>
  </si>
  <si>
    <t>Placek z wiśniami</t>
  </si>
  <si>
    <t>Babka czekoladowa</t>
  </si>
  <si>
    <t>Babka waniliowa</t>
  </si>
  <si>
    <t>Croissant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</si>
  <si>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</si>
  <si>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</si>
  <si>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</si>
  <si>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</si>
  <si>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</si>
  <si>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</si>
  <si>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</si>
  <si>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</si>
  <si>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</si>
  <si>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</si>
  <si>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</si>
  <si>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Chleb tostowy pszenny</t>
  </si>
  <si>
    <t>DLA 21.BLT ŚWIDWIN NA 2025 ROK</t>
  </si>
  <si>
    <t>Uwagi: zamawiający zobowiązuje się do wykorzystania 30 %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</si>
  <si>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</si>
  <si>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</si>
  <si>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</si>
  <si>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</si>
  <si>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</si>
  <si>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</si>
  <si>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</si>
  <si>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</si>
  <si>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</si>
  <si>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 xml:space="preserve">Drożdże świeże   50g, 100g, 
</t>
  </si>
  <si>
    <t>Bułka maślana</t>
  </si>
  <si>
    <t>Bagietka pszenna</t>
  </si>
  <si>
    <t>Półbagietka czosnkowa</t>
  </si>
  <si>
    <t>Półbagietka razowa</t>
  </si>
  <si>
    <t>Bajgiel</t>
  </si>
  <si>
    <t>Chlebek pita</t>
  </si>
  <si>
    <t>Chleb żytni razowy</t>
  </si>
  <si>
    <t>Chleb zwykły krojony w folii</t>
  </si>
  <si>
    <t>Chleb graham</t>
  </si>
  <si>
    <t>Chleb wieloziarnisty wzbogacony w Ca, kwas foliowy i Fe</t>
  </si>
  <si>
    <t>Drożdżówka z nadzieniem o obniżonej wartości energetycznej</t>
  </si>
  <si>
    <t>Drożdżówka z budyniem</t>
  </si>
  <si>
    <t>Drożdżówka z serem</t>
  </si>
  <si>
    <t>Drożdżówka z makiem</t>
  </si>
  <si>
    <t>Drożdżówka z nadzieniem owocowym</t>
  </si>
  <si>
    <t>Bułeczki z cynamonem</t>
  </si>
  <si>
    <t>Bułeczki z cynamonem o obniżonej wartości energetycznej</t>
  </si>
  <si>
    <t>Mufinki z czekoladą</t>
  </si>
  <si>
    <t>Mufinki z czekoladą o obniżonej wartości energetycznej</t>
  </si>
  <si>
    <t>Mufinki z orzechami</t>
  </si>
  <si>
    <t>Mufinki z orzechami o obniżonej wartości energetycznej</t>
  </si>
  <si>
    <t>Mufinki z bananami</t>
  </si>
  <si>
    <t>Mufinki z bananami o obniżonej wartości energetycznej</t>
  </si>
  <si>
    <t>Placek z brzoskwiniami</t>
  </si>
  <si>
    <t>Placek z brzoskwiniami o obniżonej wartości energetycznej</t>
  </si>
  <si>
    <t>Placek z wiśniami o obniżonej wartości energetycznej</t>
  </si>
  <si>
    <t>Ciasto Brownie</t>
  </si>
  <si>
    <t>Korpusy babeczek słodkie</t>
  </si>
  <si>
    <t>Korpusy babeczek słone</t>
  </si>
  <si>
    <t>Ciastka kruche</t>
  </si>
  <si>
    <t>Donut</t>
  </si>
  <si>
    <t>Sernik</t>
  </si>
  <si>
    <t xml:space="preserve">Piernik </t>
  </si>
  <si>
    <t>Zakwas żytni żywy 200g, 250g.</t>
  </si>
  <si>
    <t>RAZEM</t>
  </si>
  <si>
    <t xml:space="preserve">Załącznik nr 3 do SWZ </t>
  </si>
  <si>
    <t>Stawka VAT w %</t>
  </si>
  <si>
    <t>Cena jednostkowa netto w zł za kg</t>
  </si>
  <si>
    <t xml:space="preserve">Zadanie nr 1 - Formularz cenowy </t>
  </si>
  <si>
    <t>Dostawa pieczywa i wyrobów cukierniczych do m. Świdwin</t>
  </si>
  <si>
    <r>
      <t xml:space="preserve">Cena jednostkowa brutto w zł za kg    </t>
    </r>
    <r>
      <rPr>
        <sz val="7"/>
        <color theme="1"/>
        <rFont val="Arial"/>
        <family val="2"/>
        <charset val="238"/>
      </rPr>
      <t>(kol. 5 x kol 6)</t>
    </r>
  </si>
  <si>
    <t xml:space="preserve">Uwagi: Zamawiajacy gwarantuje realizację zamowienia w wysokości 30% wartości wyrażonej ilościowo dla danego zadania. </t>
  </si>
  <si>
    <t xml:space="preserve">Zadanie nr 2 - Formularz cenowy </t>
  </si>
  <si>
    <t>Dostawa pieczywa i wyrobów cukierniczych o obniżoenj wartości eneregtycznej do m. Świdwin</t>
  </si>
  <si>
    <r>
      <t xml:space="preserve">RAZEM                            Wartość ogólna brutto w zł </t>
    </r>
    <r>
      <rPr>
        <sz val="7"/>
        <color theme="1"/>
        <rFont val="Arial"/>
        <family val="2"/>
        <charset val="238"/>
      </rPr>
      <t>(kol. 4 x kol. 7)</t>
    </r>
  </si>
  <si>
    <t>Dostawa babeczek do m. Świdwin</t>
  </si>
  <si>
    <t xml:space="preserve">Zadanie nr 3 - Formularz cenowy </t>
  </si>
  <si>
    <t>Załącznik nr 3 do SWZ</t>
  </si>
  <si>
    <t xml:space="preserve">Pozostała część objęta jest prawem opcji. Opcja ma charakter ilościowy i jej max. wartosć stanowi 70% wartości wyrażonej ilościowo. </t>
  </si>
  <si>
    <t>Zadanie nr 7 - Formularz cenowy</t>
  </si>
  <si>
    <t>Dostawa pieczywa i wyrobów cukierniczych do m. Trzebiatów</t>
  </si>
  <si>
    <t xml:space="preserve">Zadanie nr 4 - Formularz cenowy </t>
  </si>
  <si>
    <t>Dostawa pieczywa i wyrobów cukierniczych do m. Mirosławiec</t>
  </si>
  <si>
    <t xml:space="preserve">Zadanie nr 5 - Formularz cenowy </t>
  </si>
  <si>
    <t>Dostawa pieczywa i wyrobów cukierniczych o obniżonej wartości energetycznej do m. Mirosławiec</t>
  </si>
  <si>
    <t xml:space="preserve">Zadanie nr 6 - Formularz cenowy </t>
  </si>
  <si>
    <t>Dostawa babeczek m. Mirosławiec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</si>
</sst>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z_ł_-;\-* #,##0.00\ _z_ł_-;_-* &quot;-&quot;??\ _z_ł_-;_-@_-"/>
  </numFmts>
  <fonts count="19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name val="Arial"/>
      <family val="2"/>
      <charset val="238"/>
    </font>
    <font>
      <b/>
      <sz val="14"/>
      <color theme="1"/>
      <name val="Calibri"/>
      <family val="2"/>
      <charset val="238"/>
      <scheme val="minor"/>
    </font>
    <font>
      <i/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name val="Arial"/>
      <family val="2"/>
      <charset val="238"/>
    </font>
    <font>
      <b/>
      <sz val="8"/>
      <color theme="1"/>
      <name val="Arial"/>
      <family val="2"/>
      <charset val="238"/>
    </font>
    <font>
      <i/>
      <sz val="7"/>
      <name val="Arial"/>
      <family val="2"/>
      <charset val="238"/>
    </font>
    <font>
      <sz val="7"/>
      <color theme="1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i/>
      <sz val="8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105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right" vertical="center"/>
    </xf>
    <xf numFmtId="4" fontId="2" fillId="0" borderId="1" xfId="0" applyNumberFormat="1" applyFont="1" applyBorder="1" applyAlignment="1">
      <alignment horizontal="right" vertical="center"/>
    </xf>
    <xf numFmtId="164" fontId="2" fillId="0" borderId="1" xfId="0" applyNumberFormat="1" applyFont="1" applyBorder="1" applyAlignment="1">
      <alignment horizontal="right" vertical="center"/>
    </xf>
    <xf numFmtId="164" fontId="1" fillId="4" borderId="1" xfId="0" applyNumberFormat="1" applyFont="1" applyFill="1" applyBorder="1" applyAlignment="1">
      <alignment horizontal="right" vertical="center"/>
    </xf>
    <xf numFmtId="3" fontId="2" fillId="0" borderId="1" xfId="0" applyNumberFormat="1" applyFont="1" applyBorder="1" applyAlignment="1">
      <alignment horizontal="center" vertical="center"/>
    </xf>
    <xf numFmtId="4" fontId="1" fillId="4" borderId="1" xfId="0" applyNumberFormat="1" applyFont="1" applyFill="1" applyBorder="1" applyAlignment="1">
      <alignment horizontal="right" vertical="center"/>
    </xf>
    <xf numFmtId="0" fontId="4" fillId="0" borderId="0" xfId="0" applyFont="1" applyAlignment="1"/>
    <xf numFmtId="0" fontId="5" fillId="5" borderId="1" xfId="0" applyFont="1" applyFill="1" applyBorder="1" applyAlignment="1">
      <alignment horizontal="center" vertical="center" wrapText="1"/>
    </xf>
    <xf numFmtId="0" fontId="0" fillId="0" borderId="9" xfId="0" applyBorder="1"/>
    <xf numFmtId="0" fontId="0" fillId="0" borderId="13" xfId="0" applyBorder="1"/>
    <xf numFmtId="0" fontId="6" fillId="0" borderId="12" xfId="0" applyFont="1" applyBorder="1" applyAlignment="1">
      <alignment horizontal="right"/>
    </xf>
    <xf numFmtId="4" fontId="6" fillId="4" borderId="13" xfId="0" applyNumberFormat="1" applyFont="1" applyFill="1" applyBorder="1" applyAlignment="1">
      <alignment horizontal="center"/>
    </xf>
    <xf numFmtId="4" fontId="6" fillId="4" borderId="10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2" xfId="0" applyBorder="1"/>
    <xf numFmtId="3" fontId="0" fillId="0" borderId="8" xfId="0" applyNumberFormat="1" applyBorder="1"/>
    <xf numFmtId="0" fontId="7" fillId="6" borderId="1" xfId="1" applyFont="1" applyFill="1" applyBorder="1" applyAlignment="1" applyProtection="1">
      <alignment horizontal="left" vertical="center" wrapText="1"/>
      <protection hidden="1"/>
    </xf>
    <xf numFmtId="0" fontId="7" fillId="0" borderId="1" xfId="1" applyFont="1" applyFill="1" applyBorder="1" applyAlignment="1" applyProtection="1">
      <alignment horizontal="left" vertical="center" wrapText="1"/>
      <protection hidden="1"/>
    </xf>
    <xf numFmtId="0" fontId="7" fillId="0" borderId="1" xfId="1" applyFont="1" applyFill="1" applyBorder="1" applyAlignment="1" applyProtection="1">
      <alignment vertical="center" wrapText="1"/>
      <protection hidden="1"/>
    </xf>
    <xf numFmtId="3" fontId="7" fillId="0" borderId="1" xfId="0" applyNumberFormat="1" applyFont="1" applyBorder="1" applyAlignment="1">
      <alignment horizontal="right" vertical="center"/>
    </xf>
    <xf numFmtId="0" fontId="7" fillId="6" borderId="1" xfId="1" applyFont="1" applyFill="1" applyBorder="1" applyAlignment="1" applyProtection="1">
      <alignment vertical="center" wrapText="1"/>
      <protection hidden="1"/>
    </xf>
    <xf numFmtId="0" fontId="7" fillId="0" borderId="1" xfId="1" applyFont="1" applyBorder="1" applyAlignment="1" applyProtection="1">
      <alignment vertical="center" wrapText="1"/>
      <protection hidden="1"/>
    </xf>
    <xf numFmtId="0" fontId="7" fillId="0" borderId="1" xfId="1" applyFont="1" applyBorder="1" applyAlignment="1" applyProtection="1">
      <alignment horizontal="left" vertical="center" wrapText="1"/>
      <protection hidden="1"/>
    </xf>
    <xf numFmtId="0" fontId="7" fillId="0" borderId="11" xfId="1" applyFont="1" applyBorder="1" applyAlignment="1" applyProtection="1">
      <alignment horizontal="left" vertical="center" wrapText="1"/>
      <protection hidden="1"/>
    </xf>
    <xf numFmtId="0" fontId="7" fillId="0" borderId="6" xfId="1" applyFont="1" applyBorder="1" applyAlignment="1" applyProtection="1">
      <alignment vertical="center" wrapText="1"/>
      <protection hidden="1"/>
    </xf>
    <xf numFmtId="0" fontId="7" fillId="0" borderId="1" xfId="1" applyFont="1" applyBorder="1" applyAlignment="1" applyProtection="1">
      <alignment vertical="center"/>
      <protection hidden="1"/>
    </xf>
    <xf numFmtId="164" fontId="2" fillId="0" borderId="11" xfId="0" applyNumberFormat="1" applyFont="1" applyBorder="1" applyAlignment="1">
      <alignment horizontal="right" vertical="center"/>
    </xf>
    <xf numFmtId="164" fontId="6" fillId="4" borderId="8" xfId="0" applyNumberFormat="1" applyFont="1" applyFill="1" applyBorder="1"/>
    <xf numFmtId="0" fontId="6" fillId="0" borderId="0" xfId="0" applyFont="1"/>
    <xf numFmtId="0" fontId="7" fillId="0" borderId="3" xfId="1" applyFont="1" applyBorder="1" applyAlignment="1" applyProtection="1">
      <alignment vertical="center" wrapText="1"/>
      <protection hidden="1"/>
    </xf>
    <xf numFmtId="4" fontId="2" fillId="0" borderId="3" xfId="0" applyNumberFormat="1" applyFont="1" applyBorder="1" applyAlignment="1">
      <alignment horizontal="right" vertical="center"/>
    </xf>
    <xf numFmtId="0" fontId="8" fillId="2" borderId="1" xfId="0" applyFont="1" applyFill="1" applyBorder="1" applyAlignment="1">
      <alignment horizontal="center" vertical="center" wrapText="1"/>
    </xf>
    <xf numFmtId="4" fontId="8" fillId="2" borderId="1" xfId="0" applyNumberFormat="1" applyFont="1" applyFill="1" applyBorder="1" applyAlignment="1">
      <alignment horizontal="center" vertical="center" wrapText="1"/>
    </xf>
    <xf numFmtId="3" fontId="8" fillId="2" borderId="1" xfId="0" applyNumberFormat="1" applyFont="1" applyFill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right" vertical="center"/>
    </xf>
    <xf numFmtId="0" fontId="9" fillId="5" borderId="1" xfId="0" applyFont="1" applyFill="1" applyBorder="1" applyAlignment="1">
      <alignment horizontal="center" vertical="center" wrapText="1"/>
    </xf>
    <xf numFmtId="164" fontId="1" fillId="6" borderId="1" xfId="0" applyNumberFormat="1" applyFont="1" applyFill="1" applyBorder="1" applyAlignment="1">
      <alignment horizontal="right" vertical="center"/>
    </xf>
    <xf numFmtId="0" fontId="15" fillId="0" borderId="0" xfId="0" applyFont="1" applyAlignment="1">
      <alignment horizontal="center"/>
    </xf>
    <xf numFmtId="0" fontId="7" fillId="6" borderId="1" xfId="1" applyFont="1" applyFill="1" applyBorder="1" applyAlignment="1" applyProtection="1">
      <alignment vertical="top" wrapText="1"/>
      <protection hidden="1"/>
    </xf>
    <xf numFmtId="0" fontId="12" fillId="0" borderId="0" xfId="0" applyFont="1" applyAlignment="1">
      <alignment horizontal="center"/>
    </xf>
    <xf numFmtId="16" fontId="2" fillId="0" borderId="1" xfId="0" applyNumberFormat="1" applyFont="1" applyBorder="1" applyAlignment="1">
      <alignment horizontal="center" vertical="center"/>
    </xf>
    <xf numFmtId="164" fontId="6" fillId="6" borderId="23" xfId="0" applyNumberFormat="1" applyFont="1" applyFill="1" applyBorder="1"/>
    <xf numFmtId="164" fontId="6" fillId="4" borderId="23" xfId="0" applyNumberFormat="1" applyFont="1" applyFill="1" applyBorder="1"/>
    <xf numFmtId="0" fontId="18" fillId="5" borderId="1" xfId="0" applyFont="1" applyFill="1" applyBorder="1" applyAlignment="1">
      <alignment horizontal="center" vertical="center" wrapText="1"/>
    </xf>
    <xf numFmtId="0" fontId="6" fillId="0" borderId="18" xfId="0" applyFont="1" applyBorder="1"/>
    <xf numFmtId="164" fontId="6" fillId="4" borderId="24" xfId="0" applyNumberFormat="1" applyFont="1" applyFill="1" applyBorder="1"/>
    <xf numFmtId="0" fontId="6" fillId="0" borderId="11" xfId="0" applyFont="1" applyBorder="1"/>
    <xf numFmtId="0" fontId="15" fillId="0" borderId="21" xfId="0" applyFont="1" applyBorder="1" applyAlignment="1">
      <alignment horizontal="center"/>
    </xf>
    <xf numFmtId="0" fontId="15" fillId="0" borderId="7" xfId="0" applyFont="1" applyBorder="1" applyAlignment="1">
      <alignment horizontal="center"/>
    </xf>
    <xf numFmtId="0" fontId="15" fillId="0" borderId="22" xfId="0" applyFont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5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1" fillId="3" borderId="2" xfId="0" applyFont="1" applyFill="1" applyBorder="1" applyAlignment="1">
      <alignment horizontal="left" vertical="center"/>
    </xf>
    <xf numFmtId="0" fontId="1" fillId="3" borderId="3" xfId="0" applyFont="1" applyFill="1" applyBorder="1" applyAlignment="1">
      <alignment horizontal="left" vertical="center"/>
    </xf>
    <xf numFmtId="0" fontId="1" fillId="3" borderId="4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16" fillId="0" borderId="19" xfId="0" applyFont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16" fillId="0" borderId="20" xfId="0" applyFont="1" applyBorder="1" applyAlignment="1">
      <alignment horizontal="center"/>
    </xf>
    <xf numFmtId="0" fontId="16" fillId="0" borderId="16" xfId="0" applyFont="1" applyBorder="1" applyAlignment="1">
      <alignment horizontal="center"/>
    </xf>
    <xf numFmtId="0" fontId="16" fillId="0" borderId="17" xfId="0" applyFont="1" applyBorder="1" applyAlignment="1">
      <alignment horizontal="center"/>
    </xf>
    <xf numFmtId="0" fontId="16" fillId="0" borderId="18" xfId="0" applyFont="1" applyBorder="1" applyAlignment="1">
      <alignment horizontal="center"/>
    </xf>
    <xf numFmtId="0" fontId="16" fillId="0" borderId="21" xfId="0" applyFont="1" applyBorder="1" applyAlignment="1">
      <alignment horizontal="center"/>
    </xf>
    <xf numFmtId="0" fontId="16" fillId="0" borderId="7" xfId="0" applyFont="1" applyBorder="1" applyAlignment="1">
      <alignment horizontal="center"/>
    </xf>
    <xf numFmtId="0" fontId="16" fillId="0" borderId="22" xfId="0" applyFont="1" applyBorder="1" applyAlignment="1">
      <alignment horizontal="center"/>
    </xf>
    <xf numFmtId="0" fontId="17" fillId="0" borderId="0" xfId="0" applyFont="1" applyAlignment="1">
      <alignment horizontal="right"/>
    </xf>
    <xf numFmtId="0" fontId="2" fillId="3" borderId="4" xfId="0" applyFont="1" applyFill="1" applyBorder="1" applyAlignment="1">
      <alignment horizontal="center" vertical="center"/>
    </xf>
    <xf numFmtId="0" fontId="11" fillId="0" borderId="16" xfId="0" applyFont="1" applyBorder="1" applyAlignment="1">
      <alignment horizontal="center"/>
    </xf>
    <xf numFmtId="0" fontId="11" fillId="0" borderId="17" xfId="0" applyFont="1" applyBorder="1" applyAlignment="1">
      <alignment horizontal="center"/>
    </xf>
    <xf numFmtId="0" fontId="11" fillId="0" borderId="18" xfId="0" applyFont="1" applyBorder="1" applyAlignment="1">
      <alignment horizontal="center"/>
    </xf>
    <xf numFmtId="0" fontId="11" fillId="0" borderId="21" xfId="0" applyFont="1" applyBorder="1" applyAlignment="1">
      <alignment horizontal="center"/>
    </xf>
    <xf numFmtId="0" fontId="11" fillId="0" borderId="22" xfId="0" applyFont="1" applyBorder="1" applyAlignment="1">
      <alignment horizontal="center"/>
    </xf>
    <xf numFmtId="0" fontId="14" fillId="0" borderId="16" xfId="0" applyFont="1" applyBorder="1" applyAlignment="1">
      <alignment horizontal="center"/>
    </xf>
    <xf numFmtId="0" fontId="14" fillId="0" borderId="17" xfId="0" applyFont="1" applyBorder="1" applyAlignment="1">
      <alignment horizontal="center"/>
    </xf>
    <xf numFmtId="0" fontId="14" fillId="0" borderId="18" xfId="0" applyFont="1" applyBorder="1" applyAlignment="1">
      <alignment horizontal="center"/>
    </xf>
    <xf numFmtId="0" fontId="14" fillId="0" borderId="19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4" fillId="0" borderId="20" xfId="0" applyFont="1" applyBorder="1" applyAlignment="1">
      <alignment horizontal="center"/>
    </xf>
    <xf numFmtId="0" fontId="12" fillId="0" borderId="0" xfId="0" applyFont="1" applyAlignment="1">
      <alignment horizontal="right"/>
    </xf>
    <xf numFmtId="0" fontId="13" fillId="0" borderId="0" xfId="0" applyFont="1" applyAlignment="1">
      <alignment horizontal="right"/>
    </xf>
    <xf numFmtId="4" fontId="2" fillId="0" borderId="11" xfId="0" applyNumberFormat="1" applyFont="1" applyBorder="1" applyAlignment="1">
      <alignment horizontal="center" vertical="center"/>
    </xf>
    <xf numFmtId="4" fontId="2" fillId="0" borderId="5" xfId="0" applyNumberFormat="1" applyFont="1" applyBorder="1" applyAlignment="1">
      <alignment horizontal="center" vertical="center"/>
    </xf>
    <xf numFmtId="4" fontId="2" fillId="0" borderId="6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7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164" fontId="0" fillId="0" borderId="1" xfId="0" applyNumberFormat="1" applyBorder="1" applyAlignment="1">
      <alignment horizontal="center" vertical="center"/>
    </xf>
    <xf numFmtId="164" fontId="0" fillId="0" borderId="11" xfId="0" applyNumberFormat="1" applyBorder="1" applyAlignment="1">
      <alignment horizontal="center" vertical="center"/>
    </xf>
    <xf numFmtId="164" fontId="0" fillId="0" borderId="5" xfId="0" applyNumberFormat="1" applyBorder="1" applyAlignment="1">
      <alignment horizontal="center" vertical="center"/>
    </xf>
    <xf numFmtId="164" fontId="0" fillId="0" borderId="15" xfId="0" applyNumberFormat="1" applyBorder="1" applyAlignment="1">
      <alignment horizontal="center" vertical="center"/>
    </xf>
  </cellXfs>
  <cellStyles count="2">
    <cellStyle name="Normalny" xfId="0" builtinId="0"/>
    <cellStyle name="Normalny_JW1106 Olsztyn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1"/>
  <sheetViews>
    <sheetView tabSelected="1" topLeftCell="A32" zoomScale="170" zoomScaleNormal="170" workbookViewId="0">
      <selection activeCell="J38" sqref="J38"/>
    </sheetView>
  </sheetViews>
  <sheetFormatPr defaultRowHeight="15" x14ac:dyDescent="0.25"/>
  <cols>
    <col min="1" max="1" width="4.140625" customWidth="1"/>
    <col min="2" max="2" width="58.140625" customWidth="1"/>
    <col min="3" max="3" width="5.28515625" customWidth="1"/>
    <col min="4" max="4" width="9.5703125" customWidth="1"/>
    <col min="5" max="5" width="14.7109375" customWidth="1"/>
    <col min="6" max="6" width="7.28515625" customWidth="1"/>
    <col min="7" max="7" width="16.140625" customWidth="1"/>
    <col min="8" max="8" width="21.28515625" customWidth="1"/>
  </cols>
  <sheetData>
    <row r="1" spans="1:10" ht="18.75" x14ac:dyDescent="0.3">
      <c r="A1" s="63" t="s">
        <v>142</v>
      </c>
      <c r="B1" s="64"/>
      <c r="C1" s="64"/>
      <c r="D1" s="64"/>
      <c r="E1" s="64"/>
      <c r="F1" s="64"/>
      <c r="G1" s="64"/>
      <c r="H1" s="64"/>
      <c r="I1" s="11"/>
      <c r="J1" s="11"/>
    </row>
    <row r="2" spans="1:10" ht="18.75" x14ac:dyDescent="0.3">
      <c r="A2" s="62" t="s">
        <v>144</v>
      </c>
      <c r="B2" s="62"/>
      <c r="C2" s="62"/>
      <c r="D2" s="62"/>
      <c r="E2" s="62"/>
      <c r="F2" s="62"/>
      <c r="G2" s="62"/>
      <c r="H2" s="62"/>
      <c r="I2" s="11"/>
      <c r="J2" s="11"/>
    </row>
    <row r="3" spans="1:10" ht="15.75" x14ac:dyDescent="0.25">
      <c r="A3" s="61" t="s">
        <v>145</v>
      </c>
      <c r="B3" s="61"/>
      <c r="C3" s="61"/>
      <c r="D3" s="61"/>
      <c r="E3" s="61"/>
      <c r="F3" s="61"/>
      <c r="G3" s="61"/>
      <c r="H3" s="61"/>
    </row>
    <row r="4" spans="1:10" ht="52.5" customHeight="1" x14ac:dyDescent="0.25">
      <c r="A4" s="1" t="s">
        <v>0</v>
      </c>
      <c r="B4" s="1" t="s">
        <v>1</v>
      </c>
      <c r="C4" s="1" t="s">
        <v>2</v>
      </c>
      <c r="D4" s="36" t="s">
        <v>3</v>
      </c>
      <c r="E4" s="37" t="s">
        <v>132</v>
      </c>
      <c r="F4" s="38" t="s">
        <v>131</v>
      </c>
      <c r="G4" s="37" t="s">
        <v>135</v>
      </c>
      <c r="H4" s="37" t="s">
        <v>139</v>
      </c>
    </row>
    <row r="5" spans="1:10" ht="10.5" customHeight="1" x14ac:dyDescent="0.25">
      <c r="A5" s="40">
        <v>1</v>
      </c>
      <c r="B5" s="40">
        <v>2</v>
      </c>
      <c r="C5" s="40">
        <v>3</v>
      </c>
      <c r="D5" s="40">
        <v>4</v>
      </c>
      <c r="E5" s="40">
        <v>5</v>
      </c>
      <c r="F5" s="40">
        <v>6</v>
      </c>
      <c r="G5" s="40">
        <v>7</v>
      </c>
      <c r="H5" s="40">
        <v>8</v>
      </c>
    </row>
    <row r="6" spans="1:10" x14ac:dyDescent="0.25">
      <c r="A6" s="65" t="s">
        <v>52</v>
      </c>
      <c r="B6" s="66"/>
      <c r="C6" s="67"/>
      <c r="D6" s="68"/>
      <c r="E6" s="69"/>
      <c r="F6" s="69"/>
      <c r="G6" s="69"/>
      <c r="H6" s="69"/>
    </row>
    <row r="7" spans="1:10" x14ac:dyDescent="0.25">
      <c r="A7" s="4" t="s">
        <v>13</v>
      </c>
      <c r="B7" s="26" t="s">
        <v>35</v>
      </c>
      <c r="C7" s="4" t="s">
        <v>10</v>
      </c>
      <c r="D7" s="5">
        <v>2000</v>
      </c>
      <c r="E7" s="6"/>
      <c r="F7" s="6"/>
      <c r="G7" s="24"/>
      <c r="H7" s="7"/>
    </row>
    <row r="8" spans="1:10" x14ac:dyDescent="0.25">
      <c r="A8" s="4" t="s">
        <v>14</v>
      </c>
      <c r="B8" s="26" t="s">
        <v>36</v>
      </c>
      <c r="C8" s="4" t="s">
        <v>10</v>
      </c>
      <c r="D8" s="5">
        <v>1100</v>
      </c>
      <c r="E8" s="6"/>
      <c r="F8" s="6"/>
      <c r="G8" s="24"/>
      <c r="H8" s="7"/>
    </row>
    <row r="9" spans="1:10" x14ac:dyDescent="0.25">
      <c r="A9" s="4" t="s">
        <v>15</v>
      </c>
      <c r="B9" s="26" t="s">
        <v>95</v>
      </c>
      <c r="C9" s="4" t="s">
        <v>10</v>
      </c>
      <c r="D9" s="5">
        <v>200</v>
      </c>
      <c r="E9" s="6"/>
      <c r="F9" s="6"/>
      <c r="G9" s="24"/>
      <c r="H9" s="7"/>
    </row>
    <row r="10" spans="1:10" x14ac:dyDescent="0.25">
      <c r="A10" s="4" t="s">
        <v>16</v>
      </c>
      <c r="B10" s="27" t="s">
        <v>62</v>
      </c>
      <c r="C10" s="4" t="s">
        <v>10</v>
      </c>
      <c r="D10" s="5">
        <v>520</v>
      </c>
      <c r="E10" s="6"/>
      <c r="F10" s="6"/>
      <c r="G10" s="24"/>
      <c r="H10" s="7"/>
    </row>
    <row r="11" spans="1:10" x14ac:dyDescent="0.25">
      <c r="A11" s="4" t="s">
        <v>17</v>
      </c>
      <c r="B11" s="28" t="s">
        <v>63</v>
      </c>
      <c r="C11" s="4" t="s">
        <v>10</v>
      </c>
      <c r="D11" s="5">
        <v>400</v>
      </c>
      <c r="E11" s="6"/>
      <c r="F11" s="6"/>
      <c r="G11" s="24"/>
      <c r="H11" s="7"/>
    </row>
    <row r="12" spans="1:10" x14ac:dyDescent="0.25">
      <c r="A12" s="4" t="s">
        <v>18</v>
      </c>
      <c r="B12" s="26" t="s">
        <v>96</v>
      </c>
      <c r="C12" s="4" t="s">
        <v>10</v>
      </c>
      <c r="D12" s="5">
        <v>100</v>
      </c>
      <c r="E12" s="6"/>
      <c r="F12" s="6"/>
      <c r="G12" s="24"/>
      <c r="H12" s="7"/>
    </row>
    <row r="13" spans="1:10" x14ac:dyDescent="0.25">
      <c r="A13" s="4" t="s">
        <v>19</v>
      </c>
      <c r="B13" s="29" t="s">
        <v>98</v>
      </c>
      <c r="C13" s="4" t="s">
        <v>10</v>
      </c>
      <c r="D13" s="5">
        <v>100</v>
      </c>
      <c r="E13" s="6"/>
      <c r="F13" s="6"/>
      <c r="G13" s="24"/>
      <c r="H13" s="7"/>
    </row>
    <row r="14" spans="1:10" x14ac:dyDescent="0.25">
      <c r="A14" s="4" t="s">
        <v>20</v>
      </c>
      <c r="B14" s="26" t="s">
        <v>37</v>
      </c>
      <c r="C14" s="4" t="s">
        <v>10</v>
      </c>
      <c r="D14" s="5">
        <v>200</v>
      </c>
      <c r="E14" s="6"/>
      <c r="F14" s="6"/>
      <c r="G14" s="24"/>
      <c r="H14" s="7"/>
    </row>
    <row r="15" spans="1:10" x14ac:dyDescent="0.25">
      <c r="A15" s="4" t="s">
        <v>21</v>
      </c>
      <c r="B15" s="26" t="s">
        <v>38</v>
      </c>
      <c r="C15" s="4" t="s">
        <v>10</v>
      </c>
      <c r="D15" s="5">
        <v>600</v>
      </c>
      <c r="E15" s="6"/>
      <c r="F15" s="6"/>
      <c r="G15" s="24"/>
      <c r="H15" s="7"/>
    </row>
    <row r="16" spans="1:10" x14ac:dyDescent="0.25">
      <c r="A16" s="4" t="s">
        <v>22</v>
      </c>
      <c r="B16" s="26" t="s">
        <v>39</v>
      </c>
      <c r="C16" s="4" t="s">
        <v>10</v>
      </c>
      <c r="D16" s="5">
        <v>400</v>
      </c>
      <c r="E16" s="6"/>
      <c r="F16" s="6"/>
      <c r="G16" s="24"/>
      <c r="H16" s="7"/>
    </row>
    <row r="17" spans="1:8" x14ac:dyDescent="0.25">
      <c r="A17" s="45" t="s">
        <v>23</v>
      </c>
      <c r="B17" s="26" t="s">
        <v>101</v>
      </c>
      <c r="C17" s="4" t="s">
        <v>10</v>
      </c>
      <c r="D17" s="5">
        <v>800</v>
      </c>
      <c r="E17" s="6"/>
      <c r="F17" s="6"/>
      <c r="G17" s="24"/>
      <c r="H17" s="7"/>
    </row>
    <row r="18" spans="1:8" x14ac:dyDescent="0.25">
      <c r="A18" s="4" t="s">
        <v>25</v>
      </c>
      <c r="B18" s="26" t="s">
        <v>102</v>
      </c>
      <c r="C18" s="4" t="s">
        <v>10</v>
      </c>
      <c r="D18" s="5">
        <v>12000</v>
      </c>
      <c r="E18" s="6"/>
      <c r="F18" s="6"/>
      <c r="G18" s="24"/>
      <c r="H18" s="7"/>
    </row>
    <row r="19" spans="1:8" x14ac:dyDescent="0.25">
      <c r="A19" s="4" t="s">
        <v>26</v>
      </c>
      <c r="B19" s="26" t="s">
        <v>40</v>
      </c>
      <c r="C19" s="4" t="s">
        <v>10</v>
      </c>
      <c r="D19" s="5">
        <v>400</v>
      </c>
      <c r="E19" s="6"/>
      <c r="F19" s="6"/>
      <c r="G19" s="24"/>
      <c r="H19" s="7"/>
    </row>
    <row r="20" spans="1:8" x14ac:dyDescent="0.25">
      <c r="A20" s="4" t="s">
        <v>27</v>
      </c>
      <c r="B20" s="26" t="s">
        <v>41</v>
      </c>
      <c r="C20" s="4" t="s">
        <v>10</v>
      </c>
      <c r="D20" s="5">
        <v>500</v>
      </c>
      <c r="E20" s="6"/>
      <c r="F20" s="6"/>
      <c r="G20" s="24"/>
      <c r="H20" s="7"/>
    </row>
    <row r="21" spans="1:8" x14ac:dyDescent="0.25">
      <c r="A21" s="4" t="s">
        <v>28</v>
      </c>
      <c r="B21" s="26" t="s">
        <v>55</v>
      </c>
      <c r="C21" s="4" t="s">
        <v>10</v>
      </c>
      <c r="D21" s="5">
        <v>400</v>
      </c>
      <c r="E21" s="6"/>
      <c r="F21" s="6"/>
      <c r="G21" s="24"/>
      <c r="H21" s="7"/>
    </row>
    <row r="22" spans="1:8" x14ac:dyDescent="0.25">
      <c r="A22" s="4" t="s">
        <v>29</v>
      </c>
      <c r="B22" s="26" t="s">
        <v>42</v>
      </c>
      <c r="C22" s="4" t="s">
        <v>10</v>
      </c>
      <c r="D22" s="5">
        <v>150</v>
      </c>
      <c r="E22" s="6"/>
      <c r="F22" s="6"/>
      <c r="G22" s="24"/>
      <c r="H22" s="7"/>
    </row>
    <row r="23" spans="1:8" x14ac:dyDescent="0.25">
      <c r="A23" s="4" t="s">
        <v>30</v>
      </c>
      <c r="B23" s="27" t="s">
        <v>82</v>
      </c>
      <c r="C23" s="4" t="s">
        <v>10</v>
      </c>
      <c r="D23" s="5">
        <v>80</v>
      </c>
      <c r="E23" s="6"/>
      <c r="F23" s="6"/>
      <c r="G23" s="24"/>
      <c r="H23" s="7"/>
    </row>
    <row r="24" spans="1:8" x14ac:dyDescent="0.25">
      <c r="A24" s="4" t="s">
        <v>31</v>
      </c>
      <c r="B24" s="26" t="s">
        <v>43</v>
      </c>
      <c r="C24" s="4" t="s">
        <v>10</v>
      </c>
      <c r="D24" s="5">
        <v>200</v>
      </c>
      <c r="E24" s="6"/>
      <c r="F24" s="6"/>
      <c r="G24" s="24"/>
      <c r="H24" s="7"/>
    </row>
    <row r="25" spans="1:8" x14ac:dyDescent="0.25">
      <c r="A25" s="4" t="s">
        <v>32</v>
      </c>
      <c r="B25" s="26" t="s">
        <v>106</v>
      </c>
      <c r="C25" s="4" t="s">
        <v>10</v>
      </c>
      <c r="D25" s="5">
        <v>30</v>
      </c>
      <c r="E25" s="6"/>
      <c r="F25" s="6"/>
      <c r="G25" s="24"/>
      <c r="H25" s="7"/>
    </row>
    <row r="26" spans="1:8" x14ac:dyDescent="0.25">
      <c r="A26" s="4" t="s">
        <v>33</v>
      </c>
      <c r="B26" s="26" t="s">
        <v>107</v>
      </c>
      <c r="C26" s="4" t="s">
        <v>10</v>
      </c>
      <c r="D26" s="5">
        <v>30</v>
      </c>
      <c r="E26" s="6"/>
      <c r="F26" s="6"/>
      <c r="G26" s="24"/>
      <c r="H26" s="7"/>
    </row>
    <row r="27" spans="1:8" x14ac:dyDescent="0.25">
      <c r="A27" s="4" t="s">
        <v>34</v>
      </c>
      <c r="B27" s="26" t="s">
        <v>108</v>
      </c>
      <c r="C27" s="4" t="s">
        <v>10</v>
      </c>
      <c r="D27" s="5">
        <v>30</v>
      </c>
      <c r="E27" s="6"/>
      <c r="F27" s="6"/>
      <c r="G27" s="24"/>
      <c r="H27" s="7"/>
    </row>
    <row r="28" spans="1:8" x14ac:dyDescent="0.25">
      <c r="A28" s="4" t="s">
        <v>53</v>
      </c>
      <c r="B28" s="26" t="s">
        <v>109</v>
      </c>
      <c r="C28" s="4" t="s">
        <v>10</v>
      </c>
      <c r="D28" s="5">
        <v>120</v>
      </c>
      <c r="E28" s="6"/>
      <c r="F28" s="6"/>
      <c r="G28" s="24"/>
      <c r="H28" s="7"/>
    </row>
    <row r="29" spans="1:8" x14ac:dyDescent="0.25">
      <c r="A29" s="4" t="s">
        <v>54</v>
      </c>
      <c r="B29" s="30" t="s">
        <v>112</v>
      </c>
      <c r="C29" s="4" t="s">
        <v>10</v>
      </c>
      <c r="D29" s="5">
        <v>80</v>
      </c>
      <c r="E29" s="6"/>
      <c r="F29" s="6"/>
      <c r="G29" s="24"/>
      <c r="H29" s="7"/>
    </row>
    <row r="30" spans="1:8" x14ac:dyDescent="0.25">
      <c r="A30" s="4" t="s">
        <v>56</v>
      </c>
      <c r="B30" s="26" t="s">
        <v>44</v>
      </c>
      <c r="C30" s="4" t="s">
        <v>10</v>
      </c>
      <c r="D30" s="5">
        <v>150</v>
      </c>
      <c r="E30" s="6"/>
      <c r="F30" s="6"/>
      <c r="G30" s="24"/>
      <c r="H30" s="7"/>
    </row>
    <row r="31" spans="1:8" x14ac:dyDescent="0.25">
      <c r="A31" s="4" t="s">
        <v>57</v>
      </c>
      <c r="B31" s="27" t="s">
        <v>66</v>
      </c>
      <c r="C31" s="4" t="s">
        <v>10</v>
      </c>
      <c r="D31" s="5">
        <v>40</v>
      </c>
      <c r="E31" s="6"/>
      <c r="F31" s="6"/>
      <c r="G31" s="24"/>
      <c r="H31" s="7"/>
    </row>
    <row r="32" spans="1:8" x14ac:dyDescent="0.25">
      <c r="A32" s="4" t="s">
        <v>58</v>
      </c>
      <c r="B32" s="27" t="s">
        <v>67</v>
      </c>
      <c r="C32" s="4" t="s">
        <v>10</v>
      </c>
      <c r="D32" s="5">
        <v>40</v>
      </c>
      <c r="E32" s="6"/>
      <c r="F32" s="6"/>
      <c r="G32" s="24"/>
      <c r="H32" s="7"/>
    </row>
    <row r="33" spans="1:8" x14ac:dyDescent="0.25">
      <c r="A33" s="4" t="s">
        <v>59</v>
      </c>
      <c r="B33" s="26" t="s">
        <v>121</v>
      </c>
      <c r="C33" s="4" t="s">
        <v>10</v>
      </c>
      <c r="D33" s="5">
        <v>40</v>
      </c>
      <c r="E33" s="6"/>
      <c r="F33" s="6"/>
      <c r="G33" s="24"/>
      <c r="H33" s="7"/>
    </row>
    <row r="34" spans="1:8" x14ac:dyDescent="0.25">
      <c r="A34" s="4" t="s">
        <v>60</v>
      </c>
      <c r="B34" s="26" t="s">
        <v>48</v>
      </c>
      <c r="C34" s="4" t="s">
        <v>10</v>
      </c>
      <c r="D34" s="5">
        <v>80</v>
      </c>
      <c r="E34" s="6"/>
      <c r="F34" s="6"/>
      <c r="G34" s="24"/>
      <c r="H34" s="7"/>
    </row>
    <row r="35" spans="1:8" x14ac:dyDescent="0.25">
      <c r="A35" s="4" t="s">
        <v>61</v>
      </c>
      <c r="B35" s="26" t="s">
        <v>69</v>
      </c>
      <c r="C35" s="4" t="s">
        <v>10</v>
      </c>
      <c r="D35" s="5">
        <v>30</v>
      </c>
      <c r="E35" s="6"/>
      <c r="F35" s="6"/>
      <c r="G35" s="24"/>
      <c r="H35" s="7"/>
    </row>
    <row r="36" spans="1:8" x14ac:dyDescent="0.25">
      <c r="A36" s="4" t="s">
        <v>71</v>
      </c>
      <c r="B36" s="26" t="s">
        <v>68</v>
      </c>
      <c r="C36" s="4" t="s">
        <v>10</v>
      </c>
      <c r="D36" s="5">
        <v>70</v>
      </c>
      <c r="E36" s="6"/>
      <c r="F36" s="6"/>
      <c r="G36" s="24"/>
      <c r="H36" s="7"/>
    </row>
    <row r="37" spans="1:8" x14ac:dyDescent="0.25">
      <c r="A37" s="4" t="s">
        <v>72</v>
      </c>
      <c r="B37" s="23" t="s">
        <v>124</v>
      </c>
      <c r="C37" s="4" t="s">
        <v>10</v>
      </c>
      <c r="D37" s="5">
        <v>20</v>
      </c>
      <c r="E37" s="6"/>
      <c r="F37" s="6"/>
      <c r="G37" s="24"/>
      <c r="H37" s="7"/>
    </row>
    <row r="38" spans="1:8" x14ac:dyDescent="0.25">
      <c r="A38" s="4" t="s">
        <v>73</v>
      </c>
      <c r="B38" s="21" t="s">
        <v>45</v>
      </c>
      <c r="C38" s="4" t="s">
        <v>10</v>
      </c>
      <c r="D38" s="5">
        <v>200</v>
      </c>
      <c r="E38" s="6"/>
      <c r="F38" s="6"/>
      <c r="G38" s="24"/>
      <c r="H38" s="7"/>
    </row>
    <row r="39" spans="1:8" x14ac:dyDescent="0.25">
      <c r="A39" s="4">
        <v>33</v>
      </c>
      <c r="B39" s="23" t="s">
        <v>46</v>
      </c>
      <c r="C39" s="4" t="s">
        <v>10</v>
      </c>
      <c r="D39" s="5">
        <v>90</v>
      </c>
      <c r="E39" s="6"/>
      <c r="F39" s="6"/>
      <c r="G39" s="24"/>
      <c r="H39" s="7"/>
    </row>
    <row r="40" spans="1:8" x14ac:dyDescent="0.25">
      <c r="A40" s="4" t="s">
        <v>75</v>
      </c>
      <c r="B40" s="23" t="s">
        <v>47</v>
      </c>
      <c r="C40" s="4" t="s">
        <v>10</v>
      </c>
      <c r="D40" s="5">
        <v>10</v>
      </c>
      <c r="E40" s="6"/>
      <c r="F40" s="6"/>
      <c r="G40" s="24"/>
      <c r="H40" s="7"/>
    </row>
    <row r="41" spans="1:8" x14ac:dyDescent="0.25">
      <c r="A41" s="4" t="s">
        <v>76</v>
      </c>
      <c r="B41" s="23" t="s">
        <v>126</v>
      </c>
      <c r="C41" s="4" t="s">
        <v>10</v>
      </c>
      <c r="D41" s="5">
        <v>90</v>
      </c>
      <c r="E41" s="6"/>
      <c r="F41" s="6"/>
      <c r="G41" s="24"/>
      <c r="H41" s="7"/>
    </row>
    <row r="42" spans="1:8" x14ac:dyDescent="0.25">
      <c r="A42" s="4" t="s">
        <v>77</v>
      </c>
      <c r="B42" s="23" t="s">
        <v>49</v>
      </c>
      <c r="C42" s="4" t="s">
        <v>10</v>
      </c>
      <c r="D42" s="5">
        <v>70</v>
      </c>
      <c r="E42" s="6"/>
      <c r="F42" s="6"/>
      <c r="G42" s="24"/>
      <c r="H42" s="7"/>
    </row>
    <row r="43" spans="1:8" x14ac:dyDescent="0.25">
      <c r="A43" s="4" t="s">
        <v>78</v>
      </c>
      <c r="B43" s="23" t="s">
        <v>127</v>
      </c>
      <c r="C43" s="4" t="s">
        <v>10</v>
      </c>
      <c r="D43" s="5">
        <v>30</v>
      </c>
      <c r="E43" s="6"/>
      <c r="F43" s="6"/>
      <c r="G43" s="24"/>
      <c r="H43" s="7"/>
    </row>
    <row r="44" spans="1:8" x14ac:dyDescent="0.25">
      <c r="A44" s="4" t="s">
        <v>79</v>
      </c>
      <c r="B44" s="23" t="s">
        <v>50</v>
      </c>
      <c r="C44" s="4" t="s">
        <v>10</v>
      </c>
      <c r="D44" s="5">
        <v>50</v>
      </c>
      <c r="E44" s="6"/>
      <c r="F44" s="6"/>
      <c r="G44" s="24"/>
      <c r="H44" s="7"/>
    </row>
    <row r="45" spans="1:8" x14ac:dyDescent="0.25">
      <c r="A45" s="4" t="s">
        <v>80</v>
      </c>
      <c r="B45" s="23" t="s">
        <v>51</v>
      </c>
      <c r="C45" s="4" t="s">
        <v>10</v>
      </c>
      <c r="D45" s="5">
        <v>50</v>
      </c>
      <c r="E45" s="6"/>
      <c r="F45" s="6"/>
      <c r="G45" s="24"/>
      <c r="H45" s="7"/>
    </row>
    <row r="46" spans="1:8" x14ac:dyDescent="0.25">
      <c r="A46" s="4" t="s">
        <v>81</v>
      </c>
      <c r="B46" s="21" t="s">
        <v>70</v>
      </c>
      <c r="C46" s="4" t="s">
        <v>10</v>
      </c>
      <c r="D46" s="5">
        <v>20</v>
      </c>
      <c r="E46" s="6"/>
      <c r="F46" s="6"/>
      <c r="G46" s="24"/>
      <c r="H46" s="7"/>
    </row>
    <row r="47" spans="1:8" ht="17.25" customHeight="1" x14ac:dyDescent="0.25">
      <c r="A47" s="4" t="s">
        <v>85</v>
      </c>
      <c r="B47" s="43" t="s">
        <v>94</v>
      </c>
      <c r="C47" s="4" t="s">
        <v>10</v>
      </c>
      <c r="D47" s="5">
        <v>6</v>
      </c>
      <c r="E47" s="6"/>
      <c r="F47" s="6"/>
      <c r="G47" s="24"/>
      <c r="H47" s="7"/>
    </row>
    <row r="48" spans="1:8" x14ac:dyDescent="0.25">
      <c r="A48" s="58"/>
      <c r="B48" s="59"/>
      <c r="C48" s="59"/>
      <c r="D48" s="59"/>
      <c r="E48" s="59"/>
      <c r="F48" s="60"/>
      <c r="G48" s="9"/>
      <c r="H48" s="8"/>
    </row>
    <row r="49" spans="1:8" x14ac:dyDescent="0.25">
      <c r="A49" s="55"/>
      <c r="B49" s="56"/>
      <c r="C49" s="56"/>
      <c r="D49" s="56"/>
      <c r="E49" s="56"/>
      <c r="F49" s="56"/>
      <c r="G49" s="56"/>
      <c r="H49" s="57"/>
    </row>
    <row r="50" spans="1:8" x14ac:dyDescent="0.25">
      <c r="A50" s="70" t="s">
        <v>136</v>
      </c>
      <c r="B50" s="71"/>
      <c r="C50" s="71"/>
      <c r="D50" s="71"/>
      <c r="E50" s="71"/>
      <c r="F50" s="71"/>
      <c r="G50" s="71"/>
      <c r="H50" s="72"/>
    </row>
    <row r="51" spans="1:8" x14ac:dyDescent="0.25">
      <c r="A51" s="52" t="s">
        <v>143</v>
      </c>
      <c r="B51" s="53"/>
      <c r="C51" s="53"/>
      <c r="D51" s="53"/>
      <c r="E51" s="53"/>
      <c r="F51" s="53"/>
      <c r="G51" s="53"/>
      <c r="H51" s="54"/>
    </row>
  </sheetData>
  <mergeCells count="9">
    <mergeCell ref="A1:H1"/>
    <mergeCell ref="A6:C6"/>
    <mergeCell ref="D6:H6"/>
    <mergeCell ref="A50:H50"/>
    <mergeCell ref="A51:H51"/>
    <mergeCell ref="A49:H49"/>
    <mergeCell ref="A48:F48"/>
    <mergeCell ref="A3:H3"/>
    <mergeCell ref="A2:H2"/>
  </mergeCells>
  <pageMargins left="0.70866141732283472" right="0.70866141732283472" top="0.74803149606299213" bottom="0.74803149606299213" header="0.31496062992125984" footer="0.31496062992125984"/>
  <pageSetup paperSize="9" scale="6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94"/>
  <sheetViews>
    <sheetView topLeftCell="A80" zoomScale="150" zoomScaleNormal="150" workbookViewId="0">
      <selection activeCell="I92" sqref="I92"/>
    </sheetView>
  </sheetViews>
  <sheetFormatPr defaultRowHeight="15" x14ac:dyDescent="0.25"/>
  <cols>
    <col min="1" max="1" width="4.140625" customWidth="1"/>
    <col min="2" max="2" width="60.7109375" customWidth="1"/>
    <col min="3" max="3" width="5.28515625" customWidth="1"/>
    <col min="4" max="4" width="9.7109375" customWidth="1"/>
    <col min="5" max="5" width="13.140625" customWidth="1"/>
    <col min="6" max="6" width="9.140625" customWidth="1"/>
    <col min="7" max="7" width="15.42578125" customWidth="1"/>
    <col min="8" max="8" width="21.140625" customWidth="1"/>
  </cols>
  <sheetData>
    <row r="1" spans="1:8" ht="15.75" x14ac:dyDescent="0.25">
      <c r="A1" s="79" t="s">
        <v>142</v>
      </c>
      <c r="B1" s="79"/>
      <c r="C1" s="79"/>
      <c r="D1" s="79"/>
      <c r="E1" s="79"/>
      <c r="F1" s="79"/>
      <c r="G1" s="79"/>
      <c r="H1" s="79"/>
    </row>
    <row r="2" spans="1:8" ht="15.75" x14ac:dyDescent="0.25">
      <c r="A2" s="62" t="s">
        <v>146</v>
      </c>
      <c r="B2" s="62"/>
      <c r="C2" s="62"/>
      <c r="D2" s="62"/>
      <c r="E2" s="62"/>
      <c r="F2" s="62"/>
      <c r="G2" s="62"/>
      <c r="H2" s="62"/>
    </row>
    <row r="3" spans="1:8" ht="15.75" x14ac:dyDescent="0.25">
      <c r="A3" s="61" t="s">
        <v>147</v>
      </c>
      <c r="B3" s="61"/>
      <c r="C3" s="61"/>
      <c r="D3" s="61"/>
      <c r="E3" s="61"/>
      <c r="F3" s="61"/>
      <c r="G3" s="61"/>
      <c r="H3" s="61"/>
    </row>
    <row r="4" spans="1:8" ht="63.75" customHeight="1" x14ac:dyDescent="0.25">
      <c r="A4" s="1" t="s">
        <v>0</v>
      </c>
      <c r="B4" s="1" t="s">
        <v>1</v>
      </c>
      <c r="C4" s="1" t="s">
        <v>2</v>
      </c>
      <c r="D4" s="36" t="s">
        <v>3</v>
      </c>
      <c r="E4" s="37" t="s">
        <v>132</v>
      </c>
      <c r="F4" s="38" t="s">
        <v>131</v>
      </c>
      <c r="G4" s="37" t="s">
        <v>135</v>
      </c>
      <c r="H4" s="37" t="s">
        <v>139</v>
      </c>
    </row>
    <row r="5" spans="1:8" ht="9" customHeight="1" x14ac:dyDescent="0.25">
      <c r="A5" s="48">
        <v>1</v>
      </c>
      <c r="B5" s="48">
        <v>2</v>
      </c>
      <c r="C5" s="48">
        <v>3</v>
      </c>
      <c r="D5" s="48">
        <v>4</v>
      </c>
      <c r="E5" s="48">
        <v>5</v>
      </c>
      <c r="F5" s="48">
        <v>6</v>
      </c>
      <c r="G5" s="48">
        <v>7</v>
      </c>
      <c r="H5" s="48">
        <v>8</v>
      </c>
    </row>
    <row r="6" spans="1:8" x14ac:dyDescent="0.25">
      <c r="A6" s="65" t="s">
        <v>52</v>
      </c>
      <c r="B6" s="66"/>
      <c r="C6" s="67"/>
      <c r="D6" s="68"/>
      <c r="E6" s="69"/>
      <c r="F6" s="69"/>
      <c r="G6" s="69"/>
      <c r="H6" s="80"/>
    </row>
    <row r="7" spans="1:8" x14ac:dyDescent="0.25">
      <c r="A7" s="4" t="s">
        <v>13</v>
      </c>
      <c r="B7" s="26" t="s">
        <v>35</v>
      </c>
      <c r="C7" s="4" t="s">
        <v>10</v>
      </c>
      <c r="D7" s="5">
        <v>1800</v>
      </c>
      <c r="E7" s="6"/>
      <c r="F7" s="6"/>
      <c r="G7" s="24"/>
      <c r="H7" s="7"/>
    </row>
    <row r="8" spans="1:8" x14ac:dyDescent="0.25">
      <c r="A8" s="4" t="s">
        <v>14</v>
      </c>
      <c r="B8" s="26" t="s">
        <v>36</v>
      </c>
      <c r="C8" s="4" t="s">
        <v>10</v>
      </c>
      <c r="D8" s="5">
        <v>900</v>
      </c>
      <c r="E8" s="6"/>
      <c r="F8" s="6"/>
      <c r="G8" s="24"/>
      <c r="H8" s="7"/>
    </row>
    <row r="9" spans="1:8" x14ac:dyDescent="0.25">
      <c r="A9" s="4" t="s">
        <v>15</v>
      </c>
      <c r="B9" s="26" t="s">
        <v>95</v>
      </c>
      <c r="C9" s="4" t="s">
        <v>10</v>
      </c>
      <c r="D9" s="5">
        <v>250</v>
      </c>
      <c r="E9" s="6"/>
      <c r="F9" s="6"/>
      <c r="G9" s="24"/>
      <c r="H9" s="7"/>
    </row>
    <row r="10" spans="1:8" x14ac:dyDescent="0.25">
      <c r="A10" s="4" t="s">
        <v>16</v>
      </c>
      <c r="B10" s="27" t="s">
        <v>62</v>
      </c>
      <c r="C10" s="4" t="s">
        <v>10</v>
      </c>
      <c r="D10" s="5">
        <v>500</v>
      </c>
      <c r="E10" s="6"/>
      <c r="F10" s="6"/>
      <c r="G10" s="24"/>
      <c r="H10" s="7"/>
    </row>
    <row r="11" spans="1:8" x14ac:dyDescent="0.25">
      <c r="A11" s="4" t="s">
        <v>17</v>
      </c>
      <c r="B11" s="28" t="s">
        <v>63</v>
      </c>
      <c r="C11" s="4" t="s">
        <v>10</v>
      </c>
      <c r="D11" s="5">
        <v>400</v>
      </c>
      <c r="E11" s="6"/>
      <c r="F11" s="6"/>
      <c r="G11" s="24"/>
      <c r="H11" s="7"/>
    </row>
    <row r="12" spans="1:8" x14ac:dyDescent="0.25">
      <c r="A12" s="4" t="s">
        <v>18</v>
      </c>
      <c r="B12" s="26" t="s">
        <v>96</v>
      </c>
      <c r="C12" s="4" t="s">
        <v>10</v>
      </c>
      <c r="D12" s="5">
        <v>100</v>
      </c>
      <c r="E12" s="6"/>
      <c r="F12" s="6"/>
      <c r="G12" s="24"/>
      <c r="H12" s="7"/>
    </row>
    <row r="13" spans="1:8" x14ac:dyDescent="0.25">
      <c r="A13" s="4" t="s">
        <v>19</v>
      </c>
      <c r="B13" s="26" t="s">
        <v>97</v>
      </c>
      <c r="C13" s="4" t="s">
        <v>10</v>
      </c>
      <c r="D13" s="5">
        <v>200</v>
      </c>
      <c r="E13" s="6"/>
      <c r="F13" s="6"/>
      <c r="G13" s="24"/>
      <c r="H13" s="7"/>
    </row>
    <row r="14" spans="1:8" x14ac:dyDescent="0.25">
      <c r="A14" s="4" t="s">
        <v>20</v>
      </c>
      <c r="B14" s="29" t="s">
        <v>98</v>
      </c>
      <c r="C14" s="4" t="s">
        <v>10</v>
      </c>
      <c r="D14" s="5">
        <v>100</v>
      </c>
      <c r="E14" s="6"/>
      <c r="F14" s="6"/>
      <c r="G14" s="24"/>
      <c r="H14" s="7"/>
    </row>
    <row r="15" spans="1:8" x14ac:dyDescent="0.25">
      <c r="A15" s="4" t="s">
        <v>21</v>
      </c>
      <c r="B15" s="27" t="s">
        <v>64</v>
      </c>
      <c r="C15" s="4" t="s">
        <v>10</v>
      </c>
      <c r="D15" s="5">
        <v>60</v>
      </c>
      <c r="E15" s="6"/>
      <c r="F15" s="6"/>
      <c r="G15" s="24"/>
      <c r="H15" s="7"/>
    </row>
    <row r="16" spans="1:8" x14ac:dyDescent="0.25">
      <c r="A16" s="4" t="s">
        <v>22</v>
      </c>
      <c r="B16" s="27" t="s">
        <v>99</v>
      </c>
      <c r="C16" s="4" t="s">
        <v>10</v>
      </c>
      <c r="D16" s="5">
        <v>200</v>
      </c>
      <c r="E16" s="6"/>
      <c r="F16" s="6"/>
      <c r="G16" s="24"/>
      <c r="H16" s="7"/>
    </row>
    <row r="17" spans="1:8" x14ac:dyDescent="0.25">
      <c r="A17" s="4" t="s">
        <v>23</v>
      </c>
      <c r="B17" s="27" t="s">
        <v>65</v>
      </c>
      <c r="C17" s="4" t="s">
        <v>10</v>
      </c>
      <c r="D17" s="5">
        <v>100</v>
      </c>
      <c r="E17" s="6"/>
      <c r="F17" s="6"/>
      <c r="G17" s="24"/>
      <c r="H17" s="7"/>
    </row>
    <row r="18" spans="1:8" x14ac:dyDescent="0.25">
      <c r="A18" s="4" t="s">
        <v>25</v>
      </c>
      <c r="B18" s="26" t="s">
        <v>37</v>
      </c>
      <c r="C18" s="4" t="s">
        <v>10</v>
      </c>
      <c r="D18" s="5">
        <v>250</v>
      </c>
      <c r="E18" s="6"/>
      <c r="F18" s="6"/>
      <c r="G18" s="24"/>
      <c r="H18" s="7"/>
    </row>
    <row r="19" spans="1:8" x14ac:dyDescent="0.25">
      <c r="A19" s="4" t="s">
        <v>26</v>
      </c>
      <c r="B19" s="26" t="s">
        <v>38</v>
      </c>
      <c r="C19" s="4" t="s">
        <v>10</v>
      </c>
      <c r="D19" s="5">
        <v>570</v>
      </c>
      <c r="E19" s="6"/>
      <c r="F19" s="6"/>
      <c r="G19" s="24"/>
      <c r="H19" s="7"/>
    </row>
    <row r="20" spans="1:8" x14ac:dyDescent="0.25">
      <c r="A20" s="4" t="s">
        <v>27</v>
      </c>
      <c r="B20" s="26" t="s">
        <v>39</v>
      </c>
      <c r="C20" s="4" t="s">
        <v>10</v>
      </c>
      <c r="D20" s="5">
        <v>550</v>
      </c>
      <c r="E20" s="6"/>
      <c r="F20" s="6"/>
      <c r="G20" s="24"/>
      <c r="H20" s="7"/>
    </row>
    <row r="21" spans="1:8" x14ac:dyDescent="0.25">
      <c r="A21" s="4" t="s">
        <v>28</v>
      </c>
      <c r="B21" s="23" t="s">
        <v>100</v>
      </c>
      <c r="C21" s="4" t="s">
        <v>10</v>
      </c>
      <c r="D21" s="5">
        <v>110</v>
      </c>
      <c r="E21" s="6"/>
      <c r="F21" s="6"/>
      <c r="G21" s="24"/>
      <c r="H21" s="7"/>
    </row>
    <row r="22" spans="1:8" x14ac:dyDescent="0.25">
      <c r="A22" s="4" t="s">
        <v>29</v>
      </c>
      <c r="B22" s="26" t="s">
        <v>101</v>
      </c>
      <c r="C22" s="4" t="s">
        <v>10</v>
      </c>
      <c r="D22" s="5">
        <v>700</v>
      </c>
      <c r="E22" s="6"/>
      <c r="F22" s="6"/>
      <c r="G22" s="24"/>
      <c r="H22" s="7"/>
    </row>
    <row r="23" spans="1:8" x14ac:dyDescent="0.25">
      <c r="A23" s="4" t="s">
        <v>30</v>
      </c>
      <c r="B23" s="26" t="s">
        <v>102</v>
      </c>
      <c r="C23" s="4" t="s">
        <v>10</v>
      </c>
      <c r="D23" s="5">
        <v>10000</v>
      </c>
      <c r="E23" s="6"/>
      <c r="F23" s="6"/>
      <c r="G23" s="24"/>
      <c r="H23" s="7"/>
    </row>
    <row r="24" spans="1:8" x14ac:dyDescent="0.25">
      <c r="A24" s="4" t="s">
        <v>31</v>
      </c>
      <c r="B24" s="26" t="s">
        <v>103</v>
      </c>
      <c r="C24" s="4" t="s">
        <v>10</v>
      </c>
      <c r="D24" s="5">
        <v>140</v>
      </c>
      <c r="E24" s="6"/>
      <c r="F24" s="6"/>
      <c r="G24" s="24"/>
      <c r="H24" s="7"/>
    </row>
    <row r="25" spans="1:8" x14ac:dyDescent="0.25">
      <c r="A25" s="4" t="s">
        <v>32</v>
      </c>
      <c r="B25" s="26" t="s">
        <v>40</v>
      </c>
      <c r="C25" s="4" t="s">
        <v>10</v>
      </c>
      <c r="D25" s="5">
        <v>400</v>
      </c>
      <c r="E25" s="6"/>
      <c r="F25" s="6"/>
      <c r="G25" s="24"/>
      <c r="H25" s="7"/>
    </row>
    <row r="26" spans="1:8" x14ac:dyDescent="0.25">
      <c r="A26" s="4" t="s">
        <v>33</v>
      </c>
      <c r="B26" s="26" t="s">
        <v>41</v>
      </c>
      <c r="C26" s="4" t="s">
        <v>10</v>
      </c>
      <c r="D26" s="5">
        <v>500</v>
      </c>
      <c r="E26" s="6"/>
      <c r="F26" s="6"/>
      <c r="G26" s="24"/>
      <c r="H26" s="7"/>
    </row>
    <row r="27" spans="1:8" x14ac:dyDescent="0.25">
      <c r="A27" s="4" t="s">
        <v>34</v>
      </c>
      <c r="B27" s="26" t="s">
        <v>55</v>
      </c>
      <c r="C27" s="4" t="s">
        <v>10</v>
      </c>
      <c r="D27" s="5">
        <v>400</v>
      </c>
      <c r="E27" s="6"/>
      <c r="F27" s="6"/>
      <c r="G27" s="24"/>
      <c r="H27" s="7"/>
    </row>
    <row r="28" spans="1:8" x14ac:dyDescent="0.25">
      <c r="A28" s="4" t="s">
        <v>53</v>
      </c>
      <c r="B28" s="26" t="s">
        <v>42</v>
      </c>
      <c r="C28" s="4" t="s">
        <v>10</v>
      </c>
      <c r="D28" s="5">
        <v>150</v>
      </c>
      <c r="E28" s="6"/>
      <c r="F28" s="6"/>
      <c r="G28" s="24"/>
      <c r="H28" s="7"/>
    </row>
    <row r="29" spans="1:8" x14ac:dyDescent="0.25">
      <c r="A29" s="4" t="s">
        <v>54</v>
      </c>
      <c r="B29" s="27" t="s">
        <v>82</v>
      </c>
      <c r="C29" s="4" t="s">
        <v>10</v>
      </c>
      <c r="D29" s="5">
        <v>80</v>
      </c>
      <c r="E29" s="6"/>
      <c r="F29" s="6"/>
      <c r="G29" s="24"/>
      <c r="H29" s="7"/>
    </row>
    <row r="30" spans="1:8" x14ac:dyDescent="0.25">
      <c r="A30" s="4" t="s">
        <v>56</v>
      </c>
      <c r="B30" s="26" t="s">
        <v>43</v>
      </c>
      <c r="C30" s="4" t="s">
        <v>10</v>
      </c>
      <c r="D30" s="5">
        <v>200</v>
      </c>
      <c r="E30" s="6"/>
      <c r="F30" s="6"/>
      <c r="G30" s="24"/>
      <c r="H30" s="7"/>
    </row>
    <row r="31" spans="1:8" x14ac:dyDescent="0.25">
      <c r="A31" s="4" t="s">
        <v>57</v>
      </c>
      <c r="B31" s="26" t="s">
        <v>106</v>
      </c>
      <c r="C31" s="4" t="s">
        <v>10</v>
      </c>
      <c r="D31" s="5">
        <v>100</v>
      </c>
      <c r="E31" s="6"/>
      <c r="F31" s="6"/>
      <c r="G31" s="24"/>
      <c r="H31" s="7"/>
    </row>
    <row r="32" spans="1:8" x14ac:dyDescent="0.25">
      <c r="A32" s="4" t="s">
        <v>58</v>
      </c>
      <c r="B32" s="26" t="s">
        <v>107</v>
      </c>
      <c r="C32" s="4" t="s">
        <v>10</v>
      </c>
      <c r="D32" s="5">
        <v>100</v>
      </c>
      <c r="E32" s="6"/>
      <c r="F32" s="6"/>
      <c r="G32" s="24"/>
      <c r="H32" s="7"/>
    </row>
    <row r="33" spans="1:8" x14ac:dyDescent="0.25">
      <c r="A33" s="4" t="s">
        <v>59</v>
      </c>
      <c r="B33" s="26" t="s">
        <v>108</v>
      </c>
      <c r="C33" s="4" t="s">
        <v>10</v>
      </c>
      <c r="D33" s="5">
        <v>100</v>
      </c>
      <c r="E33" s="6"/>
      <c r="F33" s="6"/>
      <c r="G33" s="24"/>
      <c r="H33" s="7"/>
    </row>
    <row r="34" spans="1:8" x14ac:dyDescent="0.25">
      <c r="A34" s="4" t="s">
        <v>60</v>
      </c>
      <c r="B34" s="26" t="s">
        <v>109</v>
      </c>
      <c r="C34" s="4" t="s">
        <v>10</v>
      </c>
      <c r="D34" s="5">
        <v>120</v>
      </c>
      <c r="E34" s="6"/>
      <c r="F34" s="6"/>
      <c r="G34" s="24"/>
      <c r="H34" s="7"/>
    </row>
    <row r="35" spans="1:8" x14ac:dyDescent="0.25">
      <c r="A35" s="4" t="s">
        <v>61</v>
      </c>
      <c r="B35" s="30" t="s">
        <v>110</v>
      </c>
      <c r="C35" s="4" t="s">
        <v>10</v>
      </c>
      <c r="D35" s="5">
        <v>70</v>
      </c>
      <c r="E35" s="6"/>
      <c r="F35" s="6"/>
      <c r="G35" s="24"/>
      <c r="H35" s="7"/>
    </row>
    <row r="36" spans="1:8" x14ac:dyDescent="0.25">
      <c r="A36" s="4" t="s">
        <v>71</v>
      </c>
      <c r="B36" s="30" t="s">
        <v>112</v>
      </c>
      <c r="C36" s="4" t="s">
        <v>10</v>
      </c>
      <c r="D36" s="5">
        <v>60</v>
      </c>
      <c r="E36" s="6"/>
      <c r="F36" s="6"/>
      <c r="G36" s="24"/>
      <c r="H36" s="7"/>
    </row>
    <row r="37" spans="1:8" x14ac:dyDescent="0.25">
      <c r="A37" s="4" t="s">
        <v>72</v>
      </c>
      <c r="B37" s="26" t="s">
        <v>44</v>
      </c>
      <c r="C37" s="4" t="s">
        <v>10</v>
      </c>
      <c r="D37" s="5">
        <v>150</v>
      </c>
      <c r="E37" s="6"/>
      <c r="F37" s="6"/>
      <c r="G37" s="24"/>
      <c r="H37" s="7"/>
    </row>
    <row r="38" spans="1:8" x14ac:dyDescent="0.25">
      <c r="A38" s="4" t="s">
        <v>73</v>
      </c>
      <c r="B38" s="27" t="s">
        <v>66</v>
      </c>
      <c r="C38" s="4" t="s">
        <v>10</v>
      </c>
      <c r="D38" s="5">
        <v>40</v>
      </c>
      <c r="E38" s="6"/>
      <c r="F38" s="6"/>
      <c r="G38" s="24"/>
      <c r="H38" s="7"/>
    </row>
    <row r="39" spans="1:8" x14ac:dyDescent="0.25">
      <c r="A39" s="4" t="s">
        <v>74</v>
      </c>
      <c r="B39" s="27" t="s">
        <v>67</v>
      </c>
      <c r="C39" s="4" t="s">
        <v>10</v>
      </c>
      <c r="D39" s="5">
        <v>40</v>
      </c>
      <c r="E39" s="6"/>
      <c r="F39" s="6"/>
      <c r="G39" s="24"/>
      <c r="H39" s="7"/>
    </row>
    <row r="40" spans="1:8" x14ac:dyDescent="0.25">
      <c r="A40" s="4" t="s">
        <v>75</v>
      </c>
      <c r="B40" s="26" t="s">
        <v>121</v>
      </c>
      <c r="C40" s="4" t="s">
        <v>10</v>
      </c>
      <c r="D40" s="5">
        <v>60</v>
      </c>
      <c r="E40" s="6"/>
      <c r="F40" s="6"/>
      <c r="G40" s="24"/>
      <c r="H40" s="7"/>
    </row>
    <row r="41" spans="1:8" x14ac:dyDescent="0.25">
      <c r="A41" s="4" t="s">
        <v>76</v>
      </c>
      <c r="B41" s="26" t="s">
        <v>48</v>
      </c>
      <c r="C41" s="4" t="s">
        <v>10</v>
      </c>
      <c r="D41" s="5">
        <v>150</v>
      </c>
      <c r="E41" s="6"/>
      <c r="F41" s="6"/>
      <c r="G41" s="24"/>
      <c r="H41" s="7"/>
    </row>
    <row r="42" spans="1:8" x14ac:dyDescent="0.25">
      <c r="A42" s="4" t="s">
        <v>77</v>
      </c>
      <c r="B42" s="26" t="s">
        <v>69</v>
      </c>
      <c r="C42" s="4" t="s">
        <v>10</v>
      </c>
      <c r="D42" s="5">
        <v>60</v>
      </c>
      <c r="E42" s="6"/>
      <c r="F42" s="6"/>
      <c r="G42" s="24"/>
      <c r="H42" s="7"/>
    </row>
    <row r="43" spans="1:8" x14ac:dyDescent="0.25">
      <c r="A43" s="4" t="s">
        <v>78</v>
      </c>
      <c r="B43" s="26" t="s">
        <v>68</v>
      </c>
      <c r="C43" s="4" t="s">
        <v>10</v>
      </c>
      <c r="D43" s="5">
        <v>100</v>
      </c>
      <c r="E43" s="6"/>
      <c r="F43" s="6"/>
      <c r="G43" s="24"/>
      <c r="H43" s="7"/>
    </row>
    <row r="44" spans="1:8" x14ac:dyDescent="0.25">
      <c r="A44" s="4" t="s">
        <v>79</v>
      </c>
      <c r="B44" s="23" t="s">
        <v>124</v>
      </c>
      <c r="C44" s="4" t="s">
        <v>10</v>
      </c>
      <c r="D44" s="5">
        <v>40</v>
      </c>
      <c r="E44" s="6"/>
      <c r="F44" s="6"/>
      <c r="G44" s="24"/>
      <c r="H44" s="7"/>
    </row>
    <row r="45" spans="1:8" x14ac:dyDescent="0.25">
      <c r="A45" s="4" t="s">
        <v>80</v>
      </c>
      <c r="B45" s="22" t="s">
        <v>125</v>
      </c>
      <c r="C45" s="4" t="s">
        <v>10</v>
      </c>
      <c r="D45" s="5">
        <v>100</v>
      </c>
      <c r="E45" s="6"/>
      <c r="F45" s="6"/>
      <c r="G45" s="24"/>
      <c r="H45" s="7"/>
    </row>
    <row r="46" spans="1:8" x14ac:dyDescent="0.25">
      <c r="A46" s="4" t="s">
        <v>81</v>
      </c>
      <c r="B46" s="21" t="s">
        <v>45</v>
      </c>
      <c r="C46" s="4" t="s">
        <v>10</v>
      </c>
      <c r="D46" s="5">
        <v>200</v>
      </c>
      <c r="E46" s="6"/>
      <c r="F46" s="6"/>
      <c r="G46" s="24"/>
      <c r="H46" s="7"/>
    </row>
    <row r="47" spans="1:8" x14ac:dyDescent="0.25">
      <c r="A47" s="4" t="s">
        <v>85</v>
      </c>
      <c r="B47" s="23" t="s">
        <v>46</v>
      </c>
      <c r="C47" s="4" t="s">
        <v>10</v>
      </c>
      <c r="D47" s="5">
        <v>100</v>
      </c>
      <c r="E47" s="6"/>
      <c r="F47" s="6"/>
      <c r="G47" s="24"/>
      <c r="H47" s="7"/>
    </row>
    <row r="48" spans="1:8" x14ac:dyDescent="0.25">
      <c r="A48" s="4" t="s">
        <v>86</v>
      </c>
      <c r="B48" s="23" t="s">
        <v>47</v>
      </c>
      <c r="C48" s="4" t="s">
        <v>10</v>
      </c>
      <c r="D48" s="5">
        <v>30</v>
      </c>
      <c r="E48" s="6"/>
      <c r="F48" s="6"/>
      <c r="G48" s="24"/>
      <c r="H48" s="7"/>
    </row>
    <row r="49" spans="1:8" x14ac:dyDescent="0.25">
      <c r="A49" s="4" t="s">
        <v>87</v>
      </c>
      <c r="B49" s="23" t="s">
        <v>126</v>
      </c>
      <c r="C49" s="4" t="s">
        <v>10</v>
      </c>
      <c r="D49" s="5">
        <v>100</v>
      </c>
      <c r="E49" s="6"/>
      <c r="F49" s="6"/>
      <c r="G49" s="24"/>
      <c r="H49" s="7"/>
    </row>
    <row r="50" spans="1:8" x14ac:dyDescent="0.25">
      <c r="A50" s="4" t="s">
        <v>88</v>
      </c>
      <c r="B50" s="23" t="s">
        <v>49</v>
      </c>
      <c r="C50" s="4" t="s">
        <v>10</v>
      </c>
      <c r="D50" s="5">
        <v>120</v>
      </c>
      <c r="E50" s="6"/>
      <c r="F50" s="6"/>
      <c r="G50" s="24"/>
      <c r="H50" s="7"/>
    </row>
    <row r="51" spans="1:8" x14ac:dyDescent="0.25">
      <c r="A51" s="4" t="s">
        <v>89</v>
      </c>
      <c r="B51" s="23" t="s">
        <v>127</v>
      </c>
      <c r="C51" s="4" t="s">
        <v>10</v>
      </c>
      <c r="D51" s="5">
        <v>35</v>
      </c>
      <c r="E51" s="6"/>
      <c r="F51" s="6"/>
      <c r="G51" s="24"/>
      <c r="H51" s="7"/>
    </row>
    <row r="52" spans="1:8" x14ac:dyDescent="0.25">
      <c r="A52" s="4" t="s">
        <v>90</v>
      </c>
      <c r="B52" s="23" t="s">
        <v>50</v>
      </c>
      <c r="C52" s="4" t="s">
        <v>10</v>
      </c>
      <c r="D52" s="5">
        <v>100</v>
      </c>
      <c r="E52" s="6"/>
      <c r="F52" s="6"/>
      <c r="G52" s="24"/>
      <c r="H52" s="7"/>
    </row>
    <row r="53" spans="1:8" x14ac:dyDescent="0.25">
      <c r="A53" s="4" t="s">
        <v>91</v>
      </c>
      <c r="B53" s="23" t="s">
        <v>51</v>
      </c>
      <c r="C53" s="4" t="s">
        <v>10</v>
      </c>
      <c r="D53" s="5">
        <v>80</v>
      </c>
      <c r="E53" s="6"/>
      <c r="F53" s="6"/>
      <c r="G53" s="24"/>
      <c r="H53" s="7"/>
    </row>
    <row r="54" spans="1:8" x14ac:dyDescent="0.25">
      <c r="A54" s="4" t="s">
        <v>92</v>
      </c>
      <c r="B54" s="21" t="s">
        <v>70</v>
      </c>
      <c r="C54" s="4" t="s">
        <v>10</v>
      </c>
      <c r="D54" s="5">
        <v>50</v>
      </c>
      <c r="E54" s="6"/>
      <c r="F54" s="6"/>
      <c r="G54" s="24"/>
      <c r="H54" s="7"/>
    </row>
    <row r="55" spans="1:8" ht="28.5" x14ac:dyDescent="0.25">
      <c r="A55" s="4" t="s">
        <v>93</v>
      </c>
      <c r="B55" s="25" t="s">
        <v>94</v>
      </c>
      <c r="C55" s="4" t="s">
        <v>10</v>
      </c>
      <c r="D55" s="5">
        <v>6</v>
      </c>
      <c r="E55" s="6"/>
      <c r="F55" s="6"/>
      <c r="G55" s="24"/>
      <c r="H55" s="7"/>
    </row>
    <row r="56" spans="1:8" x14ac:dyDescent="0.25">
      <c r="A56" s="58"/>
      <c r="B56" s="59"/>
      <c r="C56" s="59"/>
      <c r="D56" s="59"/>
      <c r="E56" s="59"/>
      <c r="F56" s="60"/>
      <c r="G56" s="9"/>
      <c r="H56" s="8"/>
    </row>
    <row r="57" spans="1:8" x14ac:dyDescent="0.25">
      <c r="A57" s="73" t="s">
        <v>136</v>
      </c>
      <c r="B57" s="74"/>
      <c r="C57" s="74"/>
      <c r="D57" s="74"/>
      <c r="E57" s="74"/>
      <c r="F57" s="74"/>
      <c r="G57" s="74"/>
      <c r="H57" s="75"/>
    </row>
    <row r="58" spans="1:8" x14ac:dyDescent="0.25">
      <c r="A58" s="52" t="s">
        <v>143</v>
      </c>
      <c r="B58" s="53"/>
      <c r="C58" s="53"/>
      <c r="D58" s="53"/>
      <c r="E58" s="53"/>
      <c r="F58" s="53"/>
      <c r="G58" s="53"/>
      <c r="H58" s="54"/>
    </row>
    <row r="61" spans="1:8" ht="15.75" x14ac:dyDescent="0.25">
      <c r="A61" s="79" t="s">
        <v>142</v>
      </c>
      <c r="B61" s="79"/>
      <c r="C61" s="79"/>
      <c r="D61" s="79"/>
      <c r="E61" s="79"/>
      <c r="F61" s="79"/>
      <c r="G61" s="79"/>
      <c r="H61" s="79"/>
    </row>
    <row r="62" spans="1:8" ht="15.75" x14ac:dyDescent="0.25">
      <c r="A62" s="81" t="s">
        <v>148</v>
      </c>
      <c r="B62" s="82"/>
      <c r="C62" s="82"/>
      <c r="D62" s="82"/>
      <c r="E62" s="82"/>
      <c r="F62" s="82"/>
      <c r="G62" s="82"/>
      <c r="H62" s="83"/>
    </row>
    <row r="63" spans="1:8" ht="15.75" x14ac:dyDescent="0.25">
      <c r="A63" s="84" t="s">
        <v>149</v>
      </c>
      <c r="B63" s="61"/>
      <c r="C63" s="61"/>
      <c r="D63" s="61"/>
      <c r="E63" s="61"/>
      <c r="F63" s="61"/>
      <c r="G63" s="61"/>
      <c r="H63" s="85"/>
    </row>
    <row r="64" spans="1:8" ht="45" x14ac:dyDescent="0.25">
      <c r="A64" s="36" t="s">
        <v>0</v>
      </c>
      <c r="B64" s="36" t="s">
        <v>1</v>
      </c>
      <c r="C64" s="36" t="s">
        <v>2</v>
      </c>
      <c r="D64" s="36" t="s">
        <v>3</v>
      </c>
      <c r="E64" s="37" t="s">
        <v>132</v>
      </c>
      <c r="F64" s="38" t="s">
        <v>131</v>
      </c>
      <c r="G64" s="37" t="s">
        <v>135</v>
      </c>
      <c r="H64" s="37" t="s">
        <v>139</v>
      </c>
    </row>
    <row r="65" spans="1:8" ht="9.75" customHeight="1" x14ac:dyDescent="0.25">
      <c r="A65" s="48">
        <v>1</v>
      </c>
      <c r="B65" s="48">
        <v>2</v>
      </c>
      <c r="C65" s="48">
        <v>3</v>
      </c>
      <c r="D65" s="48">
        <v>4</v>
      </c>
      <c r="E65" s="48">
        <v>5</v>
      </c>
      <c r="F65" s="48">
        <v>6</v>
      </c>
      <c r="G65" s="48">
        <v>7</v>
      </c>
      <c r="H65" s="48">
        <v>8</v>
      </c>
    </row>
    <row r="66" spans="1:8" x14ac:dyDescent="0.25">
      <c r="A66" s="65" t="s">
        <v>52</v>
      </c>
      <c r="B66" s="66"/>
      <c r="C66" s="67"/>
      <c r="D66" s="68"/>
      <c r="E66" s="69"/>
      <c r="F66" s="69"/>
      <c r="G66" s="69"/>
      <c r="H66" s="80"/>
    </row>
    <row r="67" spans="1:8" x14ac:dyDescent="0.25">
      <c r="A67" s="4" t="s">
        <v>13</v>
      </c>
      <c r="B67" s="26" t="s">
        <v>104</v>
      </c>
      <c r="C67" s="4" t="s">
        <v>10</v>
      </c>
      <c r="D67" s="5">
        <v>70</v>
      </c>
      <c r="E67" s="6"/>
      <c r="F67" s="6"/>
      <c r="G67" s="24"/>
      <c r="H67" s="7"/>
    </row>
    <row r="68" spans="1:8" x14ac:dyDescent="0.25">
      <c r="A68" s="4" t="s">
        <v>14</v>
      </c>
      <c r="B68" s="26" t="s">
        <v>105</v>
      </c>
      <c r="C68" s="4" t="s">
        <v>10</v>
      </c>
      <c r="D68" s="5">
        <v>70</v>
      </c>
      <c r="E68" s="6"/>
      <c r="F68" s="6"/>
      <c r="G68" s="24"/>
      <c r="H68" s="7"/>
    </row>
    <row r="69" spans="1:8" x14ac:dyDescent="0.25">
      <c r="A69" s="4" t="s">
        <v>15</v>
      </c>
      <c r="B69" s="30" t="s">
        <v>111</v>
      </c>
      <c r="C69" s="4" t="s">
        <v>10</v>
      </c>
      <c r="D69" s="5">
        <v>70</v>
      </c>
      <c r="E69" s="6"/>
      <c r="F69" s="6"/>
      <c r="G69" s="24"/>
      <c r="H69" s="7"/>
    </row>
    <row r="70" spans="1:8" x14ac:dyDescent="0.25">
      <c r="A70" s="4" t="s">
        <v>16</v>
      </c>
      <c r="B70" s="30" t="s">
        <v>113</v>
      </c>
      <c r="C70" s="4" t="s">
        <v>10</v>
      </c>
      <c r="D70" s="5">
        <v>140</v>
      </c>
      <c r="E70" s="6"/>
      <c r="F70" s="6"/>
      <c r="G70" s="24"/>
      <c r="H70" s="7"/>
    </row>
    <row r="71" spans="1:8" x14ac:dyDescent="0.25">
      <c r="A71" s="4" t="s">
        <v>17</v>
      </c>
      <c r="B71" s="30" t="s">
        <v>115</v>
      </c>
      <c r="C71" s="4" t="s">
        <v>10</v>
      </c>
      <c r="D71" s="5">
        <v>70</v>
      </c>
      <c r="E71" s="6"/>
      <c r="F71" s="6"/>
      <c r="G71" s="24"/>
      <c r="H71" s="7"/>
    </row>
    <row r="72" spans="1:8" x14ac:dyDescent="0.25">
      <c r="A72" s="4" t="s">
        <v>18</v>
      </c>
      <c r="B72" s="30" t="s">
        <v>117</v>
      </c>
      <c r="C72" s="4" t="s">
        <v>10</v>
      </c>
      <c r="D72" s="5">
        <v>70</v>
      </c>
      <c r="E72" s="6"/>
      <c r="F72" s="6"/>
      <c r="G72" s="24"/>
      <c r="H72" s="7"/>
    </row>
    <row r="73" spans="1:8" ht="21.75" customHeight="1" x14ac:dyDescent="0.25">
      <c r="A73" s="4" t="s">
        <v>19</v>
      </c>
      <c r="B73" s="26" t="s">
        <v>119</v>
      </c>
      <c r="C73" s="4" t="s">
        <v>10</v>
      </c>
      <c r="D73" s="5">
        <v>70</v>
      </c>
      <c r="E73" s="6"/>
      <c r="F73" s="6"/>
      <c r="G73" s="24"/>
      <c r="H73" s="7"/>
    </row>
    <row r="74" spans="1:8" ht="21" customHeight="1" thickBot="1" x14ac:dyDescent="0.3">
      <c r="A74" s="4" t="s">
        <v>20</v>
      </c>
      <c r="B74" s="26" t="s">
        <v>120</v>
      </c>
      <c r="C74" s="4" t="s">
        <v>10</v>
      </c>
      <c r="D74" s="5">
        <v>80</v>
      </c>
      <c r="E74" s="6"/>
      <c r="F74" s="6"/>
      <c r="G74" s="24"/>
      <c r="H74" s="31"/>
    </row>
    <row r="75" spans="1:8" x14ac:dyDescent="0.25">
      <c r="A75" s="55"/>
      <c r="B75" s="56"/>
      <c r="C75" s="56"/>
      <c r="D75" s="56"/>
      <c r="E75" s="56"/>
      <c r="F75" s="56"/>
      <c r="G75" s="49"/>
      <c r="H75" s="50"/>
    </row>
    <row r="76" spans="1:8" x14ac:dyDescent="0.25">
      <c r="A76" s="73" t="s">
        <v>136</v>
      </c>
      <c r="B76" s="74"/>
      <c r="C76" s="74"/>
      <c r="D76" s="74"/>
      <c r="E76" s="74"/>
      <c r="F76" s="74"/>
      <c r="G76" s="74"/>
      <c r="H76" s="75"/>
    </row>
    <row r="77" spans="1:8" x14ac:dyDescent="0.25">
      <c r="A77" s="76" t="s">
        <v>143</v>
      </c>
      <c r="B77" s="77"/>
      <c r="C77" s="77"/>
      <c r="D77" s="77"/>
      <c r="E77" s="77"/>
      <c r="F77" s="77"/>
      <c r="G77" s="77"/>
      <c r="H77" s="78"/>
    </row>
    <row r="81" spans="1:8" ht="15.75" x14ac:dyDescent="0.25">
      <c r="A81" s="62" t="s">
        <v>150</v>
      </c>
      <c r="B81" s="62"/>
      <c r="C81" s="62"/>
      <c r="D81" s="62"/>
      <c r="E81" s="62"/>
      <c r="F81" s="62"/>
      <c r="G81" s="62"/>
      <c r="H81" s="62"/>
    </row>
    <row r="82" spans="1:8" ht="15.75" x14ac:dyDescent="0.25">
      <c r="A82" s="61" t="s">
        <v>151</v>
      </c>
      <c r="B82" s="61"/>
      <c r="C82" s="61"/>
      <c r="D82" s="61"/>
      <c r="E82" s="61"/>
      <c r="F82" s="61"/>
      <c r="G82" s="61"/>
      <c r="H82" s="61"/>
    </row>
    <row r="83" spans="1:8" ht="45" x14ac:dyDescent="0.25">
      <c r="A83" s="1" t="s">
        <v>0</v>
      </c>
      <c r="B83" s="1" t="s">
        <v>1</v>
      </c>
      <c r="C83" s="1" t="s">
        <v>2</v>
      </c>
      <c r="D83" s="36" t="s">
        <v>3</v>
      </c>
      <c r="E83" s="37" t="s">
        <v>132</v>
      </c>
      <c r="F83" s="38" t="s">
        <v>131</v>
      </c>
      <c r="G83" s="37" t="s">
        <v>135</v>
      </c>
      <c r="H83" s="37" t="s">
        <v>139</v>
      </c>
    </row>
    <row r="84" spans="1:8" ht="9.75" customHeight="1" x14ac:dyDescent="0.25">
      <c r="A84" s="40">
        <v>1</v>
      </c>
      <c r="B84" s="40">
        <v>2</v>
      </c>
      <c r="C84" s="40">
        <v>3</v>
      </c>
      <c r="D84" s="40">
        <v>4</v>
      </c>
      <c r="E84" s="40">
        <v>5</v>
      </c>
      <c r="F84" s="40">
        <v>6</v>
      </c>
      <c r="G84" s="40">
        <v>7</v>
      </c>
      <c r="H84" s="40">
        <v>8</v>
      </c>
    </row>
    <row r="85" spans="1:8" x14ac:dyDescent="0.25">
      <c r="A85" s="65" t="s">
        <v>52</v>
      </c>
      <c r="B85" s="66"/>
      <c r="C85" s="67"/>
      <c r="D85" s="68"/>
      <c r="E85" s="69"/>
      <c r="F85" s="69"/>
      <c r="G85" s="69"/>
      <c r="H85" s="80"/>
    </row>
    <row r="86" spans="1:8" x14ac:dyDescent="0.25">
      <c r="A86" s="4" t="s">
        <v>13</v>
      </c>
      <c r="B86" s="30" t="s">
        <v>114</v>
      </c>
      <c r="C86" s="4" t="s">
        <v>10</v>
      </c>
      <c r="D86" s="5">
        <v>70</v>
      </c>
      <c r="E86" s="6"/>
      <c r="F86" s="6"/>
      <c r="G86" s="24"/>
      <c r="H86" s="7"/>
    </row>
    <row r="87" spans="1:8" x14ac:dyDescent="0.25">
      <c r="A87" s="4" t="s">
        <v>14</v>
      </c>
      <c r="B87" s="30" t="s">
        <v>116</v>
      </c>
      <c r="C87" s="4" t="s">
        <v>10</v>
      </c>
      <c r="D87" s="5">
        <v>70</v>
      </c>
      <c r="E87" s="6"/>
      <c r="F87" s="6"/>
      <c r="G87" s="24"/>
      <c r="H87" s="7"/>
    </row>
    <row r="88" spans="1:8" x14ac:dyDescent="0.25">
      <c r="A88" s="4" t="s">
        <v>15</v>
      </c>
      <c r="B88" s="26" t="s">
        <v>118</v>
      </c>
      <c r="C88" s="4" t="s">
        <v>10</v>
      </c>
      <c r="D88" s="5">
        <v>70</v>
      </c>
      <c r="E88" s="6"/>
      <c r="F88" s="6"/>
      <c r="G88" s="24"/>
      <c r="H88" s="7"/>
    </row>
    <row r="89" spans="1:8" x14ac:dyDescent="0.25">
      <c r="A89" s="4" t="s">
        <v>16</v>
      </c>
      <c r="B89" s="23" t="s">
        <v>122</v>
      </c>
      <c r="C89" s="4" t="s">
        <v>10</v>
      </c>
      <c r="D89" s="5">
        <v>50</v>
      </c>
      <c r="E89" s="6"/>
      <c r="F89" s="6"/>
      <c r="G89" s="24"/>
      <c r="H89" s="7"/>
    </row>
    <row r="90" spans="1:8" ht="15.75" thickBot="1" x14ac:dyDescent="0.3">
      <c r="A90" s="4" t="s">
        <v>17</v>
      </c>
      <c r="B90" s="23" t="s">
        <v>123</v>
      </c>
      <c r="C90" s="4" t="s">
        <v>10</v>
      </c>
      <c r="D90" s="5">
        <v>50</v>
      </c>
      <c r="E90" s="6"/>
      <c r="F90" s="6"/>
      <c r="G90" s="24"/>
      <c r="H90" s="7"/>
    </row>
    <row r="91" spans="1:8" x14ac:dyDescent="0.25">
      <c r="A91" s="55"/>
      <c r="B91" s="56"/>
      <c r="C91" s="56"/>
      <c r="D91" s="56"/>
      <c r="E91" s="56"/>
      <c r="F91" s="56"/>
      <c r="G91" s="51"/>
      <c r="H91" s="50"/>
    </row>
    <row r="92" spans="1:8" x14ac:dyDescent="0.25">
      <c r="A92" s="55"/>
      <c r="B92" s="56"/>
      <c r="C92" s="56"/>
      <c r="D92" s="56"/>
      <c r="E92" s="56"/>
      <c r="F92" s="56"/>
      <c r="G92" s="56"/>
      <c r="H92" s="57"/>
    </row>
    <row r="93" spans="1:8" x14ac:dyDescent="0.25">
      <c r="A93" s="70" t="s">
        <v>136</v>
      </c>
      <c r="B93" s="71"/>
      <c r="C93" s="71"/>
      <c r="D93" s="71"/>
      <c r="E93" s="71"/>
      <c r="F93" s="71"/>
      <c r="G93" s="71"/>
      <c r="H93" s="72"/>
    </row>
    <row r="94" spans="1:8" x14ac:dyDescent="0.25">
      <c r="A94" s="76" t="s">
        <v>143</v>
      </c>
      <c r="B94" s="77"/>
      <c r="C94" s="77"/>
      <c r="D94" s="77"/>
      <c r="E94" s="77"/>
      <c r="F94" s="77"/>
      <c r="G94" s="77"/>
      <c r="H94" s="78"/>
    </row>
  </sheetData>
  <mergeCells count="24">
    <mergeCell ref="A62:H62"/>
    <mergeCell ref="A63:H63"/>
    <mergeCell ref="A92:H92"/>
    <mergeCell ref="A93:H93"/>
    <mergeCell ref="A94:H94"/>
    <mergeCell ref="A85:C85"/>
    <mergeCell ref="D85:H85"/>
    <mergeCell ref="A91:F91"/>
    <mergeCell ref="A81:H81"/>
    <mergeCell ref="A82:H82"/>
    <mergeCell ref="A76:H76"/>
    <mergeCell ref="A77:H77"/>
    <mergeCell ref="A1:H1"/>
    <mergeCell ref="A2:H2"/>
    <mergeCell ref="A3:H3"/>
    <mergeCell ref="A6:C6"/>
    <mergeCell ref="D6:H6"/>
    <mergeCell ref="A56:F56"/>
    <mergeCell ref="A66:C66"/>
    <mergeCell ref="D66:H66"/>
    <mergeCell ref="A75:F75"/>
    <mergeCell ref="A57:H57"/>
    <mergeCell ref="A58:H58"/>
    <mergeCell ref="A61:H61"/>
  </mergeCells>
  <pageMargins left="0.70866141732283472" right="0.70866141732283472" top="0.74803149606299213" bottom="0.74803149606299213" header="0.31496062992125984" footer="0.31496062992125984"/>
  <pageSetup paperSize="9" scale="4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95"/>
  <sheetViews>
    <sheetView topLeftCell="A91" zoomScale="170" zoomScaleNormal="170" workbookViewId="0">
      <selection activeCell="A81" sqref="A81:H96"/>
    </sheetView>
  </sheetViews>
  <sheetFormatPr defaultRowHeight="15" x14ac:dyDescent="0.25"/>
  <cols>
    <col min="1" max="1" width="4.140625" customWidth="1"/>
    <col min="2" max="2" width="38" customWidth="1"/>
    <col min="3" max="3" width="5.28515625" customWidth="1"/>
    <col min="4" max="4" width="9.5703125" customWidth="1"/>
    <col min="5" max="5" width="14.28515625" customWidth="1"/>
    <col min="6" max="6" width="7.7109375" customWidth="1"/>
    <col min="7" max="7" width="15.28515625" customWidth="1"/>
    <col min="8" max="8" width="21.42578125" customWidth="1"/>
  </cols>
  <sheetData>
    <row r="1" spans="1:8" x14ac:dyDescent="0.25">
      <c r="A1" s="92" t="s">
        <v>130</v>
      </c>
      <c r="B1" s="93"/>
      <c r="C1" s="93"/>
      <c r="D1" s="93"/>
      <c r="E1" s="93"/>
      <c r="F1" s="93"/>
      <c r="G1" s="93"/>
      <c r="H1" s="93"/>
    </row>
    <row r="2" spans="1:8" ht="15.75" x14ac:dyDescent="0.25">
      <c r="A2" s="62" t="s">
        <v>133</v>
      </c>
      <c r="B2" s="62"/>
      <c r="C2" s="62"/>
      <c r="D2" s="62"/>
      <c r="E2" s="62"/>
      <c r="F2" s="62"/>
      <c r="G2" s="62"/>
      <c r="H2" s="62"/>
    </row>
    <row r="3" spans="1:8" ht="15.75" x14ac:dyDescent="0.25">
      <c r="A3" s="61" t="s">
        <v>134</v>
      </c>
      <c r="B3" s="61"/>
      <c r="C3" s="61"/>
      <c r="D3" s="61"/>
      <c r="E3" s="61"/>
      <c r="F3" s="61"/>
      <c r="G3" s="61"/>
      <c r="H3" s="61"/>
    </row>
    <row r="4" spans="1:8" ht="43.5" x14ac:dyDescent="0.25">
      <c r="A4" s="36" t="s">
        <v>0</v>
      </c>
      <c r="B4" s="36" t="s">
        <v>1</v>
      </c>
      <c r="C4" s="36" t="s">
        <v>2</v>
      </c>
      <c r="D4" s="36" t="s">
        <v>3</v>
      </c>
      <c r="E4" s="37" t="s">
        <v>132</v>
      </c>
      <c r="F4" s="38" t="s">
        <v>131</v>
      </c>
      <c r="G4" s="37" t="s">
        <v>135</v>
      </c>
      <c r="H4" s="37" t="s">
        <v>139</v>
      </c>
    </row>
    <row r="5" spans="1:8" ht="8.25" customHeight="1" x14ac:dyDescent="0.25">
      <c r="A5" s="40">
        <v>1</v>
      </c>
      <c r="B5" s="40">
        <v>2</v>
      </c>
      <c r="C5" s="40">
        <v>3</v>
      </c>
      <c r="D5" s="40">
        <v>4</v>
      </c>
      <c r="E5" s="40">
        <v>5</v>
      </c>
      <c r="F5" s="40">
        <v>6</v>
      </c>
      <c r="G5" s="40">
        <v>7</v>
      </c>
      <c r="H5" s="40">
        <v>8</v>
      </c>
    </row>
    <row r="6" spans="1:8" x14ac:dyDescent="0.25">
      <c r="A6" s="65" t="s">
        <v>52</v>
      </c>
      <c r="B6" s="66"/>
      <c r="C6" s="67"/>
      <c r="D6" s="68"/>
      <c r="E6" s="69"/>
      <c r="F6" s="69"/>
      <c r="G6" s="69"/>
      <c r="H6" s="69"/>
    </row>
    <row r="7" spans="1:8" x14ac:dyDescent="0.25">
      <c r="A7" s="4" t="s">
        <v>13</v>
      </c>
      <c r="B7" s="26" t="s">
        <v>35</v>
      </c>
      <c r="C7" s="4" t="s">
        <v>10</v>
      </c>
      <c r="D7" s="5">
        <v>2000</v>
      </c>
      <c r="E7" s="6"/>
      <c r="F7" s="6"/>
      <c r="G7" s="7"/>
      <c r="H7" s="7"/>
    </row>
    <row r="8" spans="1:8" x14ac:dyDescent="0.25">
      <c r="A8" s="4" t="s">
        <v>14</v>
      </c>
      <c r="B8" s="26" t="s">
        <v>36</v>
      </c>
      <c r="C8" s="4" t="s">
        <v>10</v>
      </c>
      <c r="D8" s="5">
        <v>1000</v>
      </c>
      <c r="E8" s="6"/>
      <c r="F8" s="6"/>
      <c r="G8" s="7"/>
      <c r="H8" s="7"/>
    </row>
    <row r="9" spans="1:8" x14ac:dyDescent="0.25">
      <c r="A9" s="4" t="s">
        <v>15</v>
      </c>
      <c r="B9" s="26" t="s">
        <v>95</v>
      </c>
      <c r="C9" s="4" t="s">
        <v>10</v>
      </c>
      <c r="D9" s="5">
        <v>250</v>
      </c>
      <c r="E9" s="6"/>
      <c r="F9" s="6"/>
      <c r="G9" s="7"/>
      <c r="H9" s="7"/>
    </row>
    <row r="10" spans="1:8" x14ac:dyDescent="0.25">
      <c r="A10" s="4" t="s">
        <v>16</v>
      </c>
      <c r="B10" s="27" t="s">
        <v>62</v>
      </c>
      <c r="C10" s="4" t="s">
        <v>10</v>
      </c>
      <c r="D10" s="5">
        <v>560</v>
      </c>
      <c r="E10" s="39"/>
      <c r="F10" s="6"/>
      <c r="G10" s="7"/>
      <c r="H10" s="7"/>
    </row>
    <row r="11" spans="1:8" x14ac:dyDescent="0.25">
      <c r="A11" s="4" t="s">
        <v>17</v>
      </c>
      <c r="B11" s="28" t="s">
        <v>63</v>
      </c>
      <c r="C11" s="4" t="s">
        <v>10</v>
      </c>
      <c r="D11" s="5">
        <v>400</v>
      </c>
      <c r="E11" s="6"/>
      <c r="F11" s="6"/>
      <c r="G11" s="7"/>
      <c r="H11" s="7"/>
    </row>
    <row r="12" spans="1:8" x14ac:dyDescent="0.25">
      <c r="A12" s="4" t="s">
        <v>18</v>
      </c>
      <c r="B12" s="26" t="s">
        <v>96</v>
      </c>
      <c r="C12" s="4" t="s">
        <v>10</v>
      </c>
      <c r="D12" s="5">
        <v>100</v>
      </c>
      <c r="E12" s="6"/>
      <c r="F12" s="6"/>
      <c r="G12" s="7"/>
      <c r="H12" s="7"/>
    </row>
    <row r="13" spans="1:8" x14ac:dyDescent="0.25">
      <c r="A13" s="4" t="s">
        <v>19</v>
      </c>
      <c r="B13" s="26" t="s">
        <v>97</v>
      </c>
      <c r="C13" s="4" t="s">
        <v>10</v>
      </c>
      <c r="D13" s="5">
        <v>100</v>
      </c>
      <c r="E13" s="6"/>
      <c r="F13" s="6"/>
      <c r="G13" s="7"/>
      <c r="H13" s="7"/>
    </row>
    <row r="14" spans="1:8" x14ac:dyDescent="0.25">
      <c r="A14" s="4" t="s">
        <v>20</v>
      </c>
      <c r="B14" s="29" t="s">
        <v>98</v>
      </c>
      <c r="C14" s="4" t="s">
        <v>10</v>
      </c>
      <c r="D14" s="5">
        <v>100</v>
      </c>
      <c r="E14" s="6"/>
      <c r="F14" s="6"/>
      <c r="G14" s="7"/>
      <c r="H14" s="7"/>
    </row>
    <row r="15" spans="1:8" x14ac:dyDescent="0.25">
      <c r="A15" s="4" t="s">
        <v>21</v>
      </c>
      <c r="B15" s="27" t="s">
        <v>64</v>
      </c>
      <c r="C15" s="4" t="s">
        <v>10</v>
      </c>
      <c r="D15" s="5">
        <v>40</v>
      </c>
      <c r="E15" s="6"/>
      <c r="F15" s="6"/>
      <c r="G15" s="7"/>
      <c r="H15" s="7"/>
    </row>
    <row r="16" spans="1:8" x14ac:dyDescent="0.25">
      <c r="A16" s="4" t="s">
        <v>22</v>
      </c>
      <c r="B16" s="27" t="s">
        <v>99</v>
      </c>
      <c r="C16" s="4" t="s">
        <v>10</v>
      </c>
      <c r="D16" s="5">
        <v>100</v>
      </c>
      <c r="E16" s="6"/>
      <c r="F16" s="6"/>
      <c r="G16" s="7"/>
      <c r="H16" s="7"/>
    </row>
    <row r="17" spans="1:8" x14ac:dyDescent="0.25">
      <c r="A17" s="4" t="s">
        <v>23</v>
      </c>
      <c r="B17" s="27" t="s">
        <v>65</v>
      </c>
      <c r="C17" s="4" t="s">
        <v>10</v>
      </c>
      <c r="D17" s="5">
        <v>50</v>
      </c>
      <c r="E17" s="6"/>
      <c r="F17" s="6"/>
      <c r="G17" s="7"/>
      <c r="H17" s="7"/>
    </row>
    <row r="18" spans="1:8" x14ac:dyDescent="0.25">
      <c r="A18" s="4" t="s">
        <v>25</v>
      </c>
      <c r="B18" s="26" t="s">
        <v>37</v>
      </c>
      <c r="C18" s="4" t="s">
        <v>10</v>
      </c>
      <c r="D18" s="5">
        <v>180</v>
      </c>
      <c r="E18" s="6"/>
      <c r="F18" s="6"/>
      <c r="G18" s="7"/>
      <c r="H18" s="7"/>
    </row>
    <row r="19" spans="1:8" x14ac:dyDescent="0.25">
      <c r="A19" s="4" t="s">
        <v>26</v>
      </c>
      <c r="B19" s="26" t="s">
        <v>38</v>
      </c>
      <c r="C19" s="4" t="s">
        <v>10</v>
      </c>
      <c r="D19" s="5">
        <v>600</v>
      </c>
      <c r="E19" s="6"/>
      <c r="F19" s="6"/>
      <c r="G19" s="7"/>
      <c r="H19" s="7"/>
    </row>
    <row r="20" spans="1:8" x14ac:dyDescent="0.25">
      <c r="A20" s="4" t="s">
        <v>27</v>
      </c>
      <c r="B20" s="26" t="s">
        <v>39</v>
      </c>
      <c r="C20" s="4" t="s">
        <v>10</v>
      </c>
      <c r="D20" s="5">
        <v>500</v>
      </c>
      <c r="E20" s="6"/>
      <c r="F20" s="6"/>
      <c r="G20" s="7"/>
      <c r="H20" s="7"/>
    </row>
    <row r="21" spans="1:8" x14ac:dyDescent="0.25">
      <c r="A21" s="4" t="s">
        <v>28</v>
      </c>
      <c r="B21" s="23" t="s">
        <v>100</v>
      </c>
      <c r="C21" s="4" t="s">
        <v>10</v>
      </c>
      <c r="D21" s="5">
        <v>40</v>
      </c>
      <c r="E21" s="6"/>
      <c r="F21" s="6"/>
      <c r="G21" s="7"/>
      <c r="H21" s="7"/>
    </row>
    <row r="22" spans="1:8" x14ac:dyDescent="0.25">
      <c r="A22" s="4" t="s">
        <v>29</v>
      </c>
      <c r="B22" s="26" t="s">
        <v>101</v>
      </c>
      <c r="C22" s="4" t="s">
        <v>10</v>
      </c>
      <c r="D22" s="5">
        <v>700</v>
      </c>
      <c r="E22" s="6"/>
      <c r="F22" s="6"/>
      <c r="G22" s="7"/>
      <c r="H22" s="7"/>
    </row>
    <row r="23" spans="1:8" x14ac:dyDescent="0.25">
      <c r="A23" s="4" t="s">
        <v>30</v>
      </c>
      <c r="B23" s="26" t="s">
        <v>102</v>
      </c>
      <c r="C23" s="4" t="s">
        <v>10</v>
      </c>
      <c r="D23" s="5">
        <v>11000</v>
      </c>
      <c r="E23" s="6"/>
      <c r="F23" s="6"/>
      <c r="G23" s="7"/>
      <c r="H23" s="7"/>
    </row>
    <row r="24" spans="1:8" x14ac:dyDescent="0.25">
      <c r="A24" s="4" t="s">
        <v>31</v>
      </c>
      <c r="B24" s="26" t="s">
        <v>103</v>
      </c>
      <c r="C24" s="4" t="s">
        <v>10</v>
      </c>
      <c r="D24" s="5">
        <v>60</v>
      </c>
      <c r="E24" s="6"/>
      <c r="F24" s="6"/>
      <c r="G24" s="7"/>
      <c r="H24" s="7"/>
    </row>
    <row r="25" spans="1:8" x14ac:dyDescent="0.25">
      <c r="A25" s="4" t="s">
        <v>32</v>
      </c>
      <c r="B25" s="26" t="s">
        <v>40</v>
      </c>
      <c r="C25" s="4" t="s">
        <v>10</v>
      </c>
      <c r="D25" s="5">
        <v>450</v>
      </c>
      <c r="E25" s="6"/>
      <c r="F25" s="6"/>
      <c r="G25" s="7"/>
      <c r="H25" s="7"/>
    </row>
    <row r="26" spans="1:8" x14ac:dyDescent="0.25">
      <c r="A26" s="4" t="s">
        <v>33</v>
      </c>
      <c r="B26" s="26" t="s">
        <v>41</v>
      </c>
      <c r="C26" s="4" t="s">
        <v>10</v>
      </c>
      <c r="D26" s="5">
        <v>550</v>
      </c>
      <c r="E26" s="6"/>
      <c r="F26" s="6"/>
      <c r="G26" s="7"/>
      <c r="H26" s="7"/>
    </row>
    <row r="27" spans="1:8" x14ac:dyDescent="0.25">
      <c r="A27" s="4" t="s">
        <v>34</v>
      </c>
      <c r="B27" s="26" t="s">
        <v>55</v>
      </c>
      <c r="C27" s="4" t="s">
        <v>10</v>
      </c>
      <c r="D27" s="5">
        <v>400</v>
      </c>
      <c r="E27" s="6"/>
      <c r="F27" s="6"/>
      <c r="G27" s="7"/>
      <c r="H27" s="7"/>
    </row>
    <row r="28" spans="1:8" x14ac:dyDescent="0.25">
      <c r="A28" s="4" t="s">
        <v>53</v>
      </c>
      <c r="B28" s="26" t="s">
        <v>42</v>
      </c>
      <c r="C28" s="4" t="s">
        <v>10</v>
      </c>
      <c r="D28" s="5">
        <v>150</v>
      </c>
      <c r="E28" s="6"/>
      <c r="F28" s="6"/>
      <c r="G28" s="7"/>
      <c r="H28" s="7"/>
    </row>
    <row r="29" spans="1:8" x14ac:dyDescent="0.25">
      <c r="A29" s="4" t="s">
        <v>54</v>
      </c>
      <c r="B29" s="27" t="s">
        <v>82</v>
      </c>
      <c r="C29" s="4" t="s">
        <v>10</v>
      </c>
      <c r="D29" s="5">
        <v>80</v>
      </c>
      <c r="E29" s="6"/>
      <c r="F29" s="6"/>
      <c r="G29" s="7"/>
      <c r="H29" s="7"/>
    </row>
    <row r="30" spans="1:8" x14ac:dyDescent="0.25">
      <c r="A30" s="4" t="s">
        <v>56</v>
      </c>
      <c r="B30" s="26" t="s">
        <v>43</v>
      </c>
      <c r="C30" s="4" t="s">
        <v>10</v>
      </c>
      <c r="D30" s="5">
        <v>200</v>
      </c>
      <c r="E30" s="6"/>
      <c r="F30" s="6"/>
      <c r="G30" s="7"/>
      <c r="H30" s="7"/>
    </row>
    <row r="31" spans="1:8" x14ac:dyDescent="0.25">
      <c r="A31" s="4" t="s">
        <v>57</v>
      </c>
      <c r="B31" s="26" t="s">
        <v>106</v>
      </c>
      <c r="C31" s="4" t="s">
        <v>10</v>
      </c>
      <c r="D31" s="5">
        <v>70</v>
      </c>
      <c r="E31" s="6"/>
      <c r="F31" s="6"/>
      <c r="G31" s="7"/>
      <c r="H31" s="7"/>
    </row>
    <row r="32" spans="1:8" x14ac:dyDescent="0.25">
      <c r="A32" s="4" t="s">
        <v>58</v>
      </c>
      <c r="B32" s="26" t="s">
        <v>107</v>
      </c>
      <c r="C32" s="4" t="s">
        <v>10</v>
      </c>
      <c r="D32" s="5">
        <v>70</v>
      </c>
      <c r="E32" s="6"/>
      <c r="F32" s="6"/>
      <c r="G32" s="7"/>
      <c r="H32" s="7"/>
    </row>
    <row r="33" spans="1:8" x14ac:dyDescent="0.25">
      <c r="A33" s="4" t="s">
        <v>59</v>
      </c>
      <c r="B33" s="26" t="s">
        <v>108</v>
      </c>
      <c r="C33" s="4" t="s">
        <v>10</v>
      </c>
      <c r="D33" s="5">
        <v>70</v>
      </c>
      <c r="E33" s="6"/>
      <c r="F33" s="6"/>
      <c r="G33" s="7"/>
      <c r="H33" s="7"/>
    </row>
    <row r="34" spans="1:8" x14ac:dyDescent="0.25">
      <c r="A34" s="4" t="s">
        <v>60</v>
      </c>
      <c r="B34" s="26" t="s">
        <v>109</v>
      </c>
      <c r="C34" s="4" t="s">
        <v>10</v>
      </c>
      <c r="D34" s="5">
        <v>80</v>
      </c>
      <c r="E34" s="6"/>
      <c r="F34" s="6"/>
      <c r="G34" s="7"/>
      <c r="H34" s="7"/>
    </row>
    <row r="35" spans="1:8" x14ac:dyDescent="0.25">
      <c r="A35" s="4" t="s">
        <v>61</v>
      </c>
      <c r="B35" s="30" t="s">
        <v>110</v>
      </c>
      <c r="C35" s="4" t="s">
        <v>10</v>
      </c>
      <c r="D35" s="5">
        <v>30</v>
      </c>
      <c r="E35" s="6"/>
      <c r="F35" s="6"/>
      <c r="G35" s="7"/>
      <c r="H35" s="7"/>
    </row>
    <row r="36" spans="1:8" x14ac:dyDescent="0.25">
      <c r="A36" s="4" t="s">
        <v>71</v>
      </c>
      <c r="B36" s="30" t="s">
        <v>112</v>
      </c>
      <c r="C36" s="4" t="s">
        <v>10</v>
      </c>
      <c r="D36" s="5">
        <v>100</v>
      </c>
      <c r="E36" s="6"/>
      <c r="F36" s="6"/>
      <c r="G36" s="7"/>
      <c r="H36" s="7"/>
    </row>
    <row r="37" spans="1:8" x14ac:dyDescent="0.25">
      <c r="A37" s="4" t="s">
        <v>72</v>
      </c>
      <c r="B37" s="26" t="s">
        <v>44</v>
      </c>
      <c r="C37" s="4" t="s">
        <v>10</v>
      </c>
      <c r="D37" s="5">
        <v>150</v>
      </c>
      <c r="E37" s="6"/>
      <c r="F37" s="6"/>
      <c r="G37" s="7"/>
      <c r="H37" s="7"/>
    </row>
    <row r="38" spans="1:8" x14ac:dyDescent="0.25">
      <c r="A38" s="4" t="s">
        <v>73</v>
      </c>
      <c r="B38" s="27" t="s">
        <v>66</v>
      </c>
      <c r="C38" s="4" t="s">
        <v>10</v>
      </c>
      <c r="D38" s="5">
        <v>40</v>
      </c>
      <c r="E38" s="6"/>
      <c r="F38" s="6"/>
      <c r="G38" s="7"/>
      <c r="H38" s="7"/>
    </row>
    <row r="39" spans="1:8" x14ac:dyDescent="0.25">
      <c r="A39" s="4" t="s">
        <v>74</v>
      </c>
      <c r="B39" s="27" t="s">
        <v>67</v>
      </c>
      <c r="C39" s="4" t="s">
        <v>10</v>
      </c>
      <c r="D39" s="5">
        <v>40</v>
      </c>
      <c r="E39" s="6"/>
      <c r="F39" s="6"/>
      <c r="G39" s="7"/>
      <c r="H39" s="7"/>
    </row>
    <row r="40" spans="1:8" x14ac:dyDescent="0.25">
      <c r="A40" s="4" t="s">
        <v>75</v>
      </c>
      <c r="B40" s="26" t="s">
        <v>121</v>
      </c>
      <c r="C40" s="4" t="s">
        <v>10</v>
      </c>
      <c r="D40" s="5">
        <v>40</v>
      </c>
      <c r="E40" s="6"/>
      <c r="F40" s="6"/>
      <c r="G40" s="7"/>
      <c r="H40" s="7"/>
    </row>
    <row r="41" spans="1:8" x14ac:dyDescent="0.25">
      <c r="A41" s="4" t="s">
        <v>76</v>
      </c>
      <c r="B41" s="26" t="s">
        <v>48</v>
      </c>
      <c r="C41" s="4" t="s">
        <v>10</v>
      </c>
      <c r="D41" s="5">
        <v>150</v>
      </c>
      <c r="E41" s="6"/>
      <c r="F41" s="6"/>
      <c r="G41" s="7"/>
      <c r="H41" s="7"/>
    </row>
    <row r="42" spans="1:8" x14ac:dyDescent="0.25">
      <c r="A42" s="4" t="s">
        <v>77</v>
      </c>
      <c r="B42" s="26" t="s">
        <v>69</v>
      </c>
      <c r="C42" s="4" t="s">
        <v>10</v>
      </c>
      <c r="D42" s="5">
        <v>40</v>
      </c>
      <c r="E42" s="6"/>
      <c r="F42" s="6"/>
      <c r="G42" s="7"/>
      <c r="H42" s="7"/>
    </row>
    <row r="43" spans="1:8" x14ac:dyDescent="0.25">
      <c r="A43" s="4" t="s">
        <v>78</v>
      </c>
      <c r="B43" s="26" t="s">
        <v>68</v>
      </c>
      <c r="C43" s="4" t="s">
        <v>10</v>
      </c>
      <c r="D43" s="5">
        <v>80</v>
      </c>
      <c r="E43" s="6"/>
      <c r="F43" s="6"/>
      <c r="G43" s="7"/>
      <c r="H43" s="7"/>
    </row>
    <row r="44" spans="1:8" x14ac:dyDescent="0.25">
      <c r="A44" s="4" t="s">
        <v>79</v>
      </c>
      <c r="B44" s="23" t="s">
        <v>124</v>
      </c>
      <c r="C44" s="4" t="s">
        <v>10</v>
      </c>
      <c r="D44" s="5">
        <v>40</v>
      </c>
      <c r="E44" s="6"/>
      <c r="F44" s="6"/>
      <c r="G44" s="7"/>
      <c r="H44" s="7"/>
    </row>
    <row r="45" spans="1:8" x14ac:dyDescent="0.25">
      <c r="A45" s="4" t="s">
        <v>80</v>
      </c>
      <c r="B45" s="22" t="s">
        <v>125</v>
      </c>
      <c r="C45" s="4" t="s">
        <v>10</v>
      </c>
      <c r="D45" s="5">
        <v>100</v>
      </c>
      <c r="E45" s="6"/>
      <c r="F45" s="6"/>
      <c r="G45" s="7"/>
      <c r="H45" s="7"/>
    </row>
    <row r="46" spans="1:8" x14ac:dyDescent="0.25">
      <c r="A46" s="4" t="s">
        <v>81</v>
      </c>
      <c r="B46" s="21" t="s">
        <v>45</v>
      </c>
      <c r="C46" s="4" t="s">
        <v>10</v>
      </c>
      <c r="D46" s="5">
        <v>200</v>
      </c>
      <c r="E46" s="6"/>
      <c r="F46" s="6"/>
      <c r="G46" s="7"/>
      <c r="H46" s="7"/>
    </row>
    <row r="47" spans="1:8" x14ac:dyDescent="0.25">
      <c r="A47" s="4" t="s">
        <v>85</v>
      </c>
      <c r="B47" s="23" t="s">
        <v>46</v>
      </c>
      <c r="C47" s="4" t="s">
        <v>10</v>
      </c>
      <c r="D47" s="5">
        <v>90</v>
      </c>
      <c r="E47" s="6"/>
      <c r="F47" s="6"/>
      <c r="G47" s="7"/>
      <c r="H47" s="7"/>
    </row>
    <row r="48" spans="1:8" x14ac:dyDescent="0.25">
      <c r="A48" s="4" t="s">
        <v>86</v>
      </c>
      <c r="B48" s="23" t="s">
        <v>47</v>
      </c>
      <c r="C48" s="4" t="s">
        <v>10</v>
      </c>
      <c r="D48" s="5">
        <v>20</v>
      </c>
      <c r="E48" s="6"/>
      <c r="F48" s="6"/>
      <c r="G48" s="7"/>
      <c r="H48" s="7"/>
    </row>
    <row r="49" spans="1:8" x14ac:dyDescent="0.25">
      <c r="A49" s="4" t="s">
        <v>87</v>
      </c>
      <c r="B49" s="23" t="s">
        <v>126</v>
      </c>
      <c r="C49" s="4" t="s">
        <v>10</v>
      </c>
      <c r="D49" s="5">
        <v>100</v>
      </c>
      <c r="E49" s="6"/>
      <c r="F49" s="6"/>
      <c r="G49" s="7"/>
      <c r="H49" s="7"/>
    </row>
    <row r="50" spans="1:8" x14ac:dyDescent="0.25">
      <c r="A50" s="4" t="s">
        <v>88</v>
      </c>
      <c r="B50" s="23" t="s">
        <v>49</v>
      </c>
      <c r="C50" s="4" t="s">
        <v>10</v>
      </c>
      <c r="D50" s="5">
        <v>110</v>
      </c>
      <c r="E50" s="6"/>
      <c r="F50" s="6"/>
      <c r="G50" s="7"/>
      <c r="H50" s="7"/>
    </row>
    <row r="51" spans="1:8" x14ac:dyDescent="0.25">
      <c r="A51" s="4" t="s">
        <v>89</v>
      </c>
      <c r="B51" s="23" t="s">
        <v>127</v>
      </c>
      <c r="C51" s="4" t="s">
        <v>10</v>
      </c>
      <c r="D51" s="5">
        <v>35</v>
      </c>
      <c r="E51" s="6"/>
      <c r="F51" s="6"/>
      <c r="G51" s="7"/>
      <c r="H51" s="7"/>
    </row>
    <row r="52" spans="1:8" x14ac:dyDescent="0.25">
      <c r="A52" s="4" t="s">
        <v>90</v>
      </c>
      <c r="B52" s="23" t="s">
        <v>50</v>
      </c>
      <c r="C52" s="4" t="s">
        <v>10</v>
      </c>
      <c r="D52" s="5">
        <v>50</v>
      </c>
      <c r="E52" s="6"/>
      <c r="F52" s="6"/>
      <c r="G52" s="7"/>
      <c r="H52" s="7"/>
    </row>
    <row r="53" spans="1:8" x14ac:dyDescent="0.25">
      <c r="A53" s="4" t="s">
        <v>91</v>
      </c>
      <c r="B53" s="23" t="s">
        <v>51</v>
      </c>
      <c r="C53" s="4" t="s">
        <v>10</v>
      </c>
      <c r="D53" s="5">
        <v>50</v>
      </c>
      <c r="E53" s="6"/>
      <c r="F53" s="6"/>
      <c r="G53" s="7"/>
      <c r="H53" s="7"/>
    </row>
    <row r="54" spans="1:8" x14ac:dyDescent="0.25">
      <c r="A54" s="4" t="s">
        <v>92</v>
      </c>
      <c r="B54" s="21" t="s">
        <v>70</v>
      </c>
      <c r="C54" s="4" t="s">
        <v>10</v>
      </c>
      <c r="D54" s="5">
        <v>50</v>
      </c>
      <c r="E54" s="6"/>
      <c r="F54" s="6"/>
      <c r="G54" s="7"/>
      <c r="H54" s="7"/>
    </row>
    <row r="55" spans="1:8" ht="16.5" customHeight="1" x14ac:dyDescent="0.25">
      <c r="A55" s="4" t="s">
        <v>93</v>
      </c>
      <c r="B55" s="43" t="s">
        <v>94</v>
      </c>
      <c r="C55" s="4" t="s">
        <v>10</v>
      </c>
      <c r="D55" s="5">
        <v>6</v>
      </c>
      <c r="E55" s="6"/>
      <c r="F55" s="6"/>
      <c r="G55" s="7"/>
      <c r="H55" s="7"/>
    </row>
    <row r="56" spans="1:8" x14ac:dyDescent="0.25">
      <c r="A56" s="58"/>
      <c r="B56" s="59"/>
      <c r="C56" s="59"/>
      <c r="D56" s="59"/>
      <c r="E56" s="59"/>
      <c r="F56" s="60"/>
      <c r="G56" s="41"/>
      <c r="H56" s="8"/>
    </row>
    <row r="57" spans="1:8" x14ac:dyDescent="0.25">
      <c r="A57" s="55"/>
      <c r="B57" s="56"/>
      <c r="C57" s="56"/>
      <c r="D57" s="56"/>
      <c r="E57" s="56"/>
      <c r="F57" s="56"/>
      <c r="G57" s="56"/>
      <c r="H57" s="57"/>
    </row>
    <row r="58" spans="1:8" ht="12.75" customHeight="1" x14ac:dyDescent="0.25">
      <c r="A58" s="89" t="s">
        <v>136</v>
      </c>
      <c r="B58" s="90"/>
      <c r="C58" s="90"/>
      <c r="D58" s="90"/>
      <c r="E58" s="90"/>
      <c r="F58" s="90"/>
      <c r="G58" s="90"/>
      <c r="H58" s="91"/>
    </row>
    <row r="59" spans="1:8" ht="12" customHeight="1" x14ac:dyDescent="0.25">
      <c r="A59" s="52" t="s">
        <v>143</v>
      </c>
      <c r="B59" s="53"/>
      <c r="C59" s="53"/>
      <c r="D59" s="53"/>
      <c r="E59" s="53"/>
      <c r="F59" s="53"/>
      <c r="G59" s="53"/>
      <c r="H59" s="54"/>
    </row>
    <row r="60" spans="1:8" ht="20.25" customHeight="1" x14ac:dyDescent="0.25">
      <c r="A60" s="42"/>
      <c r="B60" s="42"/>
      <c r="C60" s="42"/>
      <c r="D60" s="42"/>
      <c r="E60" s="42"/>
      <c r="F60" s="42"/>
      <c r="G60" s="42"/>
      <c r="H60" s="42"/>
    </row>
    <row r="61" spans="1:8" ht="20.25" customHeight="1" x14ac:dyDescent="0.25">
      <c r="A61" s="42"/>
      <c r="B61" s="42"/>
      <c r="C61" s="42"/>
      <c r="D61" s="42"/>
      <c r="E61" s="42"/>
      <c r="F61" s="42"/>
      <c r="G61" s="42"/>
      <c r="H61" s="44" t="s">
        <v>142</v>
      </c>
    </row>
    <row r="62" spans="1:8" ht="15.75" x14ac:dyDescent="0.25">
      <c r="A62" s="61" t="s">
        <v>137</v>
      </c>
      <c r="B62" s="61"/>
      <c r="C62" s="61"/>
      <c r="D62" s="61"/>
      <c r="E62" s="61"/>
      <c r="F62" s="61"/>
      <c r="G62" s="61"/>
      <c r="H62" s="61"/>
    </row>
    <row r="63" spans="1:8" ht="15.75" x14ac:dyDescent="0.25">
      <c r="A63" s="61" t="s">
        <v>138</v>
      </c>
      <c r="B63" s="61"/>
      <c r="C63" s="61"/>
      <c r="D63" s="61"/>
      <c r="E63" s="61"/>
      <c r="F63" s="61"/>
      <c r="G63" s="61"/>
      <c r="H63" s="61"/>
    </row>
    <row r="64" spans="1:8" ht="43.5" x14ac:dyDescent="0.25">
      <c r="A64" s="1" t="s">
        <v>0</v>
      </c>
      <c r="B64" s="1" t="s">
        <v>1</v>
      </c>
      <c r="C64" s="1" t="s">
        <v>2</v>
      </c>
      <c r="D64" s="36" t="s">
        <v>3</v>
      </c>
      <c r="E64" s="37" t="s">
        <v>132</v>
      </c>
      <c r="F64" s="38" t="s">
        <v>131</v>
      </c>
      <c r="G64" s="37" t="s">
        <v>135</v>
      </c>
      <c r="H64" s="37" t="s">
        <v>139</v>
      </c>
    </row>
    <row r="65" spans="1:8" ht="9" customHeight="1" x14ac:dyDescent="0.25">
      <c r="A65" s="40">
        <v>1</v>
      </c>
      <c r="B65" s="40">
        <v>2</v>
      </c>
      <c r="C65" s="40">
        <v>3</v>
      </c>
      <c r="D65" s="40">
        <v>4</v>
      </c>
      <c r="E65" s="40">
        <v>5</v>
      </c>
      <c r="F65" s="40">
        <v>6</v>
      </c>
      <c r="G65" s="40">
        <v>7</v>
      </c>
      <c r="H65" s="40">
        <v>8</v>
      </c>
    </row>
    <row r="66" spans="1:8" x14ac:dyDescent="0.25">
      <c r="A66" s="65" t="s">
        <v>52</v>
      </c>
      <c r="B66" s="66"/>
      <c r="C66" s="67"/>
      <c r="D66" s="68"/>
      <c r="E66" s="69"/>
      <c r="F66" s="69"/>
      <c r="G66" s="69"/>
      <c r="H66" s="69"/>
    </row>
    <row r="67" spans="1:8" ht="28.5" x14ac:dyDescent="0.25">
      <c r="A67" s="4" t="s">
        <v>13</v>
      </c>
      <c r="B67" s="26" t="s">
        <v>104</v>
      </c>
      <c r="C67" s="4" t="s">
        <v>10</v>
      </c>
      <c r="D67" s="5">
        <v>30</v>
      </c>
      <c r="E67" s="6"/>
      <c r="F67" s="6"/>
      <c r="G67" s="7"/>
      <c r="H67" s="7"/>
    </row>
    <row r="68" spans="1:8" ht="28.5" x14ac:dyDescent="0.25">
      <c r="A68" s="4" t="s">
        <v>14</v>
      </c>
      <c r="B68" s="26" t="s">
        <v>105</v>
      </c>
      <c r="C68" s="4" t="s">
        <v>10</v>
      </c>
      <c r="D68" s="5">
        <v>30</v>
      </c>
      <c r="E68" s="6"/>
      <c r="F68" s="6"/>
      <c r="G68" s="7"/>
      <c r="H68" s="7"/>
    </row>
    <row r="69" spans="1:8" x14ac:dyDescent="0.25">
      <c r="A69" s="4" t="s">
        <v>15</v>
      </c>
      <c r="B69" s="30" t="s">
        <v>111</v>
      </c>
      <c r="C69" s="4" t="s">
        <v>10</v>
      </c>
      <c r="D69" s="5">
        <v>30</v>
      </c>
      <c r="E69" s="6"/>
      <c r="F69" s="6"/>
      <c r="G69" s="7"/>
      <c r="H69" s="7"/>
    </row>
    <row r="70" spans="1:8" x14ac:dyDescent="0.25">
      <c r="A70" s="4" t="s">
        <v>16</v>
      </c>
      <c r="B70" s="30" t="s">
        <v>113</v>
      </c>
      <c r="C70" s="4" t="s">
        <v>10</v>
      </c>
      <c r="D70" s="5">
        <v>60</v>
      </c>
      <c r="E70" s="6"/>
      <c r="F70" s="6"/>
      <c r="G70" s="7"/>
      <c r="H70" s="7"/>
    </row>
    <row r="71" spans="1:8" x14ac:dyDescent="0.25">
      <c r="A71" s="4" t="s">
        <v>17</v>
      </c>
      <c r="B71" s="30" t="s">
        <v>115</v>
      </c>
      <c r="C71" s="4" t="s">
        <v>10</v>
      </c>
      <c r="D71" s="5">
        <v>30</v>
      </c>
      <c r="E71" s="6"/>
      <c r="F71" s="6"/>
      <c r="G71" s="7"/>
      <c r="H71" s="7"/>
    </row>
    <row r="72" spans="1:8" x14ac:dyDescent="0.25">
      <c r="A72" s="4" t="s">
        <v>18</v>
      </c>
      <c r="B72" s="30" t="s">
        <v>117</v>
      </c>
      <c r="C72" s="4" t="s">
        <v>10</v>
      </c>
      <c r="D72" s="5">
        <v>30</v>
      </c>
      <c r="E72" s="6"/>
      <c r="F72" s="6"/>
      <c r="G72" s="7"/>
      <c r="H72" s="7"/>
    </row>
    <row r="73" spans="1:8" ht="28.5" x14ac:dyDescent="0.25">
      <c r="A73" s="4" t="s">
        <v>19</v>
      </c>
      <c r="B73" s="26" t="s">
        <v>119</v>
      </c>
      <c r="C73" s="4" t="s">
        <v>10</v>
      </c>
      <c r="D73" s="5">
        <v>30</v>
      </c>
      <c r="E73" s="6"/>
      <c r="F73" s="6"/>
      <c r="G73" s="7"/>
      <c r="H73" s="7"/>
    </row>
    <row r="74" spans="1:8" ht="28.5" x14ac:dyDescent="0.25">
      <c r="A74" s="4" t="s">
        <v>20</v>
      </c>
      <c r="B74" s="26" t="s">
        <v>120</v>
      </c>
      <c r="C74" s="4" t="s">
        <v>10</v>
      </c>
      <c r="D74" s="5">
        <v>40</v>
      </c>
      <c r="E74" s="6"/>
      <c r="F74" s="6"/>
      <c r="G74" s="31"/>
      <c r="H74" s="7"/>
    </row>
    <row r="75" spans="1:8" ht="15.75" thickBot="1" x14ac:dyDescent="0.3">
      <c r="A75" s="4" t="s">
        <v>21</v>
      </c>
      <c r="B75" s="34" t="s">
        <v>128</v>
      </c>
      <c r="C75" s="4" t="s">
        <v>10</v>
      </c>
      <c r="D75" s="5">
        <v>20</v>
      </c>
      <c r="E75" s="35"/>
      <c r="F75" s="6"/>
      <c r="G75" s="31"/>
      <c r="H75" s="31"/>
    </row>
    <row r="76" spans="1:8" x14ac:dyDescent="0.25">
      <c r="A76" s="55"/>
      <c r="B76" s="56"/>
      <c r="C76" s="56"/>
      <c r="D76" s="56"/>
      <c r="E76" s="56"/>
      <c r="F76" s="56"/>
      <c r="G76" s="46"/>
      <c r="H76" s="47"/>
    </row>
    <row r="77" spans="1:8" x14ac:dyDescent="0.25">
      <c r="A77" s="86" t="s">
        <v>136</v>
      </c>
      <c r="B77" s="87"/>
      <c r="C77" s="87"/>
      <c r="D77" s="87"/>
      <c r="E77" s="87"/>
      <c r="F77" s="87"/>
      <c r="G77" s="87"/>
      <c r="H77" s="88"/>
    </row>
    <row r="78" spans="1:8" x14ac:dyDescent="0.25">
      <c r="A78" s="52" t="s">
        <v>143</v>
      </c>
      <c r="B78" s="53"/>
      <c r="C78" s="53"/>
      <c r="D78" s="53"/>
      <c r="E78" s="53"/>
      <c r="F78" s="53"/>
      <c r="G78" s="53"/>
      <c r="H78" s="54"/>
    </row>
    <row r="81" spans="1:8" x14ac:dyDescent="0.25">
      <c r="H81" s="44" t="s">
        <v>142</v>
      </c>
    </row>
    <row r="82" spans="1:8" ht="15.75" x14ac:dyDescent="0.25">
      <c r="A82" s="61" t="s">
        <v>141</v>
      </c>
      <c r="B82" s="61"/>
      <c r="C82" s="61"/>
      <c r="D82" s="61"/>
      <c r="E82" s="61"/>
      <c r="F82" s="61"/>
      <c r="G82" s="61"/>
      <c r="H82" s="61"/>
    </row>
    <row r="83" spans="1:8" ht="15.75" x14ac:dyDescent="0.25">
      <c r="A83" s="61" t="s">
        <v>140</v>
      </c>
      <c r="B83" s="61"/>
      <c r="C83" s="61"/>
      <c r="D83" s="61"/>
      <c r="E83" s="61"/>
      <c r="F83" s="61"/>
      <c r="G83" s="61"/>
      <c r="H83" s="61"/>
    </row>
    <row r="84" spans="1:8" ht="43.5" x14ac:dyDescent="0.25">
      <c r="A84" s="1" t="s">
        <v>0</v>
      </c>
      <c r="B84" s="1" t="s">
        <v>1</v>
      </c>
      <c r="C84" s="1" t="s">
        <v>2</v>
      </c>
      <c r="D84" s="36" t="s">
        <v>3</v>
      </c>
      <c r="E84" s="37" t="s">
        <v>132</v>
      </c>
      <c r="F84" s="38" t="s">
        <v>131</v>
      </c>
      <c r="G84" s="37" t="s">
        <v>135</v>
      </c>
      <c r="H84" s="37" t="s">
        <v>139</v>
      </c>
    </row>
    <row r="85" spans="1:8" ht="9" customHeight="1" x14ac:dyDescent="0.25">
      <c r="A85" s="40">
        <v>1</v>
      </c>
      <c r="B85" s="40">
        <v>2</v>
      </c>
      <c r="C85" s="40">
        <v>3</v>
      </c>
      <c r="D85" s="40">
        <v>4</v>
      </c>
      <c r="E85" s="40">
        <v>5</v>
      </c>
      <c r="F85" s="40">
        <v>6</v>
      </c>
      <c r="G85" s="40">
        <v>7</v>
      </c>
      <c r="H85" s="40">
        <v>8</v>
      </c>
    </row>
    <row r="86" spans="1:8" x14ac:dyDescent="0.25">
      <c r="A86" s="65" t="s">
        <v>52</v>
      </c>
      <c r="B86" s="66"/>
      <c r="C86" s="67"/>
      <c r="D86" s="68"/>
      <c r="E86" s="69"/>
      <c r="F86" s="69"/>
      <c r="G86" s="69"/>
      <c r="H86" s="69"/>
    </row>
    <row r="87" spans="1:8" x14ac:dyDescent="0.25">
      <c r="A87" s="4" t="s">
        <v>13</v>
      </c>
      <c r="B87" s="30" t="s">
        <v>114</v>
      </c>
      <c r="C87" s="4" t="s">
        <v>10</v>
      </c>
      <c r="D87" s="5">
        <v>30</v>
      </c>
      <c r="E87" s="6"/>
      <c r="F87" s="6"/>
      <c r="G87" s="7"/>
      <c r="H87" s="7"/>
    </row>
    <row r="88" spans="1:8" x14ac:dyDescent="0.25">
      <c r="A88" s="4" t="s">
        <v>14</v>
      </c>
      <c r="B88" s="30" t="s">
        <v>116</v>
      </c>
      <c r="C88" s="4" t="s">
        <v>10</v>
      </c>
      <c r="D88" s="5">
        <v>30</v>
      </c>
      <c r="E88" s="6"/>
      <c r="F88" s="6"/>
      <c r="G88" s="7"/>
      <c r="H88" s="7"/>
    </row>
    <row r="89" spans="1:8" x14ac:dyDescent="0.25">
      <c r="A89" s="4" t="s">
        <v>15</v>
      </c>
      <c r="B89" s="26" t="s">
        <v>118</v>
      </c>
      <c r="C89" s="4" t="s">
        <v>10</v>
      </c>
      <c r="D89" s="5">
        <v>30</v>
      </c>
      <c r="E89" s="6"/>
      <c r="F89" s="6"/>
      <c r="G89" s="7"/>
      <c r="H89" s="7"/>
    </row>
    <row r="90" spans="1:8" x14ac:dyDescent="0.25">
      <c r="A90" s="4" t="s">
        <v>16</v>
      </c>
      <c r="B90" s="23" t="s">
        <v>122</v>
      </c>
      <c r="C90" s="4" t="s">
        <v>10</v>
      </c>
      <c r="D90" s="5">
        <v>50</v>
      </c>
      <c r="E90" s="6"/>
      <c r="F90" s="6"/>
      <c r="G90" s="7"/>
      <c r="H90" s="7"/>
    </row>
    <row r="91" spans="1:8" ht="15.75" thickBot="1" x14ac:dyDescent="0.3">
      <c r="A91" s="4" t="s">
        <v>17</v>
      </c>
      <c r="B91" s="23" t="s">
        <v>123</v>
      </c>
      <c r="C91" s="4" t="s">
        <v>10</v>
      </c>
      <c r="D91" s="5">
        <v>50</v>
      </c>
      <c r="E91" s="6"/>
      <c r="F91" s="6"/>
      <c r="G91" s="7"/>
      <c r="H91" s="7"/>
    </row>
    <row r="92" spans="1:8" x14ac:dyDescent="0.25">
      <c r="A92" s="55"/>
      <c r="B92" s="56"/>
      <c r="C92" s="56"/>
      <c r="D92" s="56"/>
      <c r="E92" s="56"/>
      <c r="F92" s="56"/>
      <c r="G92" s="46"/>
      <c r="H92" s="47"/>
    </row>
    <row r="93" spans="1:8" x14ac:dyDescent="0.25">
      <c r="A93" s="55"/>
      <c r="B93" s="56"/>
      <c r="C93" s="56"/>
      <c r="D93" s="56"/>
      <c r="E93" s="56"/>
      <c r="F93" s="56"/>
      <c r="G93" s="56"/>
      <c r="H93" s="57"/>
    </row>
    <row r="94" spans="1:8" x14ac:dyDescent="0.25">
      <c r="A94" s="89" t="s">
        <v>136</v>
      </c>
      <c r="B94" s="90"/>
      <c r="C94" s="90"/>
      <c r="D94" s="90"/>
      <c r="E94" s="90"/>
      <c r="F94" s="90"/>
      <c r="G94" s="90"/>
      <c r="H94" s="91"/>
    </row>
    <row r="95" spans="1:8" x14ac:dyDescent="0.25">
      <c r="A95" s="52" t="s">
        <v>143</v>
      </c>
      <c r="B95" s="53"/>
      <c r="C95" s="53"/>
      <c r="D95" s="53"/>
      <c r="E95" s="53"/>
      <c r="F95" s="53"/>
      <c r="G95" s="53"/>
      <c r="H95" s="54"/>
    </row>
  </sheetData>
  <mergeCells count="24">
    <mergeCell ref="A1:H1"/>
    <mergeCell ref="A2:H2"/>
    <mergeCell ref="A3:H3"/>
    <mergeCell ref="A76:F76"/>
    <mergeCell ref="A86:C86"/>
    <mergeCell ref="D86:H86"/>
    <mergeCell ref="A6:C6"/>
    <mergeCell ref="D6:H6"/>
    <mergeCell ref="A56:F56"/>
    <mergeCell ref="A66:C66"/>
    <mergeCell ref="D66:H66"/>
    <mergeCell ref="A58:H58"/>
    <mergeCell ref="A59:H59"/>
    <mergeCell ref="A57:H57"/>
    <mergeCell ref="A95:H95"/>
    <mergeCell ref="A82:H82"/>
    <mergeCell ref="A83:H83"/>
    <mergeCell ref="A62:H62"/>
    <mergeCell ref="A63:H63"/>
    <mergeCell ref="A77:H77"/>
    <mergeCell ref="A78:H78"/>
    <mergeCell ref="A94:H94"/>
    <mergeCell ref="A92:F92"/>
    <mergeCell ref="A93:H93"/>
  </mergeCells>
  <pageMargins left="0.70866141732283472" right="0.70866141732283472" top="0.74803149606299213" bottom="0.74803149606299213" header="0.31496062992125984" footer="0.31496062992125984"/>
  <pageSetup paperSize="9" scale="4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7"/>
  <sheetViews>
    <sheetView topLeftCell="A79" workbookViewId="0">
      <selection activeCell="I75" sqref="I75"/>
    </sheetView>
  </sheetViews>
  <sheetFormatPr defaultRowHeight="15" x14ac:dyDescent="0.25"/>
  <cols>
    <col min="1" max="1" width="4.140625" customWidth="1"/>
    <col min="2" max="2" width="58" customWidth="1"/>
    <col min="3" max="3" width="5.28515625" customWidth="1"/>
    <col min="4" max="4" width="12.140625" customWidth="1"/>
    <col min="5" max="6" width="9.85546875" customWidth="1"/>
    <col min="7" max="7" width="14.42578125" customWidth="1"/>
    <col min="8" max="8" width="6.42578125" customWidth="1"/>
    <col min="9" max="9" width="14.42578125" customWidth="1"/>
    <col min="10" max="10" width="12.140625" customWidth="1"/>
  </cols>
  <sheetData>
    <row r="1" spans="1:10" ht="18.75" x14ac:dyDescent="0.3">
      <c r="A1" s="97" t="s">
        <v>12</v>
      </c>
      <c r="B1" s="97"/>
      <c r="C1" s="97"/>
      <c r="D1" s="97"/>
      <c r="E1" s="97"/>
      <c r="F1" s="97"/>
      <c r="G1" s="97"/>
      <c r="H1" s="97"/>
      <c r="I1" s="97"/>
      <c r="J1" s="97"/>
    </row>
    <row r="2" spans="1:10" ht="18.75" x14ac:dyDescent="0.3">
      <c r="A2" s="97" t="s">
        <v>83</v>
      </c>
      <c r="B2" s="97"/>
      <c r="C2" s="97"/>
      <c r="D2" s="97"/>
      <c r="E2" s="97"/>
      <c r="F2" s="97"/>
      <c r="G2" s="97"/>
      <c r="H2" s="97"/>
      <c r="I2" s="97"/>
      <c r="J2" s="97"/>
    </row>
    <row r="3" spans="1:10" ht="18.75" x14ac:dyDescent="0.3">
      <c r="A3" s="98" t="s">
        <v>129</v>
      </c>
      <c r="B3" s="98"/>
      <c r="C3" s="98"/>
      <c r="D3" s="98"/>
      <c r="E3" s="98"/>
      <c r="F3" s="98"/>
      <c r="G3" s="98"/>
      <c r="H3" s="98"/>
      <c r="I3" s="98"/>
      <c r="J3" s="98"/>
    </row>
    <row r="4" spans="1:10" ht="38.25" x14ac:dyDescent="0.25">
      <c r="A4" s="1" t="s">
        <v>0</v>
      </c>
      <c r="B4" s="1" t="s">
        <v>1</v>
      </c>
      <c r="C4" s="1" t="s">
        <v>2</v>
      </c>
      <c r="D4" s="1" t="s">
        <v>3</v>
      </c>
      <c r="E4" s="2" t="s">
        <v>4</v>
      </c>
      <c r="F4" s="2" t="s">
        <v>5</v>
      </c>
      <c r="G4" s="2" t="s">
        <v>6</v>
      </c>
      <c r="H4" s="3" t="s">
        <v>7</v>
      </c>
      <c r="I4" s="2" t="s">
        <v>8</v>
      </c>
      <c r="J4" s="2" t="s">
        <v>9</v>
      </c>
    </row>
    <row r="5" spans="1:10" x14ac:dyDescent="0.25">
      <c r="A5" s="12">
        <v>1</v>
      </c>
      <c r="B5" s="12">
        <v>2</v>
      </c>
      <c r="C5" s="12">
        <v>3</v>
      </c>
      <c r="D5" s="12">
        <v>4</v>
      </c>
      <c r="E5" s="12">
        <v>5</v>
      </c>
      <c r="F5" s="12">
        <v>6</v>
      </c>
      <c r="G5" s="12">
        <v>7</v>
      </c>
      <c r="H5" s="12">
        <v>8</v>
      </c>
      <c r="I5" s="12">
        <v>9</v>
      </c>
      <c r="J5" s="12">
        <v>10</v>
      </c>
    </row>
    <row r="6" spans="1:10" x14ac:dyDescent="0.25">
      <c r="A6" s="65" t="s">
        <v>52</v>
      </c>
      <c r="B6" s="66"/>
      <c r="C6" s="67"/>
      <c r="D6" s="68"/>
      <c r="E6" s="69"/>
      <c r="F6" s="69"/>
      <c r="G6" s="69"/>
      <c r="H6" s="69"/>
      <c r="I6" s="69"/>
      <c r="J6" s="80"/>
    </row>
    <row r="7" spans="1:10" x14ac:dyDescent="0.25">
      <c r="A7" s="4" t="s">
        <v>13</v>
      </c>
      <c r="B7" s="26" t="s">
        <v>35</v>
      </c>
      <c r="C7" s="4" t="s">
        <v>10</v>
      </c>
      <c r="D7" s="5">
        <f>'TRZEBIATÓW - zad. nr 7'!D7+'MIROSŁAWIEC - zad. 4, 5, 6'!D7+'ŚWIDWIN - zad. nr 1, 2 , 3'!D7</f>
        <v>5800</v>
      </c>
      <c r="E7" s="6">
        <v>5.13</v>
      </c>
      <c r="F7" s="6">
        <f t="shared" ref="F7:F55" si="0">I7/D7</f>
        <v>5.3864999999999998</v>
      </c>
      <c r="G7" s="7">
        <f t="shared" ref="G7:G55" si="1">D7*E7</f>
        <v>29754</v>
      </c>
      <c r="H7" s="24">
        <v>5</v>
      </c>
      <c r="I7" s="7">
        <f t="shared" ref="I7:I55" si="2">(G7*H7%)+G7</f>
        <v>31241.7</v>
      </c>
      <c r="J7" s="94" t="e">
        <f>G56/4.6371</f>
        <v>#REF!</v>
      </c>
    </row>
    <row r="8" spans="1:10" x14ac:dyDescent="0.25">
      <c r="A8" s="4" t="s">
        <v>14</v>
      </c>
      <c r="B8" s="26" t="s">
        <v>36</v>
      </c>
      <c r="C8" s="4" t="s">
        <v>10</v>
      </c>
      <c r="D8" s="5">
        <f>'TRZEBIATÓW - zad. nr 7'!D8+'MIROSŁAWIEC - zad. 4, 5, 6'!D8+'ŚWIDWIN - zad. nr 1, 2 , 3'!D8</f>
        <v>3000</v>
      </c>
      <c r="E8" s="6">
        <v>5.13</v>
      </c>
      <c r="F8" s="6">
        <f t="shared" si="0"/>
        <v>5.3864999999999998</v>
      </c>
      <c r="G8" s="7">
        <f t="shared" si="1"/>
        <v>15390</v>
      </c>
      <c r="H8" s="24">
        <v>5</v>
      </c>
      <c r="I8" s="7">
        <f t="shared" si="2"/>
        <v>16159.5</v>
      </c>
      <c r="J8" s="95"/>
    </row>
    <row r="9" spans="1:10" x14ac:dyDescent="0.25">
      <c r="A9" s="4" t="s">
        <v>15</v>
      </c>
      <c r="B9" s="26" t="s">
        <v>95</v>
      </c>
      <c r="C9" s="4" t="s">
        <v>10</v>
      </c>
      <c r="D9" s="5">
        <f>'TRZEBIATÓW - zad. nr 7'!D9+'MIROSŁAWIEC - zad. 4, 5, 6'!D9+'ŚWIDWIN - zad. nr 1, 2 , 3'!D9</f>
        <v>700</v>
      </c>
      <c r="E9" s="6">
        <v>7.18</v>
      </c>
      <c r="F9" s="6">
        <f t="shared" si="0"/>
        <v>7.5390000000000006</v>
      </c>
      <c r="G9" s="7">
        <f t="shared" si="1"/>
        <v>5026</v>
      </c>
      <c r="H9" s="24">
        <v>5</v>
      </c>
      <c r="I9" s="7">
        <f t="shared" si="2"/>
        <v>5277.3</v>
      </c>
      <c r="J9" s="95"/>
    </row>
    <row r="10" spans="1:10" x14ac:dyDescent="0.25">
      <c r="A10" s="4" t="s">
        <v>16</v>
      </c>
      <c r="B10" s="27" t="s">
        <v>62</v>
      </c>
      <c r="C10" s="4" t="s">
        <v>10</v>
      </c>
      <c r="D10" s="5">
        <f>'TRZEBIATÓW - zad. nr 7'!D10+'MIROSŁAWIEC - zad. 4, 5, 6'!D10+'ŚWIDWIN - zad. nr 1, 2 , 3'!D10</f>
        <v>1580</v>
      </c>
      <c r="E10" s="6">
        <v>7.18</v>
      </c>
      <c r="F10" s="6">
        <f t="shared" si="0"/>
        <v>7.5389999999999997</v>
      </c>
      <c r="G10" s="7">
        <f t="shared" si="1"/>
        <v>11344.4</v>
      </c>
      <c r="H10" s="24">
        <v>5</v>
      </c>
      <c r="I10" s="7">
        <f t="shared" si="2"/>
        <v>11911.619999999999</v>
      </c>
      <c r="J10" s="95"/>
    </row>
    <row r="11" spans="1:10" x14ac:dyDescent="0.25">
      <c r="A11" s="4" t="s">
        <v>17</v>
      </c>
      <c r="B11" s="28" t="s">
        <v>63</v>
      </c>
      <c r="C11" s="4" t="s">
        <v>10</v>
      </c>
      <c r="D11" s="5">
        <f>'TRZEBIATÓW - zad. nr 7'!D11+'MIROSŁAWIEC - zad. 4, 5, 6'!D11+'ŚWIDWIN - zad. nr 1, 2 , 3'!D11</f>
        <v>1200</v>
      </c>
      <c r="E11" s="6">
        <v>7.18</v>
      </c>
      <c r="F11" s="6">
        <f t="shared" si="0"/>
        <v>7.5389999999999997</v>
      </c>
      <c r="G11" s="7">
        <f t="shared" si="1"/>
        <v>8616</v>
      </c>
      <c r="H11" s="24">
        <v>5</v>
      </c>
      <c r="I11" s="7">
        <f t="shared" si="2"/>
        <v>9046.7999999999993</v>
      </c>
      <c r="J11" s="95"/>
    </row>
    <row r="12" spans="1:10" x14ac:dyDescent="0.25">
      <c r="A12" s="4" t="s">
        <v>18</v>
      </c>
      <c r="B12" s="26" t="s">
        <v>96</v>
      </c>
      <c r="C12" s="4" t="s">
        <v>10</v>
      </c>
      <c r="D12" s="5">
        <f>'TRZEBIATÓW - zad. nr 7'!D12+'MIROSŁAWIEC - zad. 4, 5, 6'!D12+'ŚWIDWIN - zad. nr 1, 2 , 3'!D12</f>
        <v>300</v>
      </c>
      <c r="E12" s="6">
        <v>7.18</v>
      </c>
      <c r="F12" s="6">
        <f t="shared" si="0"/>
        <v>7.5389999999999997</v>
      </c>
      <c r="G12" s="7">
        <f t="shared" si="1"/>
        <v>2154</v>
      </c>
      <c r="H12" s="24">
        <v>5</v>
      </c>
      <c r="I12" s="7">
        <f t="shared" si="2"/>
        <v>2261.6999999999998</v>
      </c>
      <c r="J12" s="95"/>
    </row>
    <row r="13" spans="1:10" x14ac:dyDescent="0.25">
      <c r="A13" s="4" t="s">
        <v>19</v>
      </c>
      <c r="B13" s="26" t="s">
        <v>97</v>
      </c>
      <c r="C13" s="4" t="s">
        <v>10</v>
      </c>
      <c r="D13" s="5" t="e">
        <f>'TRZEBIATÓW - zad. nr 7'!#REF!+'MIROSŁAWIEC - zad. 4, 5, 6'!D13+'ŚWIDWIN - zad. nr 1, 2 , 3'!D13</f>
        <v>#REF!</v>
      </c>
      <c r="E13" s="6">
        <v>21.485714285714284</v>
      </c>
      <c r="F13" s="6" t="e">
        <f t="shared" si="0"/>
        <v>#REF!</v>
      </c>
      <c r="G13" s="7" t="e">
        <f t="shared" si="1"/>
        <v>#REF!</v>
      </c>
      <c r="H13" s="24">
        <v>5</v>
      </c>
      <c r="I13" s="7" t="e">
        <f t="shared" si="2"/>
        <v>#REF!</v>
      </c>
      <c r="J13" s="95"/>
    </row>
    <row r="14" spans="1:10" x14ac:dyDescent="0.25">
      <c r="A14" s="4" t="s">
        <v>20</v>
      </c>
      <c r="B14" s="29" t="s">
        <v>98</v>
      </c>
      <c r="C14" s="4" t="s">
        <v>10</v>
      </c>
      <c r="D14" s="5">
        <f>'TRZEBIATÓW - zad. nr 7'!D13+'MIROSŁAWIEC - zad. 4, 5, 6'!D14+'ŚWIDWIN - zad. nr 1, 2 , 3'!D14</f>
        <v>300</v>
      </c>
      <c r="E14" s="6">
        <v>7.18</v>
      </c>
      <c r="F14" s="6">
        <f t="shared" si="0"/>
        <v>7.5389999999999997</v>
      </c>
      <c r="G14" s="7">
        <f t="shared" si="1"/>
        <v>2154</v>
      </c>
      <c r="H14" s="24">
        <v>5</v>
      </c>
      <c r="I14" s="7">
        <f t="shared" si="2"/>
        <v>2261.6999999999998</v>
      </c>
      <c r="J14" s="95"/>
    </row>
    <row r="15" spans="1:10" x14ac:dyDescent="0.25">
      <c r="A15" s="4" t="s">
        <v>21</v>
      </c>
      <c r="B15" s="27" t="s">
        <v>64</v>
      </c>
      <c r="C15" s="4" t="s">
        <v>10</v>
      </c>
      <c r="D15" s="5" t="e">
        <f>'TRZEBIATÓW - zad. nr 7'!#REF!+'MIROSŁAWIEC - zad. 4, 5, 6'!D15+'ŚWIDWIN - zad. nr 1, 2 , 3'!D15</f>
        <v>#REF!</v>
      </c>
      <c r="E15" s="6">
        <v>7.18</v>
      </c>
      <c r="F15" s="6" t="e">
        <f t="shared" si="0"/>
        <v>#REF!</v>
      </c>
      <c r="G15" s="7" t="e">
        <f t="shared" si="1"/>
        <v>#REF!</v>
      </c>
      <c r="H15" s="24">
        <v>5</v>
      </c>
      <c r="I15" s="7" t="e">
        <f t="shared" si="2"/>
        <v>#REF!</v>
      </c>
      <c r="J15" s="95"/>
    </row>
    <row r="16" spans="1:10" x14ac:dyDescent="0.25">
      <c r="A16" s="4" t="s">
        <v>22</v>
      </c>
      <c r="B16" s="27" t="s">
        <v>99</v>
      </c>
      <c r="C16" s="4" t="s">
        <v>10</v>
      </c>
      <c r="D16" s="5" t="e">
        <f>'TRZEBIATÓW - zad. nr 7'!#REF!+'MIROSŁAWIEC - zad. 4, 5, 6'!D16+'ŚWIDWIN - zad. nr 1, 2 , 3'!D16</f>
        <v>#REF!</v>
      </c>
      <c r="E16" s="6">
        <v>30.914285714285715</v>
      </c>
      <c r="F16" s="6" t="e">
        <f t="shared" si="0"/>
        <v>#REF!</v>
      </c>
      <c r="G16" s="7" t="e">
        <f t="shared" si="1"/>
        <v>#REF!</v>
      </c>
      <c r="H16" s="24">
        <v>5</v>
      </c>
      <c r="I16" s="7" t="e">
        <f t="shared" si="2"/>
        <v>#REF!</v>
      </c>
      <c r="J16" s="95"/>
    </row>
    <row r="17" spans="1:10" x14ac:dyDescent="0.25">
      <c r="A17" s="4" t="s">
        <v>23</v>
      </c>
      <c r="B17" s="27" t="s">
        <v>65</v>
      </c>
      <c r="C17" s="4" t="s">
        <v>10</v>
      </c>
      <c r="D17" s="5" t="e">
        <f>'TRZEBIATÓW - zad. nr 7'!#REF!+'MIROSŁAWIEC - zad. 4, 5, 6'!D17+'ŚWIDWIN - zad. nr 1, 2 , 3'!D17</f>
        <v>#REF!</v>
      </c>
      <c r="E17" s="6">
        <v>7.18</v>
      </c>
      <c r="F17" s="6" t="e">
        <f t="shared" si="0"/>
        <v>#REF!</v>
      </c>
      <c r="G17" s="7" t="e">
        <f t="shared" si="1"/>
        <v>#REF!</v>
      </c>
      <c r="H17" s="24">
        <v>5</v>
      </c>
      <c r="I17" s="7" t="e">
        <f t="shared" si="2"/>
        <v>#REF!</v>
      </c>
      <c r="J17" s="95"/>
    </row>
    <row r="18" spans="1:10" x14ac:dyDescent="0.25">
      <c r="A18" s="4" t="s">
        <v>25</v>
      </c>
      <c r="B18" s="26" t="s">
        <v>37</v>
      </c>
      <c r="C18" s="4" t="s">
        <v>10</v>
      </c>
      <c r="D18" s="5">
        <f>'TRZEBIATÓW - zad. nr 7'!D14+'MIROSŁAWIEC - zad. 4, 5, 6'!D18+'ŚWIDWIN - zad. nr 1, 2 , 3'!D18</f>
        <v>630</v>
      </c>
      <c r="E18" s="6">
        <v>7.18</v>
      </c>
      <c r="F18" s="6">
        <f t="shared" si="0"/>
        <v>7.5389999999999997</v>
      </c>
      <c r="G18" s="7">
        <f t="shared" si="1"/>
        <v>4523.3999999999996</v>
      </c>
      <c r="H18" s="24">
        <v>5</v>
      </c>
      <c r="I18" s="7">
        <f t="shared" si="2"/>
        <v>4749.57</v>
      </c>
      <c r="J18" s="95"/>
    </row>
    <row r="19" spans="1:10" x14ac:dyDescent="0.25">
      <c r="A19" s="4" t="s">
        <v>26</v>
      </c>
      <c r="B19" s="26" t="s">
        <v>38</v>
      </c>
      <c r="C19" s="4" t="s">
        <v>10</v>
      </c>
      <c r="D19" s="5">
        <f>'TRZEBIATÓW - zad. nr 7'!D15+'MIROSŁAWIEC - zad. 4, 5, 6'!D19+'ŚWIDWIN - zad. nr 1, 2 , 3'!D19</f>
        <v>1770</v>
      </c>
      <c r="E19" s="6">
        <v>7.18</v>
      </c>
      <c r="F19" s="6">
        <f t="shared" si="0"/>
        <v>7.5390000000000006</v>
      </c>
      <c r="G19" s="7">
        <f t="shared" si="1"/>
        <v>12708.6</v>
      </c>
      <c r="H19" s="24">
        <v>5</v>
      </c>
      <c r="I19" s="7">
        <f t="shared" si="2"/>
        <v>13344.03</v>
      </c>
      <c r="J19" s="95"/>
    </row>
    <row r="20" spans="1:10" x14ac:dyDescent="0.25">
      <c r="A20" s="4" t="s">
        <v>27</v>
      </c>
      <c r="B20" s="26" t="s">
        <v>39</v>
      </c>
      <c r="C20" s="4" t="s">
        <v>10</v>
      </c>
      <c r="D20" s="5">
        <f>'TRZEBIATÓW - zad. nr 7'!D16+'MIROSŁAWIEC - zad. 4, 5, 6'!D20+'ŚWIDWIN - zad. nr 1, 2 , 3'!D20</f>
        <v>1450</v>
      </c>
      <c r="E20" s="6">
        <v>5.13</v>
      </c>
      <c r="F20" s="6">
        <f t="shared" si="0"/>
        <v>5.3864999999999998</v>
      </c>
      <c r="G20" s="7">
        <f t="shared" si="1"/>
        <v>7438.5</v>
      </c>
      <c r="H20" s="24">
        <v>5</v>
      </c>
      <c r="I20" s="7">
        <f t="shared" si="2"/>
        <v>7810.4250000000002</v>
      </c>
      <c r="J20" s="95"/>
    </row>
    <row r="21" spans="1:10" x14ac:dyDescent="0.25">
      <c r="A21" s="4" t="s">
        <v>28</v>
      </c>
      <c r="B21" s="23" t="s">
        <v>100</v>
      </c>
      <c r="C21" s="4" t="s">
        <v>10</v>
      </c>
      <c r="D21" s="5" t="e">
        <f>'TRZEBIATÓW - zad. nr 7'!#REF!+'MIROSŁAWIEC - zad. 4, 5, 6'!D21+'ŚWIDWIN - zad. nr 1, 2 , 3'!D21</f>
        <v>#REF!</v>
      </c>
      <c r="E21" s="6">
        <v>6.15</v>
      </c>
      <c r="F21" s="6" t="e">
        <f t="shared" si="0"/>
        <v>#REF!</v>
      </c>
      <c r="G21" s="7" t="e">
        <f t="shared" si="1"/>
        <v>#REF!</v>
      </c>
      <c r="H21" s="24">
        <v>5</v>
      </c>
      <c r="I21" s="7" t="e">
        <f t="shared" si="2"/>
        <v>#REF!</v>
      </c>
      <c r="J21" s="95"/>
    </row>
    <row r="22" spans="1:10" x14ac:dyDescent="0.25">
      <c r="A22" s="4" t="s">
        <v>29</v>
      </c>
      <c r="B22" s="26" t="s">
        <v>101</v>
      </c>
      <c r="C22" s="4" t="s">
        <v>10</v>
      </c>
      <c r="D22" s="5">
        <f>'TRZEBIATÓW - zad. nr 7'!D17+'MIROSŁAWIEC - zad. 4, 5, 6'!D22+'ŚWIDWIN - zad. nr 1, 2 , 3'!D22</f>
        <v>2200</v>
      </c>
      <c r="E22" s="6">
        <v>6.41</v>
      </c>
      <c r="F22" s="6">
        <f t="shared" si="0"/>
        <v>6.7305000000000001</v>
      </c>
      <c r="G22" s="7">
        <f t="shared" si="1"/>
        <v>14102</v>
      </c>
      <c r="H22" s="24">
        <v>5</v>
      </c>
      <c r="I22" s="7">
        <f t="shared" si="2"/>
        <v>14807.1</v>
      </c>
      <c r="J22" s="95"/>
    </row>
    <row r="23" spans="1:10" x14ac:dyDescent="0.25">
      <c r="A23" s="4" t="s">
        <v>30</v>
      </c>
      <c r="B23" s="26" t="s">
        <v>102</v>
      </c>
      <c r="C23" s="4" t="s">
        <v>10</v>
      </c>
      <c r="D23" s="5">
        <f>'TRZEBIATÓW - zad. nr 7'!D18+'MIROSŁAWIEC - zad. 4, 5, 6'!D23+'ŚWIDWIN - zad. nr 1, 2 , 3'!D23</f>
        <v>33000</v>
      </c>
      <c r="E23" s="6">
        <v>5.13</v>
      </c>
      <c r="F23" s="6">
        <f t="shared" si="0"/>
        <v>5.3864999999999998</v>
      </c>
      <c r="G23" s="7">
        <f t="shared" si="1"/>
        <v>169290</v>
      </c>
      <c r="H23" s="24">
        <v>5</v>
      </c>
      <c r="I23" s="7">
        <f t="shared" si="2"/>
        <v>177754.5</v>
      </c>
      <c r="J23" s="95"/>
    </row>
    <row r="24" spans="1:10" x14ac:dyDescent="0.25">
      <c r="A24" s="4" t="s">
        <v>31</v>
      </c>
      <c r="B24" s="26" t="s">
        <v>103</v>
      </c>
      <c r="C24" s="4" t="s">
        <v>10</v>
      </c>
      <c r="D24" s="5" t="e">
        <f>'TRZEBIATÓW - zad. nr 7'!#REF!+'MIROSŁAWIEC - zad. 4, 5, 6'!D24+'ŚWIDWIN - zad. nr 1, 2 , 3'!D24</f>
        <v>#REF!</v>
      </c>
      <c r="E24" s="6">
        <v>12.38</v>
      </c>
      <c r="F24" s="6" t="e">
        <f t="shared" si="0"/>
        <v>#REF!</v>
      </c>
      <c r="G24" s="7" t="e">
        <f t="shared" si="1"/>
        <v>#REF!</v>
      </c>
      <c r="H24" s="24">
        <v>5</v>
      </c>
      <c r="I24" s="7" t="e">
        <f t="shared" si="2"/>
        <v>#REF!</v>
      </c>
      <c r="J24" s="95"/>
    </row>
    <row r="25" spans="1:10" x14ac:dyDescent="0.25">
      <c r="A25" s="4" t="s">
        <v>32</v>
      </c>
      <c r="B25" s="26" t="s">
        <v>40</v>
      </c>
      <c r="C25" s="4" t="s">
        <v>10</v>
      </c>
      <c r="D25" s="5">
        <f>'TRZEBIATÓW - zad. nr 7'!D19+'MIROSŁAWIEC - zad. 4, 5, 6'!D25+'ŚWIDWIN - zad. nr 1, 2 , 3'!D25</f>
        <v>1250</v>
      </c>
      <c r="E25" s="6">
        <v>6.15</v>
      </c>
      <c r="F25" s="6">
        <f t="shared" si="0"/>
        <v>6.4574999999999996</v>
      </c>
      <c r="G25" s="7">
        <f t="shared" si="1"/>
        <v>7687.5</v>
      </c>
      <c r="H25" s="24">
        <v>5</v>
      </c>
      <c r="I25" s="7">
        <f t="shared" si="2"/>
        <v>8071.875</v>
      </c>
      <c r="J25" s="95"/>
    </row>
    <row r="26" spans="1:10" x14ac:dyDescent="0.25">
      <c r="A26" s="4" t="s">
        <v>33</v>
      </c>
      <c r="B26" s="26" t="s">
        <v>41</v>
      </c>
      <c r="C26" s="4" t="s">
        <v>10</v>
      </c>
      <c r="D26" s="5">
        <f>'TRZEBIATÓW - zad. nr 7'!D20+'MIROSŁAWIEC - zad. 4, 5, 6'!D26+'ŚWIDWIN - zad. nr 1, 2 , 3'!D26</f>
        <v>1550</v>
      </c>
      <c r="E26" s="6">
        <v>6.41</v>
      </c>
      <c r="F26" s="6">
        <f t="shared" si="0"/>
        <v>6.7305000000000001</v>
      </c>
      <c r="G26" s="7">
        <f t="shared" si="1"/>
        <v>9935.5</v>
      </c>
      <c r="H26" s="24">
        <v>5</v>
      </c>
      <c r="I26" s="7">
        <f t="shared" si="2"/>
        <v>10432.275</v>
      </c>
      <c r="J26" s="95"/>
    </row>
    <row r="27" spans="1:10" x14ac:dyDescent="0.25">
      <c r="A27" s="4" t="s">
        <v>34</v>
      </c>
      <c r="B27" s="26" t="s">
        <v>55</v>
      </c>
      <c r="C27" s="4" t="s">
        <v>10</v>
      </c>
      <c r="D27" s="5">
        <f>'TRZEBIATÓW - zad. nr 7'!D21+'MIROSŁAWIEC - zad. 4, 5, 6'!D27+'ŚWIDWIN - zad. nr 1, 2 , 3'!D27</f>
        <v>1200</v>
      </c>
      <c r="E27" s="6">
        <v>6.41</v>
      </c>
      <c r="F27" s="6">
        <f t="shared" si="0"/>
        <v>6.7305000000000001</v>
      </c>
      <c r="G27" s="7">
        <f t="shared" si="1"/>
        <v>7692</v>
      </c>
      <c r="H27" s="24">
        <v>5</v>
      </c>
      <c r="I27" s="7">
        <f t="shared" si="2"/>
        <v>8076.6</v>
      </c>
      <c r="J27" s="95"/>
    </row>
    <row r="28" spans="1:10" x14ac:dyDescent="0.25">
      <c r="A28" s="4" t="s">
        <v>53</v>
      </c>
      <c r="B28" s="26" t="s">
        <v>42</v>
      </c>
      <c r="C28" s="4" t="s">
        <v>10</v>
      </c>
      <c r="D28" s="5">
        <f>'TRZEBIATÓW - zad. nr 7'!D22+'MIROSŁAWIEC - zad. 4, 5, 6'!D28+'ŚWIDWIN - zad. nr 1, 2 , 3'!D28</f>
        <v>450</v>
      </c>
      <c r="E28" s="6">
        <v>5.13</v>
      </c>
      <c r="F28" s="6">
        <f t="shared" si="0"/>
        <v>5.3865000000000007</v>
      </c>
      <c r="G28" s="7">
        <f t="shared" si="1"/>
        <v>2308.5</v>
      </c>
      <c r="H28" s="24">
        <v>5</v>
      </c>
      <c r="I28" s="7">
        <f t="shared" si="2"/>
        <v>2423.9250000000002</v>
      </c>
      <c r="J28" s="95"/>
    </row>
    <row r="29" spans="1:10" x14ac:dyDescent="0.25">
      <c r="A29" s="4" t="s">
        <v>54</v>
      </c>
      <c r="B29" s="27" t="s">
        <v>82</v>
      </c>
      <c r="C29" s="4" t="s">
        <v>10</v>
      </c>
      <c r="D29" s="5">
        <f>'TRZEBIATÓW - zad. nr 7'!D23+'MIROSŁAWIEC - zad. 4, 5, 6'!D29+'ŚWIDWIN - zad. nr 1, 2 , 3'!D29</f>
        <v>240</v>
      </c>
      <c r="E29" s="6">
        <v>6.15</v>
      </c>
      <c r="F29" s="6">
        <f t="shared" si="0"/>
        <v>6.4574999999999996</v>
      </c>
      <c r="G29" s="7">
        <f t="shared" si="1"/>
        <v>1476</v>
      </c>
      <c r="H29" s="24">
        <v>5</v>
      </c>
      <c r="I29" s="7">
        <f t="shared" si="2"/>
        <v>1549.8</v>
      </c>
      <c r="J29" s="95"/>
    </row>
    <row r="30" spans="1:10" x14ac:dyDescent="0.25">
      <c r="A30" s="4" t="s">
        <v>56</v>
      </c>
      <c r="B30" s="26" t="s">
        <v>43</v>
      </c>
      <c r="C30" s="4" t="s">
        <v>10</v>
      </c>
      <c r="D30" s="5">
        <f>'TRZEBIATÓW - zad. nr 7'!D24+'MIROSŁAWIEC - zad. 4, 5, 6'!D30+'ŚWIDWIN - zad. nr 1, 2 , 3'!D30</f>
        <v>600</v>
      </c>
      <c r="E30" s="6">
        <v>17.43</v>
      </c>
      <c r="F30" s="6">
        <f t="shared" si="0"/>
        <v>18.301500000000001</v>
      </c>
      <c r="G30" s="7">
        <f t="shared" si="1"/>
        <v>10458</v>
      </c>
      <c r="H30" s="24">
        <v>5</v>
      </c>
      <c r="I30" s="7">
        <f t="shared" si="2"/>
        <v>10980.9</v>
      </c>
      <c r="J30" s="95"/>
    </row>
    <row r="31" spans="1:10" x14ac:dyDescent="0.25">
      <c r="A31" s="4" t="s">
        <v>57</v>
      </c>
      <c r="B31" s="26" t="s">
        <v>106</v>
      </c>
      <c r="C31" s="4" t="s">
        <v>10</v>
      </c>
      <c r="D31" s="5">
        <f>'TRZEBIATÓW - zad. nr 7'!D25+'MIROSŁAWIEC - zad. 4, 5, 6'!D31+'ŚWIDWIN - zad. nr 1, 2 , 3'!D31</f>
        <v>200</v>
      </c>
      <c r="E31" s="6">
        <v>42.476190476190474</v>
      </c>
      <c r="F31" s="6">
        <f t="shared" si="0"/>
        <v>44.6</v>
      </c>
      <c r="G31" s="7">
        <f t="shared" si="1"/>
        <v>8495.2380952380954</v>
      </c>
      <c r="H31" s="24">
        <v>5</v>
      </c>
      <c r="I31" s="7">
        <f t="shared" si="2"/>
        <v>8920</v>
      </c>
      <c r="J31" s="95"/>
    </row>
    <row r="32" spans="1:10" x14ac:dyDescent="0.25">
      <c r="A32" s="4" t="s">
        <v>58</v>
      </c>
      <c r="B32" s="26" t="s">
        <v>107</v>
      </c>
      <c r="C32" s="4" t="s">
        <v>10</v>
      </c>
      <c r="D32" s="5">
        <f>'TRZEBIATÓW - zad. nr 7'!D26+'MIROSŁAWIEC - zad. 4, 5, 6'!D32+'ŚWIDWIN - zad. nr 1, 2 , 3'!D32</f>
        <v>200</v>
      </c>
      <c r="E32" s="6">
        <v>41.523809523809526</v>
      </c>
      <c r="F32" s="6">
        <f t="shared" si="0"/>
        <v>43.6</v>
      </c>
      <c r="G32" s="7">
        <f t="shared" si="1"/>
        <v>8304.7619047619046</v>
      </c>
      <c r="H32" s="24">
        <v>5</v>
      </c>
      <c r="I32" s="7">
        <f t="shared" si="2"/>
        <v>8720</v>
      </c>
      <c r="J32" s="95"/>
    </row>
    <row r="33" spans="1:10" x14ac:dyDescent="0.25">
      <c r="A33" s="4" t="s">
        <v>59</v>
      </c>
      <c r="B33" s="26" t="s">
        <v>108</v>
      </c>
      <c r="C33" s="4" t="s">
        <v>10</v>
      </c>
      <c r="D33" s="5">
        <f>'TRZEBIATÓW - zad. nr 7'!D27+'MIROSŁAWIEC - zad. 4, 5, 6'!D33+'ŚWIDWIN - zad. nr 1, 2 , 3'!D33</f>
        <v>200</v>
      </c>
      <c r="E33" s="6">
        <v>41.314285714285717</v>
      </c>
      <c r="F33" s="6">
        <f t="shared" si="0"/>
        <v>43.38</v>
      </c>
      <c r="G33" s="7">
        <f t="shared" si="1"/>
        <v>8262.8571428571431</v>
      </c>
      <c r="H33" s="24">
        <v>5</v>
      </c>
      <c r="I33" s="7">
        <f t="shared" si="2"/>
        <v>8676</v>
      </c>
      <c r="J33" s="95"/>
    </row>
    <row r="34" spans="1:10" x14ac:dyDescent="0.25">
      <c r="A34" s="4" t="s">
        <v>60</v>
      </c>
      <c r="B34" s="26" t="s">
        <v>109</v>
      </c>
      <c r="C34" s="4" t="s">
        <v>10</v>
      </c>
      <c r="D34" s="5">
        <f>'TRZEBIATÓW - zad. nr 7'!D28+'MIROSŁAWIEC - zad. 4, 5, 6'!D34+'ŚWIDWIN - zad. nr 1, 2 , 3'!D34</f>
        <v>320</v>
      </c>
      <c r="E34" s="6">
        <v>17.43</v>
      </c>
      <c r="F34" s="6">
        <f t="shared" si="0"/>
        <v>18.301500000000001</v>
      </c>
      <c r="G34" s="7">
        <f t="shared" si="1"/>
        <v>5577.6</v>
      </c>
      <c r="H34" s="24">
        <v>5</v>
      </c>
      <c r="I34" s="7">
        <f t="shared" si="2"/>
        <v>5856.4800000000005</v>
      </c>
      <c r="J34" s="95"/>
    </row>
    <row r="35" spans="1:10" x14ac:dyDescent="0.25">
      <c r="A35" s="4" t="s">
        <v>61</v>
      </c>
      <c r="B35" s="30" t="s">
        <v>110</v>
      </c>
      <c r="C35" s="4" t="s">
        <v>10</v>
      </c>
      <c r="D35" s="5" t="e">
        <f>'TRZEBIATÓW - zad. nr 7'!#REF!+'MIROSŁAWIEC - zad. 4, 5, 6'!D35+'ŚWIDWIN - zad. nr 1, 2 , 3'!D35</f>
        <v>#REF!</v>
      </c>
      <c r="E35" s="6">
        <v>33.857142857142854</v>
      </c>
      <c r="F35" s="6" t="e">
        <f t="shared" si="0"/>
        <v>#REF!</v>
      </c>
      <c r="G35" s="7" t="e">
        <f t="shared" si="1"/>
        <v>#REF!</v>
      </c>
      <c r="H35" s="24">
        <v>5</v>
      </c>
      <c r="I35" s="7" t="e">
        <f t="shared" si="2"/>
        <v>#REF!</v>
      </c>
      <c r="J35" s="95"/>
    </row>
    <row r="36" spans="1:10" x14ac:dyDescent="0.25">
      <c r="A36" s="4" t="s">
        <v>71</v>
      </c>
      <c r="B36" s="30" t="s">
        <v>112</v>
      </c>
      <c r="C36" s="4" t="s">
        <v>10</v>
      </c>
      <c r="D36" s="5">
        <f>'TRZEBIATÓW - zad. nr 7'!D29+'MIROSŁAWIEC - zad. 4, 5, 6'!D36+'ŚWIDWIN - zad. nr 1, 2 , 3'!D36</f>
        <v>240</v>
      </c>
      <c r="E36" s="6">
        <v>35</v>
      </c>
      <c r="F36" s="6">
        <f t="shared" si="0"/>
        <v>36.75</v>
      </c>
      <c r="G36" s="7">
        <f t="shared" si="1"/>
        <v>8400</v>
      </c>
      <c r="H36" s="24">
        <v>5</v>
      </c>
      <c r="I36" s="7">
        <f t="shared" si="2"/>
        <v>8820</v>
      </c>
      <c r="J36" s="95"/>
    </row>
    <row r="37" spans="1:10" x14ac:dyDescent="0.25">
      <c r="A37" s="4" t="s">
        <v>72</v>
      </c>
      <c r="B37" s="26" t="s">
        <v>44</v>
      </c>
      <c r="C37" s="4" t="s">
        <v>10</v>
      </c>
      <c r="D37" s="5">
        <f>'TRZEBIATÓW - zad. nr 7'!D30+'MIROSŁAWIEC - zad. 4, 5, 6'!D37+'ŚWIDWIN - zad. nr 1, 2 , 3'!D37</f>
        <v>450</v>
      </c>
      <c r="E37" s="6">
        <v>17.43</v>
      </c>
      <c r="F37" s="6">
        <f t="shared" si="0"/>
        <v>18.301499999999997</v>
      </c>
      <c r="G37" s="7">
        <f t="shared" si="1"/>
        <v>7843.5</v>
      </c>
      <c r="H37" s="24">
        <v>5</v>
      </c>
      <c r="I37" s="7">
        <f t="shared" si="2"/>
        <v>8235.6749999999993</v>
      </c>
      <c r="J37" s="95"/>
    </row>
    <row r="38" spans="1:10" x14ac:dyDescent="0.25">
      <c r="A38" s="4" t="s">
        <v>73</v>
      </c>
      <c r="B38" s="27" t="s">
        <v>66</v>
      </c>
      <c r="C38" s="4" t="s">
        <v>10</v>
      </c>
      <c r="D38" s="5">
        <f>'TRZEBIATÓW - zad. nr 7'!D31+'MIROSŁAWIEC - zad. 4, 5, 6'!D38+'ŚWIDWIN - zad. nr 1, 2 , 3'!D38</f>
        <v>120</v>
      </c>
      <c r="E38" s="6">
        <v>17.43</v>
      </c>
      <c r="F38" s="6">
        <f t="shared" si="0"/>
        <v>18.301499999999997</v>
      </c>
      <c r="G38" s="7">
        <f t="shared" si="1"/>
        <v>2091.6</v>
      </c>
      <c r="H38" s="24">
        <v>5</v>
      </c>
      <c r="I38" s="7">
        <f t="shared" si="2"/>
        <v>2196.1799999999998</v>
      </c>
      <c r="J38" s="95"/>
    </row>
    <row r="39" spans="1:10" x14ac:dyDescent="0.25">
      <c r="A39" s="4" t="s">
        <v>74</v>
      </c>
      <c r="B39" s="27" t="s">
        <v>67</v>
      </c>
      <c r="C39" s="4" t="s">
        <v>10</v>
      </c>
      <c r="D39" s="5">
        <f>'TRZEBIATÓW - zad. nr 7'!D32+'MIROSŁAWIEC - zad. 4, 5, 6'!D39+'ŚWIDWIN - zad. nr 1, 2 , 3'!D39</f>
        <v>120</v>
      </c>
      <c r="E39" s="6">
        <v>17.43</v>
      </c>
      <c r="F39" s="6">
        <f t="shared" si="0"/>
        <v>18.301499999999997</v>
      </c>
      <c r="G39" s="7">
        <f t="shared" si="1"/>
        <v>2091.6</v>
      </c>
      <c r="H39" s="24">
        <v>5</v>
      </c>
      <c r="I39" s="7">
        <f t="shared" si="2"/>
        <v>2196.1799999999998</v>
      </c>
      <c r="J39" s="95"/>
    </row>
    <row r="40" spans="1:10" x14ac:dyDescent="0.25">
      <c r="A40" s="4" t="s">
        <v>75</v>
      </c>
      <c r="B40" s="26" t="s">
        <v>121</v>
      </c>
      <c r="C40" s="4" t="s">
        <v>10</v>
      </c>
      <c r="D40" s="5">
        <f>'TRZEBIATÓW - zad. nr 7'!D33+'MIROSŁAWIEC - zad. 4, 5, 6'!D40+'ŚWIDWIN - zad. nr 1, 2 , 3'!D40</f>
        <v>140</v>
      </c>
      <c r="E40" s="6">
        <v>25.63</v>
      </c>
      <c r="F40" s="6">
        <f t="shared" si="0"/>
        <v>26.911499999999997</v>
      </c>
      <c r="G40" s="7">
        <f t="shared" si="1"/>
        <v>3588.2</v>
      </c>
      <c r="H40" s="24">
        <v>5</v>
      </c>
      <c r="I40" s="7">
        <f t="shared" si="2"/>
        <v>3767.6099999999997</v>
      </c>
      <c r="J40" s="95"/>
    </row>
    <row r="41" spans="1:10" x14ac:dyDescent="0.25">
      <c r="A41" s="4" t="s">
        <v>76</v>
      </c>
      <c r="B41" s="26" t="s">
        <v>48</v>
      </c>
      <c r="C41" s="4" t="s">
        <v>10</v>
      </c>
      <c r="D41" s="5">
        <f>'TRZEBIATÓW - zad. nr 7'!D34+'MIROSŁAWIEC - zad. 4, 5, 6'!D41+'ŚWIDWIN - zad. nr 1, 2 , 3'!D41</f>
        <v>380</v>
      </c>
      <c r="E41" s="6">
        <v>20.5</v>
      </c>
      <c r="F41" s="6">
        <f t="shared" si="0"/>
        <v>21.524999999999999</v>
      </c>
      <c r="G41" s="7">
        <f t="shared" si="1"/>
        <v>7790</v>
      </c>
      <c r="H41" s="24">
        <v>5</v>
      </c>
      <c r="I41" s="7">
        <f t="shared" si="2"/>
        <v>8179.5</v>
      </c>
      <c r="J41" s="95"/>
    </row>
    <row r="42" spans="1:10" x14ac:dyDescent="0.25">
      <c r="A42" s="4" t="s">
        <v>77</v>
      </c>
      <c r="B42" s="26" t="s">
        <v>69</v>
      </c>
      <c r="C42" s="4" t="s">
        <v>10</v>
      </c>
      <c r="D42" s="5">
        <f>'TRZEBIATÓW - zad. nr 7'!D35+'MIROSŁAWIEC - zad. 4, 5, 6'!D42+'ŚWIDWIN - zad. nr 1, 2 , 3'!D42</f>
        <v>130</v>
      </c>
      <c r="E42" s="6">
        <v>20.5</v>
      </c>
      <c r="F42" s="6">
        <f t="shared" si="0"/>
        <v>21.524999999999999</v>
      </c>
      <c r="G42" s="7">
        <f t="shared" si="1"/>
        <v>2665</v>
      </c>
      <c r="H42" s="24">
        <v>5</v>
      </c>
      <c r="I42" s="7">
        <f t="shared" si="2"/>
        <v>2798.25</v>
      </c>
      <c r="J42" s="95"/>
    </row>
    <row r="43" spans="1:10" x14ac:dyDescent="0.25">
      <c r="A43" s="4" t="s">
        <v>78</v>
      </c>
      <c r="B43" s="26" t="s">
        <v>68</v>
      </c>
      <c r="C43" s="4" t="s">
        <v>10</v>
      </c>
      <c r="D43" s="5">
        <f>'TRZEBIATÓW - zad. nr 7'!D36+'MIROSŁAWIEC - zad. 4, 5, 6'!D43+'ŚWIDWIN - zad. nr 1, 2 , 3'!D43</f>
        <v>250</v>
      </c>
      <c r="E43" s="6">
        <v>20.5</v>
      </c>
      <c r="F43" s="6">
        <f t="shared" si="0"/>
        <v>21.524999999999999</v>
      </c>
      <c r="G43" s="7">
        <f t="shared" si="1"/>
        <v>5125</v>
      </c>
      <c r="H43" s="24">
        <v>5</v>
      </c>
      <c r="I43" s="7">
        <f t="shared" si="2"/>
        <v>5381.25</v>
      </c>
      <c r="J43" s="95"/>
    </row>
    <row r="44" spans="1:10" x14ac:dyDescent="0.25">
      <c r="A44" s="4" t="s">
        <v>79</v>
      </c>
      <c r="B44" s="23" t="s">
        <v>124</v>
      </c>
      <c r="C44" s="4" t="s">
        <v>10</v>
      </c>
      <c r="D44" s="5">
        <f>'TRZEBIATÓW - zad. nr 7'!D37+'MIROSŁAWIEC - zad. 4, 5, 6'!D44+'ŚWIDWIN - zad. nr 1, 2 , 3'!D44</f>
        <v>100</v>
      </c>
      <c r="E44" s="6">
        <v>28.276190476190475</v>
      </c>
      <c r="F44" s="6">
        <f t="shared" si="0"/>
        <v>29.69</v>
      </c>
      <c r="G44" s="7">
        <f t="shared" si="1"/>
        <v>2827.6190476190477</v>
      </c>
      <c r="H44" s="24">
        <v>5</v>
      </c>
      <c r="I44" s="7">
        <f t="shared" si="2"/>
        <v>2969</v>
      </c>
      <c r="J44" s="95"/>
    </row>
    <row r="45" spans="1:10" x14ac:dyDescent="0.25">
      <c r="A45" s="4" t="s">
        <v>80</v>
      </c>
      <c r="B45" s="22" t="s">
        <v>125</v>
      </c>
      <c r="C45" s="4" t="s">
        <v>10</v>
      </c>
      <c r="D45" s="5" t="e">
        <f>'TRZEBIATÓW - zad. nr 7'!#REF!+'MIROSŁAWIEC - zad. 4, 5, 6'!D45+'ŚWIDWIN - zad. nr 1, 2 , 3'!D45</f>
        <v>#REF!</v>
      </c>
      <c r="E45" s="6">
        <v>25.63</v>
      </c>
      <c r="F45" s="6" t="e">
        <f t="shared" si="0"/>
        <v>#REF!</v>
      </c>
      <c r="G45" s="7" t="e">
        <f t="shared" si="1"/>
        <v>#REF!</v>
      </c>
      <c r="H45" s="24">
        <v>5</v>
      </c>
      <c r="I45" s="7" t="e">
        <f t="shared" si="2"/>
        <v>#REF!</v>
      </c>
      <c r="J45" s="95"/>
    </row>
    <row r="46" spans="1:10" x14ac:dyDescent="0.25">
      <c r="A46" s="4" t="s">
        <v>81</v>
      </c>
      <c r="B46" s="21" t="s">
        <v>45</v>
      </c>
      <c r="C46" s="4" t="s">
        <v>10</v>
      </c>
      <c r="D46" s="5">
        <f>'TRZEBIATÓW - zad. nr 7'!D38+'MIROSŁAWIEC - zad. 4, 5, 6'!D46+'ŚWIDWIN - zad. nr 1, 2 , 3'!D46</f>
        <v>600</v>
      </c>
      <c r="E46" s="6">
        <v>24.89</v>
      </c>
      <c r="F46" s="6">
        <f t="shared" si="0"/>
        <v>26.134500000000003</v>
      </c>
      <c r="G46" s="7">
        <f t="shared" si="1"/>
        <v>14934</v>
      </c>
      <c r="H46" s="24">
        <v>5</v>
      </c>
      <c r="I46" s="7">
        <f t="shared" si="2"/>
        <v>15680.7</v>
      </c>
      <c r="J46" s="95"/>
    </row>
    <row r="47" spans="1:10" x14ac:dyDescent="0.25">
      <c r="A47" s="4" t="s">
        <v>85</v>
      </c>
      <c r="B47" s="23" t="s">
        <v>46</v>
      </c>
      <c r="C47" s="4" t="s">
        <v>10</v>
      </c>
      <c r="D47" s="5">
        <f>'TRZEBIATÓW - zad. nr 7'!D39+'MIROSŁAWIEC - zad. 4, 5, 6'!D47+'ŚWIDWIN - zad. nr 1, 2 , 3'!D47</f>
        <v>280</v>
      </c>
      <c r="E47" s="6">
        <v>20.5</v>
      </c>
      <c r="F47" s="6">
        <f t="shared" si="0"/>
        <v>21.524999999999999</v>
      </c>
      <c r="G47" s="7">
        <f t="shared" si="1"/>
        <v>5740</v>
      </c>
      <c r="H47" s="24">
        <v>5</v>
      </c>
      <c r="I47" s="7">
        <f t="shared" si="2"/>
        <v>6027</v>
      </c>
      <c r="J47" s="95"/>
    </row>
    <row r="48" spans="1:10" x14ac:dyDescent="0.25">
      <c r="A48" s="4" t="s">
        <v>86</v>
      </c>
      <c r="B48" s="23" t="s">
        <v>47</v>
      </c>
      <c r="C48" s="4" t="s">
        <v>10</v>
      </c>
      <c r="D48" s="5">
        <f>'TRZEBIATÓW - zad. nr 7'!D40+'MIROSŁAWIEC - zad. 4, 5, 6'!D48+'ŚWIDWIN - zad. nr 1, 2 , 3'!D48</f>
        <v>60</v>
      </c>
      <c r="E48" s="6">
        <v>25.63</v>
      </c>
      <c r="F48" s="6">
        <f t="shared" si="0"/>
        <v>26.9115</v>
      </c>
      <c r="G48" s="7">
        <f t="shared" si="1"/>
        <v>1537.8</v>
      </c>
      <c r="H48" s="24">
        <v>5</v>
      </c>
      <c r="I48" s="7">
        <f t="shared" si="2"/>
        <v>1614.69</v>
      </c>
      <c r="J48" s="95"/>
    </row>
    <row r="49" spans="1:10" x14ac:dyDescent="0.25">
      <c r="A49" s="4" t="s">
        <v>87</v>
      </c>
      <c r="B49" s="23" t="s">
        <v>126</v>
      </c>
      <c r="C49" s="4" t="s">
        <v>10</v>
      </c>
      <c r="D49" s="5">
        <f>'TRZEBIATÓW - zad. nr 7'!D41+'MIROSŁAWIEC - zad. 4, 5, 6'!D49+'ŚWIDWIN - zad. nr 1, 2 , 3'!D49</f>
        <v>290</v>
      </c>
      <c r="E49" s="6">
        <v>25.63</v>
      </c>
      <c r="F49" s="6">
        <f t="shared" si="0"/>
        <v>26.9115</v>
      </c>
      <c r="G49" s="7">
        <f t="shared" si="1"/>
        <v>7432.7</v>
      </c>
      <c r="H49" s="24">
        <v>5</v>
      </c>
      <c r="I49" s="7">
        <f t="shared" si="2"/>
        <v>7804.335</v>
      </c>
      <c r="J49" s="95"/>
    </row>
    <row r="50" spans="1:10" x14ac:dyDescent="0.25">
      <c r="A50" s="4" t="s">
        <v>88</v>
      </c>
      <c r="B50" s="23" t="s">
        <v>49</v>
      </c>
      <c r="C50" s="4" t="s">
        <v>10</v>
      </c>
      <c r="D50" s="5">
        <f>'TRZEBIATÓW - zad. nr 7'!D42+'MIROSŁAWIEC - zad. 4, 5, 6'!D50+'ŚWIDWIN - zad. nr 1, 2 , 3'!D50</f>
        <v>300</v>
      </c>
      <c r="E50" s="6">
        <v>20.5</v>
      </c>
      <c r="F50" s="6">
        <f t="shared" si="0"/>
        <v>21.524999999999999</v>
      </c>
      <c r="G50" s="7">
        <f t="shared" si="1"/>
        <v>6150</v>
      </c>
      <c r="H50" s="24">
        <v>5</v>
      </c>
      <c r="I50" s="7">
        <f t="shared" si="2"/>
        <v>6457.5</v>
      </c>
      <c r="J50" s="95"/>
    </row>
    <row r="51" spans="1:10" x14ac:dyDescent="0.25">
      <c r="A51" s="4" t="s">
        <v>89</v>
      </c>
      <c r="B51" s="23" t="s">
        <v>127</v>
      </c>
      <c r="C51" s="4" t="s">
        <v>10</v>
      </c>
      <c r="D51" s="5">
        <f>'TRZEBIATÓW - zad. nr 7'!D43+'MIROSŁAWIEC - zad. 4, 5, 6'!D51+'ŚWIDWIN - zad. nr 1, 2 , 3'!D51</f>
        <v>100</v>
      </c>
      <c r="E51" s="6">
        <v>20.5</v>
      </c>
      <c r="F51" s="6">
        <f t="shared" si="0"/>
        <v>21.524999999999999</v>
      </c>
      <c r="G51" s="7">
        <f t="shared" si="1"/>
        <v>2050</v>
      </c>
      <c r="H51" s="24">
        <v>5</v>
      </c>
      <c r="I51" s="7">
        <f t="shared" si="2"/>
        <v>2152.5</v>
      </c>
      <c r="J51" s="95"/>
    </row>
    <row r="52" spans="1:10" x14ac:dyDescent="0.25">
      <c r="A52" s="4" t="s">
        <v>90</v>
      </c>
      <c r="B52" s="23" t="s">
        <v>50</v>
      </c>
      <c r="C52" s="4" t="s">
        <v>10</v>
      </c>
      <c r="D52" s="5">
        <f>'TRZEBIATÓW - zad. nr 7'!D44+'MIROSŁAWIEC - zad. 4, 5, 6'!D52+'ŚWIDWIN - zad. nr 1, 2 , 3'!D52</f>
        <v>200</v>
      </c>
      <c r="E52" s="6">
        <v>20.5</v>
      </c>
      <c r="F52" s="6">
        <f t="shared" si="0"/>
        <v>21.524999999999999</v>
      </c>
      <c r="G52" s="7">
        <f t="shared" si="1"/>
        <v>4100</v>
      </c>
      <c r="H52" s="24">
        <v>5</v>
      </c>
      <c r="I52" s="7">
        <f t="shared" si="2"/>
        <v>4305</v>
      </c>
      <c r="J52" s="95"/>
    </row>
    <row r="53" spans="1:10" x14ac:dyDescent="0.25">
      <c r="A53" s="4" t="s">
        <v>91</v>
      </c>
      <c r="B53" s="23" t="s">
        <v>51</v>
      </c>
      <c r="C53" s="4" t="s">
        <v>10</v>
      </c>
      <c r="D53" s="5">
        <f>'TRZEBIATÓW - zad. nr 7'!D45+'MIROSŁAWIEC - zad. 4, 5, 6'!D53+'ŚWIDWIN - zad. nr 1, 2 , 3'!D53</f>
        <v>180</v>
      </c>
      <c r="E53" s="6">
        <v>25.63</v>
      </c>
      <c r="F53" s="6">
        <f t="shared" si="0"/>
        <v>26.911499999999997</v>
      </c>
      <c r="G53" s="7">
        <f t="shared" si="1"/>
        <v>4613.3999999999996</v>
      </c>
      <c r="H53" s="24">
        <v>5</v>
      </c>
      <c r="I53" s="7">
        <f t="shared" si="2"/>
        <v>4844.07</v>
      </c>
      <c r="J53" s="95"/>
    </row>
    <row r="54" spans="1:10" x14ac:dyDescent="0.25">
      <c r="A54" s="4" t="s">
        <v>92</v>
      </c>
      <c r="B54" s="21" t="s">
        <v>70</v>
      </c>
      <c r="C54" s="4" t="s">
        <v>10</v>
      </c>
      <c r="D54" s="5">
        <f>'TRZEBIATÓW - zad. nr 7'!D46+'MIROSŁAWIEC - zad. 4, 5, 6'!D54+'ŚWIDWIN - zad. nr 1, 2 , 3'!D54</f>
        <v>120</v>
      </c>
      <c r="E54" s="6">
        <v>25.63</v>
      </c>
      <c r="F54" s="6">
        <f t="shared" si="0"/>
        <v>26.9115</v>
      </c>
      <c r="G54" s="7">
        <f t="shared" si="1"/>
        <v>3075.6</v>
      </c>
      <c r="H54" s="24">
        <v>5</v>
      </c>
      <c r="I54" s="7">
        <f t="shared" si="2"/>
        <v>3229.38</v>
      </c>
      <c r="J54" s="95"/>
    </row>
    <row r="55" spans="1:10" ht="28.5" x14ac:dyDescent="0.25">
      <c r="A55" s="4" t="s">
        <v>93</v>
      </c>
      <c r="B55" s="25" t="s">
        <v>94</v>
      </c>
      <c r="C55" s="4" t="s">
        <v>10</v>
      </c>
      <c r="D55" s="5">
        <f>'TRZEBIATÓW - zad. nr 7'!D47+'MIROSŁAWIEC - zad. 4, 5, 6'!D55+'ŚWIDWIN - zad. nr 1, 2 , 3'!D55</f>
        <v>18</v>
      </c>
      <c r="E55" s="6">
        <v>5.3</v>
      </c>
      <c r="F55" s="6">
        <f t="shared" si="0"/>
        <v>5.5649999999999995</v>
      </c>
      <c r="G55" s="7">
        <f t="shared" si="1"/>
        <v>95.399999999999991</v>
      </c>
      <c r="H55" s="24">
        <v>5</v>
      </c>
      <c r="I55" s="7">
        <f t="shared" si="2"/>
        <v>100.16999999999999</v>
      </c>
      <c r="J55" s="96"/>
    </row>
    <row r="56" spans="1:10" x14ac:dyDescent="0.25">
      <c r="A56" s="58"/>
      <c r="B56" s="59"/>
      <c r="C56" s="59"/>
      <c r="D56" s="59"/>
      <c r="E56" s="59"/>
      <c r="F56" s="60"/>
      <c r="G56" s="8" t="e">
        <f>SUM(G7:G55)</f>
        <v>#REF!</v>
      </c>
      <c r="H56" s="9" t="s">
        <v>11</v>
      </c>
      <c r="I56" s="8" t="e">
        <f>SUM(I7:I55)</f>
        <v>#REF!</v>
      </c>
      <c r="J56" s="10" t="e">
        <f>J7</f>
        <v>#REF!</v>
      </c>
    </row>
    <row r="59" spans="1:10" x14ac:dyDescent="0.25">
      <c r="A59" t="s">
        <v>84</v>
      </c>
    </row>
    <row r="62" spans="1:10" ht="38.25" x14ac:dyDescent="0.25">
      <c r="A62" s="1" t="s">
        <v>0</v>
      </c>
      <c r="B62" s="1" t="s">
        <v>1</v>
      </c>
      <c r="C62" s="1" t="s">
        <v>2</v>
      </c>
      <c r="D62" s="1" t="s">
        <v>3</v>
      </c>
      <c r="E62" s="2" t="s">
        <v>4</v>
      </c>
      <c r="F62" s="2" t="s">
        <v>5</v>
      </c>
      <c r="G62" s="2" t="s">
        <v>6</v>
      </c>
      <c r="H62" s="3" t="s">
        <v>7</v>
      </c>
      <c r="I62" s="2" t="s">
        <v>8</v>
      </c>
      <c r="J62" s="2" t="s">
        <v>9</v>
      </c>
    </row>
    <row r="63" spans="1:10" x14ac:dyDescent="0.25">
      <c r="A63" s="12">
        <v>1</v>
      </c>
      <c r="B63" s="12">
        <v>2</v>
      </c>
      <c r="C63" s="12">
        <v>3</v>
      </c>
      <c r="D63" s="12">
        <v>4</v>
      </c>
      <c r="E63" s="12">
        <v>5</v>
      </c>
      <c r="F63" s="12">
        <v>6</v>
      </c>
      <c r="G63" s="12">
        <v>7</v>
      </c>
      <c r="H63" s="12">
        <v>8</v>
      </c>
      <c r="I63" s="12">
        <v>9</v>
      </c>
      <c r="J63" s="12">
        <v>10</v>
      </c>
    </row>
    <row r="64" spans="1:10" x14ac:dyDescent="0.25">
      <c r="A64" s="65" t="s">
        <v>52</v>
      </c>
      <c r="B64" s="66"/>
      <c r="C64" s="67"/>
      <c r="D64" s="68"/>
      <c r="E64" s="69"/>
      <c r="F64" s="69"/>
      <c r="G64" s="69"/>
      <c r="H64" s="69"/>
      <c r="I64" s="69"/>
      <c r="J64" s="80"/>
    </row>
    <row r="65" spans="1:10" x14ac:dyDescent="0.25">
      <c r="A65" s="4" t="s">
        <v>13</v>
      </c>
      <c r="B65" s="26" t="s">
        <v>104</v>
      </c>
      <c r="C65" s="4" t="s">
        <v>10</v>
      </c>
      <c r="D65" s="5">
        <f>'MIROSŁAWIEC - zad. 4, 5, 6'!D67+'ŚWIDWIN - zad. nr 1, 2 , 3'!D67</f>
        <v>100</v>
      </c>
      <c r="E65" s="6">
        <v>18.857142857142858</v>
      </c>
      <c r="F65" s="6">
        <f t="shared" ref="F65:F73" si="3">I65/D65</f>
        <v>19.8</v>
      </c>
      <c r="G65" s="7">
        <f t="shared" ref="G65:G73" si="4">D65*E65</f>
        <v>1885.7142857142858</v>
      </c>
      <c r="H65" s="24">
        <v>5</v>
      </c>
      <c r="I65" s="7">
        <f t="shared" ref="I65:I73" si="5">(G65*H65%)+G65</f>
        <v>1980</v>
      </c>
      <c r="J65" s="101">
        <f>G74/4.6371</f>
        <v>13142.16294872308</v>
      </c>
    </row>
    <row r="66" spans="1:10" ht="28.5" x14ac:dyDescent="0.25">
      <c r="A66" s="4" t="s">
        <v>14</v>
      </c>
      <c r="B66" s="26" t="s">
        <v>105</v>
      </c>
      <c r="C66" s="4" t="s">
        <v>10</v>
      </c>
      <c r="D66" s="5">
        <f>'MIROSŁAWIEC - zad. 4, 5, 6'!D68+'ŚWIDWIN - zad. nr 1, 2 , 3'!D68</f>
        <v>100</v>
      </c>
      <c r="E66" s="6">
        <v>71.999999999999986</v>
      </c>
      <c r="F66" s="6">
        <f t="shared" si="3"/>
        <v>75.59999999999998</v>
      </c>
      <c r="G66" s="7">
        <f t="shared" si="4"/>
        <v>7199.9999999999982</v>
      </c>
      <c r="H66" s="24">
        <v>5</v>
      </c>
      <c r="I66" s="7">
        <f t="shared" si="5"/>
        <v>7559.9999999999982</v>
      </c>
      <c r="J66" s="101"/>
    </row>
    <row r="67" spans="1:10" x14ac:dyDescent="0.25">
      <c r="A67" s="4" t="s">
        <v>15</v>
      </c>
      <c r="B67" s="30" t="s">
        <v>111</v>
      </c>
      <c r="C67" s="4" t="s">
        <v>10</v>
      </c>
      <c r="D67" s="5">
        <f>'MIROSŁAWIEC - zad. 4, 5, 6'!D69+'ŚWIDWIN - zad. nr 1, 2 , 3'!D69</f>
        <v>100</v>
      </c>
      <c r="E67" s="6">
        <v>35.314285714285717</v>
      </c>
      <c r="F67" s="6">
        <f t="shared" si="3"/>
        <v>37.08</v>
      </c>
      <c r="G67" s="7">
        <f t="shared" si="4"/>
        <v>3531.4285714285716</v>
      </c>
      <c r="H67" s="24">
        <v>5</v>
      </c>
      <c r="I67" s="7">
        <f t="shared" si="5"/>
        <v>3708</v>
      </c>
      <c r="J67" s="101"/>
    </row>
    <row r="68" spans="1:10" x14ac:dyDescent="0.25">
      <c r="A68" s="4" t="s">
        <v>16</v>
      </c>
      <c r="B68" s="30" t="s">
        <v>113</v>
      </c>
      <c r="C68" s="4" t="s">
        <v>10</v>
      </c>
      <c r="D68" s="5">
        <f>'MIROSŁAWIEC - zad. 4, 5, 6'!D70+'ŚWIDWIN - zad. nr 1, 2 , 3'!D70</f>
        <v>200</v>
      </c>
      <c r="E68" s="6">
        <v>80.952380952380949</v>
      </c>
      <c r="F68" s="6">
        <f t="shared" si="3"/>
        <v>85</v>
      </c>
      <c r="G68" s="7">
        <f t="shared" si="4"/>
        <v>16190.476190476189</v>
      </c>
      <c r="H68" s="24">
        <v>5</v>
      </c>
      <c r="I68" s="7">
        <f t="shared" si="5"/>
        <v>17000</v>
      </c>
      <c r="J68" s="101"/>
    </row>
    <row r="69" spans="1:10" x14ac:dyDescent="0.25">
      <c r="A69" s="4" t="s">
        <v>17</v>
      </c>
      <c r="B69" s="30" t="s">
        <v>115</v>
      </c>
      <c r="C69" s="4" t="s">
        <v>10</v>
      </c>
      <c r="D69" s="5">
        <f>'MIROSŁAWIEC - zad. 4, 5, 6'!D71+'ŚWIDWIN - zad. nr 1, 2 , 3'!D71</f>
        <v>100</v>
      </c>
      <c r="E69" s="6">
        <v>123.80952380952381</v>
      </c>
      <c r="F69" s="6">
        <f t="shared" si="3"/>
        <v>130</v>
      </c>
      <c r="G69" s="7">
        <f t="shared" si="4"/>
        <v>12380.952380952382</v>
      </c>
      <c r="H69" s="24">
        <v>5</v>
      </c>
      <c r="I69" s="7">
        <f t="shared" si="5"/>
        <v>13000</v>
      </c>
      <c r="J69" s="101"/>
    </row>
    <row r="70" spans="1:10" x14ac:dyDescent="0.25">
      <c r="A70" s="4" t="s">
        <v>18</v>
      </c>
      <c r="B70" s="30" t="s">
        <v>117</v>
      </c>
      <c r="C70" s="4" t="s">
        <v>10</v>
      </c>
      <c r="D70" s="5">
        <f>'MIROSŁAWIEC - zad. 4, 5, 6'!D72+'ŚWIDWIN - zad. nr 1, 2 , 3'!D72</f>
        <v>100</v>
      </c>
      <c r="E70" s="6">
        <v>91.047619047619051</v>
      </c>
      <c r="F70" s="6">
        <f t="shared" si="3"/>
        <v>95.6</v>
      </c>
      <c r="G70" s="7">
        <f t="shared" si="4"/>
        <v>9104.7619047619046</v>
      </c>
      <c r="H70" s="24">
        <v>5</v>
      </c>
      <c r="I70" s="7">
        <f t="shared" si="5"/>
        <v>9560</v>
      </c>
      <c r="J70" s="101"/>
    </row>
    <row r="71" spans="1:10" x14ac:dyDescent="0.25">
      <c r="A71" s="4" t="s">
        <v>19</v>
      </c>
      <c r="B71" s="26" t="s">
        <v>119</v>
      </c>
      <c r="C71" s="4" t="s">
        <v>10</v>
      </c>
      <c r="D71" s="5">
        <f>'MIROSŁAWIEC - zad. 4, 5, 6'!D73+'ŚWIDWIN - zad. nr 1, 2 , 3'!D73</f>
        <v>100</v>
      </c>
      <c r="E71" s="6">
        <v>43.523809523809526</v>
      </c>
      <c r="F71" s="6">
        <f t="shared" si="3"/>
        <v>45.7</v>
      </c>
      <c r="G71" s="7">
        <f t="shared" si="4"/>
        <v>4352.3809523809523</v>
      </c>
      <c r="H71" s="24">
        <v>5</v>
      </c>
      <c r="I71" s="7">
        <f t="shared" si="5"/>
        <v>4570</v>
      </c>
      <c r="J71" s="101"/>
    </row>
    <row r="72" spans="1:10" x14ac:dyDescent="0.25">
      <c r="A72" s="4" t="s">
        <v>20</v>
      </c>
      <c r="B72" s="26" t="s">
        <v>120</v>
      </c>
      <c r="C72" s="4" t="s">
        <v>10</v>
      </c>
      <c r="D72" s="5">
        <f>'MIROSŁAWIEC - zad. 4, 5, 6'!D74+'ŚWIDWIN - zad. nr 1, 2 , 3'!D74</f>
        <v>120</v>
      </c>
      <c r="E72" s="6">
        <v>45.571428571428569</v>
      </c>
      <c r="F72" s="6">
        <f t="shared" si="3"/>
        <v>47.85</v>
      </c>
      <c r="G72" s="31">
        <f t="shared" si="4"/>
        <v>5468.5714285714284</v>
      </c>
      <c r="H72" s="24">
        <v>5</v>
      </c>
      <c r="I72" s="7">
        <f t="shared" si="5"/>
        <v>5742</v>
      </c>
      <c r="J72" s="101"/>
    </row>
    <row r="73" spans="1:10" ht="15.75" thickBot="1" x14ac:dyDescent="0.3">
      <c r="A73" s="4" t="s">
        <v>21</v>
      </c>
      <c r="B73" s="34" t="s">
        <v>128</v>
      </c>
      <c r="C73" s="4" t="s">
        <v>10</v>
      </c>
      <c r="D73" s="5">
        <f>'MIROSŁAWIEC - zad. 4, 5, 6'!D75+'ŚWIDWIN - zad. nr 1, 2 , 3'!D75</f>
        <v>20</v>
      </c>
      <c r="E73" s="35">
        <v>41.361904761904761</v>
      </c>
      <c r="F73" s="6">
        <f t="shared" si="3"/>
        <v>43.429999999999993</v>
      </c>
      <c r="G73" s="31">
        <f t="shared" si="4"/>
        <v>827.23809523809518</v>
      </c>
      <c r="H73" s="24">
        <v>5</v>
      </c>
      <c r="I73" s="31">
        <f t="shared" si="5"/>
        <v>868.59999999999991</v>
      </c>
      <c r="J73" s="102"/>
    </row>
    <row r="74" spans="1:10" ht="15.75" thickBot="1" x14ac:dyDescent="0.3">
      <c r="A74" s="99"/>
      <c r="B74" s="100"/>
      <c r="C74" s="100"/>
      <c r="D74" s="100"/>
      <c r="E74" s="100"/>
      <c r="F74" s="100"/>
      <c r="G74" s="32">
        <f>SUM(G65:G73)</f>
        <v>60941.523809523802</v>
      </c>
      <c r="H74" s="33"/>
      <c r="I74" s="32">
        <f>SUM(I65:I73)</f>
        <v>63988.6</v>
      </c>
      <c r="J74" s="32">
        <f>J65</f>
        <v>13142.16294872308</v>
      </c>
    </row>
    <row r="77" spans="1:10" x14ac:dyDescent="0.25">
      <c r="A77" t="s">
        <v>84</v>
      </c>
    </row>
    <row r="80" spans="1:10" ht="38.25" x14ac:dyDescent="0.25">
      <c r="A80" s="1" t="s">
        <v>0</v>
      </c>
      <c r="B80" s="1" t="s">
        <v>1</v>
      </c>
      <c r="C80" s="1" t="s">
        <v>2</v>
      </c>
      <c r="D80" s="1" t="s">
        <v>3</v>
      </c>
      <c r="E80" s="2" t="s">
        <v>4</v>
      </c>
      <c r="F80" s="2" t="s">
        <v>5</v>
      </c>
      <c r="G80" s="2" t="s">
        <v>6</v>
      </c>
      <c r="H80" s="3" t="s">
        <v>7</v>
      </c>
      <c r="I80" s="2" t="s">
        <v>8</v>
      </c>
      <c r="J80" s="2" t="s">
        <v>9</v>
      </c>
    </row>
    <row r="81" spans="1:10" x14ac:dyDescent="0.25">
      <c r="A81" s="12">
        <v>1</v>
      </c>
      <c r="B81" s="12">
        <v>2</v>
      </c>
      <c r="C81" s="12">
        <v>3</v>
      </c>
      <c r="D81" s="12">
        <v>4</v>
      </c>
      <c r="E81" s="12">
        <v>5</v>
      </c>
      <c r="F81" s="12">
        <v>6</v>
      </c>
      <c r="G81" s="12">
        <v>7</v>
      </c>
      <c r="H81" s="12">
        <v>8</v>
      </c>
      <c r="I81" s="12">
        <v>9</v>
      </c>
      <c r="J81" s="12">
        <v>10</v>
      </c>
    </row>
    <row r="82" spans="1:10" x14ac:dyDescent="0.25">
      <c r="A82" s="65" t="s">
        <v>52</v>
      </c>
      <c r="B82" s="66"/>
      <c r="C82" s="67"/>
      <c r="D82" s="68"/>
      <c r="E82" s="69"/>
      <c r="F82" s="69"/>
      <c r="G82" s="69"/>
      <c r="H82" s="69"/>
      <c r="I82" s="69"/>
      <c r="J82" s="80"/>
    </row>
    <row r="83" spans="1:10" x14ac:dyDescent="0.25">
      <c r="A83" s="4" t="s">
        <v>13</v>
      </c>
      <c r="B83" s="30" t="s">
        <v>114</v>
      </c>
      <c r="C83" s="4" t="s">
        <v>10</v>
      </c>
      <c r="D83" s="5">
        <f>'MIROSŁAWIEC - zad. 4, 5, 6'!D86+'ŚWIDWIN - zad. nr 1, 2 , 3'!D87</f>
        <v>100</v>
      </c>
      <c r="E83" s="6">
        <v>116.0952380952381</v>
      </c>
      <c r="F83" s="6">
        <f t="shared" ref="F83:F87" si="6">I83/D83</f>
        <v>121.90000000000002</v>
      </c>
      <c r="G83" s="7">
        <f t="shared" ref="G83:G87" si="7">D83*E83</f>
        <v>11609.523809523811</v>
      </c>
      <c r="H83" s="24">
        <v>5</v>
      </c>
      <c r="I83" s="7">
        <f t="shared" ref="I83:I87" si="8">(G83*H83%)+G83</f>
        <v>12190.000000000002</v>
      </c>
      <c r="J83" s="102">
        <f>G88/4.6371</f>
        <v>6483.3213697805795</v>
      </c>
    </row>
    <row r="84" spans="1:10" x14ac:dyDescent="0.25">
      <c r="A84" s="4" t="s">
        <v>14</v>
      </c>
      <c r="B84" s="30" t="s">
        <v>116</v>
      </c>
      <c r="C84" s="4" t="s">
        <v>10</v>
      </c>
      <c r="D84" s="5">
        <f>'MIROSŁAWIEC - zad. 4, 5, 6'!D87+'ŚWIDWIN - zad. nr 1, 2 , 3'!D88</f>
        <v>100</v>
      </c>
      <c r="E84" s="6">
        <v>75.047619047619051</v>
      </c>
      <c r="F84" s="6">
        <f t="shared" si="6"/>
        <v>78.800000000000011</v>
      </c>
      <c r="G84" s="7">
        <f t="shared" si="7"/>
        <v>7504.7619047619055</v>
      </c>
      <c r="H84" s="24">
        <v>5</v>
      </c>
      <c r="I84" s="7">
        <f t="shared" si="8"/>
        <v>7880.0000000000009</v>
      </c>
      <c r="J84" s="103"/>
    </row>
    <row r="85" spans="1:10" x14ac:dyDescent="0.25">
      <c r="A85" s="4" t="s">
        <v>15</v>
      </c>
      <c r="B85" s="26" t="s">
        <v>118</v>
      </c>
      <c r="C85" s="4" t="s">
        <v>10</v>
      </c>
      <c r="D85" s="5">
        <f>'MIROSŁAWIEC - zad. 4, 5, 6'!D88+'ŚWIDWIN - zad. nr 1, 2 , 3'!D89</f>
        <v>100</v>
      </c>
      <c r="E85" s="6">
        <v>31.095238095238095</v>
      </c>
      <c r="F85" s="6">
        <f t="shared" si="6"/>
        <v>32.65</v>
      </c>
      <c r="G85" s="7">
        <f t="shared" si="7"/>
        <v>3109.5238095238096</v>
      </c>
      <c r="H85" s="24">
        <v>5</v>
      </c>
      <c r="I85" s="7">
        <f t="shared" si="8"/>
        <v>3265</v>
      </c>
      <c r="J85" s="103"/>
    </row>
    <row r="86" spans="1:10" x14ac:dyDescent="0.25">
      <c r="A86" s="4" t="s">
        <v>16</v>
      </c>
      <c r="B86" s="23" t="s">
        <v>122</v>
      </c>
      <c r="C86" s="4" t="s">
        <v>10</v>
      </c>
      <c r="D86" s="5">
        <f>'MIROSŁAWIEC - zad. 4, 5, 6'!D89+'ŚWIDWIN - zad. nr 1, 2 , 3'!D90</f>
        <v>100</v>
      </c>
      <c r="E86" s="6">
        <v>41.247619047619047</v>
      </c>
      <c r="F86" s="6">
        <f t="shared" si="6"/>
        <v>43.31</v>
      </c>
      <c r="G86" s="7">
        <f t="shared" si="7"/>
        <v>4124.7619047619046</v>
      </c>
      <c r="H86" s="24">
        <v>5</v>
      </c>
      <c r="I86" s="7">
        <f t="shared" si="8"/>
        <v>4331</v>
      </c>
      <c r="J86" s="103"/>
    </row>
    <row r="87" spans="1:10" ht="15.75" thickBot="1" x14ac:dyDescent="0.3">
      <c r="A87" s="4" t="s">
        <v>17</v>
      </c>
      <c r="B87" s="23" t="s">
        <v>123</v>
      </c>
      <c r="C87" s="4" t="s">
        <v>10</v>
      </c>
      <c r="D87" s="5">
        <f>'MIROSŁAWIEC - zad. 4, 5, 6'!D90+'ŚWIDWIN - zad. nr 1, 2 , 3'!D91</f>
        <v>100</v>
      </c>
      <c r="E87" s="6">
        <v>37.152380952380952</v>
      </c>
      <c r="F87" s="6">
        <f t="shared" si="6"/>
        <v>39.01</v>
      </c>
      <c r="G87" s="7">
        <f t="shared" si="7"/>
        <v>3715.2380952380954</v>
      </c>
      <c r="H87" s="24">
        <v>5</v>
      </c>
      <c r="I87" s="7">
        <f t="shared" si="8"/>
        <v>3901</v>
      </c>
      <c r="J87" s="104"/>
    </row>
    <row r="88" spans="1:10" ht="15.75" thickBot="1" x14ac:dyDescent="0.3">
      <c r="A88" s="99"/>
      <c r="B88" s="100"/>
      <c r="C88" s="100"/>
      <c r="D88" s="100"/>
      <c r="E88" s="100"/>
      <c r="F88" s="100"/>
      <c r="G88" s="32">
        <f>SUM(G83:G87)</f>
        <v>30063.809523809527</v>
      </c>
      <c r="H88" s="33"/>
      <c r="I88" s="32">
        <f>SUM(I83:I87)</f>
        <v>31567.000000000004</v>
      </c>
      <c r="J88" s="32">
        <f>J83</f>
        <v>6483.3213697805795</v>
      </c>
    </row>
    <row r="91" spans="1:10" x14ac:dyDescent="0.25">
      <c r="A91" t="s">
        <v>84</v>
      </c>
    </row>
    <row r="94" spans="1:10" ht="15.75" thickBot="1" x14ac:dyDescent="0.3"/>
    <row r="95" spans="1:10" ht="15.75" thickBot="1" x14ac:dyDescent="0.3">
      <c r="A95" s="13"/>
      <c r="B95" s="15" t="s">
        <v>24</v>
      </c>
      <c r="C95" s="18" t="s">
        <v>10</v>
      </c>
      <c r="D95" s="20"/>
      <c r="E95" s="19"/>
      <c r="F95" s="14"/>
      <c r="G95" s="16" t="e">
        <f>G88+G74+G56</f>
        <v>#REF!</v>
      </c>
      <c r="H95" s="14"/>
      <c r="I95" s="16" t="e">
        <f>I88+I74+I56</f>
        <v>#REF!</v>
      </c>
      <c r="J95" s="17" t="e">
        <f>J88+J74+J56</f>
        <v>#REF!</v>
      </c>
    </row>
    <row r="96" spans="1:10" ht="15.75" thickBot="1" x14ac:dyDescent="0.3"/>
    <row r="97" spans="1:10" ht="15.75" thickBot="1" x14ac:dyDescent="0.3">
      <c r="A97" s="13"/>
      <c r="B97" s="15" t="s">
        <v>24</v>
      </c>
      <c r="C97" s="18" t="s">
        <v>10</v>
      </c>
      <c r="D97" s="20"/>
      <c r="E97" s="19"/>
      <c r="F97" s="14"/>
      <c r="G97" s="16" t="e">
        <f>G95*30%</f>
        <v>#REF!</v>
      </c>
      <c r="H97" s="14"/>
      <c r="I97" s="16" t="e">
        <f>I95*30%</f>
        <v>#REF!</v>
      </c>
      <c r="J97" s="17" t="e">
        <f>J95*30%</f>
        <v>#REF!</v>
      </c>
    </row>
  </sheetData>
  <mergeCells count="15">
    <mergeCell ref="A56:F56"/>
    <mergeCell ref="A64:C64"/>
    <mergeCell ref="A74:F74"/>
    <mergeCell ref="A82:C82"/>
    <mergeCell ref="A88:F88"/>
    <mergeCell ref="D64:J64"/>
    <mergeCell ref="J65:J73"/>
    <mergeCell ref="D82:J82"/>
    <mergeCell ref="J83:J87"/>
    <mergeCell ref="J7:J55"/>
    <mergeCell ref="A1:J1"/>
    <mergeCell ref="A2:J2"/>
    <mergeCell ref="A3:J3"/>
    <mergeCell ref="A6:C6"/>
    <mergeCell ref="D6:J6"/>
  </mergeCells>
  <pageMargins left="0.70866141732283472" right="0.70866141732283472" top="0.74803149606299213" bottom="0.74803149606299213" header="0.31496062992125984" footer="0.31496062992125984"/>
  <pageSetup paperSize="9" scale="37" fitToWidth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userSelected">
  <element uid="d7220eed-17a6-431d-810c-83a0ddfed893" value=""/>
</sisl>
</file>

<file path=customXml/itemProps1.xml><?xml version="1.0" encoding="utf-8"?>
<ds:datastoreItem xmlns:ds="http://schemas.openxmlformats.org/officeDocument/2006/customXml" ds:itemID="{761BA194-319D-40C5-BD87-E108BE81405B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TRZEBIATÓW - zad. nr 7</vt:lpstr>
      <vt:lpstr>MIROSŁAWIEC - zad. 4, 5, 6</vt:lpstr>
      <vt:lpstr>ŚWIDWIN - zad. nr 1, 2 , 3</vt:lpstr>
      <vt:lpstr>RAZEM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2024-11-05T08:06:56Z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0adcabc8-67fb-475c-beda-e122ff5ddacb</vt:lpwstr>
  </property>
  <property fmtid="{D5CDD505-2E9C-101B-9397-08002B2CF9AE}" pid="3" name="bjSaver">
    <vt:lpwstr>XujriTvyKKcFB55lrTo7FZeKMJ0ADLsr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policy="8417b2fb-54a7-4fbc-b023-b6b37b7a623f" origin="userSelected" xmlns="http://www.boldonj</vt:lpwstr>
  </property>
  <property fmtid="{D5CDD505-2E9C-101B-9397-08002B2CF9AE}" pid="5" name="bjDocumentLabelXML-0">
    <vt:lpwstr>ames.com/2008/01/sie/internal/label"&gt;&lt;element uid="d7220eed-17a6-431d-810c-83a0ddfed893" value="" /&gt;&lt;/sisl&gt;</vt:lpwstr>
  </property>
  <property fmtid="{D5CDD505-2E9C-101B-9397-08002B2CF9AE}" pid="6" name="bjDocumentSecurityLabel">
    <vt:lpwstr>[d7220eed-17a6-431d-810c-83a0ddfed893]</vt:lpwstr>
  </property>
  <property fmtid="{D5CDD505-2E9C-101B-9397-08002B2CF9AE}" pid="7" name="bjPortionMark">
    <vt:lpwstr>[JAW]</vt:lpwstr>
  </property>
  <property fmtid="{D5CDD505-2E9C-101B-9397-08002B2CF9AE}" pid="8" name="bjClsUserRVM">
    <vt:lpwstr>[]</vt:lpwstr>
  </property>
  <property fmtid="{D5CDD505-2E9C-101B-9397-08002B2CF9AE}" pid="9" name="s5636:Creator type=organization">
    <vt:lpwstr>MILNET-Z</vt:lpwstr>
  </property>
  <property fmtid="{D5CDD505-2E9C-101B-9397-08002B2CF9AE}" pid="10" name="s5636:Creator type=IP">
    <vt:lpwstr>10.60.175.96</vt:lpwstr>
  </property>
</Properties>
</file>