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.2023 -U- jedn. (4)\Zawiadomienie o udzieleniu wyjaśnień SWZ\"/>
    </mc:Choice>
  </mc:AlternateContent>
  <xr:revisionPtr revIDLastSave="0" documentId="13_ncr:1_{6FF45DEF-34A2-488E-A4FF-4723D360B65A}" xr6:coauthVersionLast="47" xr6:coauthVersionMax="47" xr10:uidLastSave="{00000000-0000-0000-0000-000000000000}"/>
  <bookViews>
    <workbookView xWindow="14220" yWindow="75" windowWidth="13515" windowHeight="15375" tabRatio="500" activeTab="1" xr2:uid="{00000000-000D-0000-FFFF-FFFF00000000}"/>
  </bookViews>
  <sheets>
    <sheet name="Zad.1" sheetId="3" r:id="rId1"/>
    <sheet name="Zad.2" sheetId="4" r:id="rId2"/>
    <sheet name="Zad.3-zm." sheetId="5" r:id="rId3"/>
    <sheet name="Zad.4-zm." sheetId="6" r:id="rId4"/>
  </sheets>
  <definedNames>
    <definedName name="_xlnm.Print_Area" localSheetId="0">Zad.1!$A$1:$J$15</definedName>
    <definedName name="_xlnm.Print_Area" localSheetId="1">Zad.2!$A$1:$J$13</definedName>
    <definedName name="_xlnm.Print_Area" localSheetId="2">'Zad.3-zm.'!$A$1:$J$9</definedName>
    <definedName name="_xlnm.Print_Area" localSheetId="3">'Zad.4-zm.'!$A$1:$J$10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6" l="1"/>
  <c r="F13" i="4"/>
  <c r="I8" i="5"/>
  <c r="H8" i="5" s="1"/>
  <c r="F8" i="5"/>
  <c r="A9" i="4"/>
  <c r="A10" i="4" s="1"/>
  <c r="A11" i="4" s="1"/>
  <c r="A12" i="4" s="1"/>
  <c r="F9" i="3"/>
  <c r="I9" i="3" s="1"/>
  <c r="H9" i="3" s="1"/>
  <c r="F10" i="3"/>
  <c r="I10" i="3" s="1"/>
  <c r="H10" i="3" s="1"/>
  <c r="F11" i="3"/>
  <c r="I11" i="3" s="1"/>
  <c r="H11" i="3" s="1"/>
  <c r="F12" i="3"/>
  <c r="I12" i="3" s="1"/>
  <c r="H12" i="3" s="1"/>
  <c r="F13" i="3"/>
  <c r="I13" i="3" s="1"/>
  <c r="H13" i="3" s="1"/>
  <c r="F14" i="3"/>
  <c r="I14" i="3" s="1"/>
  <c r="H14" i="3" s="1"/>
  <c r="A10" i="3"/>
  <c r="A11" i="3"/>
  <c r="A12" i="3" s="1"/>
  <c r="A13" i="3" s="1"/>
  <c r="A14" i="3" s="1"/>
  <c r="A9" i="3"/>
  <c r="F9" i="6"/>
  <c r="I9" i="6" s="1"/>
  <c r="H9" i="6" s="1"/>
  <c r="F8" i="6"/>
  <c r="I8" i="6" s="1"/>
  <c r="H8" i="6" s="1"/>
  <c r="F9" i="4"/>
  <c r="I9" i="4" s="1"/>
  <c r="H9" i="4" s="1"/>
  <c r="F10" i="4"/>
  <c r="I10" i="4" s="1"/>
  <c r="H10" i="4" s="1"/>
  <c r="F11" i="4"/>
  <c r="I11" i="4" s="1"/>
  <c r="H11" i="4" s="1"/>
  <c r="F12" i="4"/>
  <c r="I12" i="4" s="1"/>
  <c r="H12" i="4" s="1"/>
  <c r="F8" i="4"/>
  <c r="I8" i="4" s="1"/>
  <c r="H8" i="4" s="1"/>
  <c r="F8" i="3"/>
  <c r="I8" i="3" s="1"/>
  <c r="I10" i="6" l="1"/>
  <c r="F9" i="5"/>
  <c r="I9" i="5"/>
  <c r="I15" i="3"/>
  <c r="F15" i="3"/>
  <c r="H8" i="3"/>
  <c r="I13" i="4"/>
</calcChain>
</file>

<file path=xl/sharedStrings.xml><?xml version="1.0" encoding="utf-8"?>
<sst xmlns="http://schemas.openxmlformats.org/spreadsheetml/2006/main" count="104" uniqueCount="49">
  <si>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</si>
  <si>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</si>
  <si>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</si>
  <si>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</si>
  <si>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</si>
  <si>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</si>
  <si>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</si>
  <si>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1.</t>
  </si>
  <si>
    <t>szt</t>
  </si>
  <si>
    <t>RAZEM :</t>
  </si>
  <si>
    <t>2.</t>
  </si>
  <si>
    <t xml:space="preserve"> Formularz cenowo- techniczny  zadania nr 1</t>
  </si>
  <si>
    <t>Wartość netto</t>
  </si>
  <si>
    <t>Cena jednostkowa brutto</t>
  </si>
  <si>
    <t>Wartość
brutto</t>
  </si>
  <si>
    <t>6=4x5</t>
  </si>
  <si>
    <t>8=9/4</t>
  </si>
  <si>
    <t>9= 6+7</t>
  </si>
  <si>
    <t xml:space="preserve"> Formularz cenowo- techniczny  zadania nr 2</t>
  </si>
  <si>
    <t xml:space="preserve"> Formularz cenowo- techniczny  zadania nr 3</t>
  </si>
  <si>
    <t xml:space="preserve"> Formularz cenowo- techniczny  zadania nr 4</t>
  </si>
  <si>
    <t xml:space="preserve"> Załącznik nr 2 do SWZ NZ.261.6.2023</t>
  </si>
  <si>
    <t>Załącznik nr 1 do umowy nr NZ.261.6.1.2023</t>
  </si>
  <si>
    <t xml:space="preserve">Łączniki F-L (Foley-Luer Lock) do drenów UNO F-L CH 04 – CH 18 LL wykonane z tworzywa sztucznego, sterylne, pakowane pojedynczo
</t>
  </si>
  <si>
    <t xml:space="preserve">Złącze cewnika moczowodowego połączenie dla cewników od 7F do 10F z łącznikiem Luer- Lock z możliwością docięcia, wykonane z tworzywa sztucznego, sterylne, pakowane pojedynczo
</t>
  </si>
  <si>
    <t xml:space="preserve">Cewnik Cuvelaiera 2- drożny,wykonany z 100% przejrzystego silikonu, z szerokim kanałem drenażowym, balon 50ml, rozmiary Ch18-24.
</t>
  </si>
  <si>
    <t xml:space="preserve">Cewnik Dufour dwudrożny oraz trójdrożny z kontrastem RTG, z szerokim kanałem drenażowym, wykonany z 100% przejrzystego silikonu, balon o pojemności 50ml, rozmiary CH18-24.
</t>
  </si>
  <si>
    <t>Sterylne samoprzylepne woreczki do pobierania próbek moczu u noworodków i wcześniaków z anatomicznym wykrojem ułatwiającym aplikację (chłopięce, dziewczęce) o dobrej przylepności, szczelne, przezroczyste-</t>
  </si>
  <si>
    <t>Cewnik Cuvelaiera 3- drożny, wykonany z 100% przejrzystego silikonu, z szerokim kanałem drenażowym i irygacyjnym, balon 50ml, rozmiarny CH18-24.</t>
  </si>
  <si>
    <t>Złącza worka drenażowego sterylne pakowane pojedynczo
- połączenie cewników moczowodowych od 3 do 8F z workiem drenażowym
- połączenie żeńskiego złącza Luer Lock z workiem drenażowym</t>
  </si>
  <si>
    <t xml:space="preserve"> Załącznik nr 3 do SWZ NZ.261.6.2023</t>
  </si>
  <si>
    <t>Załącznik nr 1 do umowy nr NZ.261.6.2.2023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</si>
  <si>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łączników do drenów, cewników do kontrolowanego odsysania, zgłębników dwunastniczych oraz łączników,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oraz zabezpieczonych przed działaniem szkodliwych odczynników zewnętrznych – opakowaniach, na których umieszczona będzie informacja,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24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 xml:space="preserve">….* dni roboczych </t>
    </r>
    <r>
      <rPr>
        <sz val="10"/>
        <color rgb="FF000000"/>
        <rFont val="Arial"/>
        <family val="2"/>
        <charset val="238"/>
      </rPr>
      <t xml:space="preserve">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</si>
  <si>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łączników, złączek, worków na mocz dla noworodków oraz cewników,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oraz zabezpieczonych przed działaniem szkodliwych odczynników zewnętrznych – opakowaniach, na których umieszczona będzie informacja,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Uwaga: Okres ważności wyrobów powinien wynosić minimum 24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</si>
  <si>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>Łącznik prosty typu P
Wykonany z medycznego tworzywa sztucznego
Rozmiar kodowany cyframi – oznaczenie naniesione na łączniku
Ramiona stożkowe, schodkowe
Długość: 6cm</t>
  </si>
  <si>
    <r>
      <t>Łączniki do drenu proste schodkowe, wykonane z tworzywa sztucznego, przezroczyste</t>
    </r>
    <r>
      <rPr>
        <b/>
        <sz val="10"/>
        <color rgb="FF000000"/>
        <rFont val="Arial"/>
        <family val="2"/>
        <charset val="238"/>
      </rPr>
      <t>* lub</t>
    </r>
    <r>
      <rPr>
        <sz val="10"/>
        <color rgb="FF000000"/>
        <rFont val="Arial"/>
        <family val="2"/>
        <charset val="238"/>
      </rPr>
      <t xml:space="preserve"> mleczne</t>
    </r>
    <r>
      <rPr>
        <b/>
        <sz val="10"/>
        <color rgb="FF000000"/>
        <rFont val="Arial"/>
        <family val="2"/>
        <charset val="238"/>
      </rPr>
      <t>*</t>
    </r>
    <r>
      <rPr>
        <sz val="10"/>
        <color rgb="FF000000"/>
        <rFont val="Arial"/>
        <family val="2"/>
        <charset val="238"/>
      </rPr>
      <t>, sterylne, pakowane pojedynczo, w rozmiarach:
10mm – 14 mm, 12 mm -15 mm</t>
    </r>
  </si>
  <si>
    <t>Łączniki do drenu Y schodkowe, wykonane z tworzywa sztucznego, przezroczyste, sterylne, pakowane pojedynczo, w rozmiarach:
16 mm/13 mm
11 mm/9 mm</t>
  </si>
  <si>
    <t>Załącznik nr 1 do umowy nr NZ.261.6.3.2023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</si>
  <si>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termometrów bezdotykowych,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gwarantuje, że wszystkie wyroby objęte zamówieniem  spełniać będą wszystkie - wskazane w niniejszym załączniku-wymagania  eksploatacyjno-techniczne i jakościowe.
3.Dostarczane zamawiającemu poszczególne wyroby powinny znajdować się w trwałych- odpornych na uszkodzenia mechaniczne oraz zabezpieczonych przed działaniem szkodliwych odczynników zewnętrznych – opakowaniach, na których umieszczona będzie informacja,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24 miesiące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</t>
    </r>
    <r>
      <rPr>
        <b/>
        <sz val="10"/>
        <color rgb="FF000000"/>
        <rFont val="Arial"/>
        <family val="2"/>
        <charset val="238"/>
      </rPr>
      <t xml:space="preserve"> ….* dni roboczyc</t>
    </r>
    <r>
      <rPr>
        <sz val="10"/>
        <color rgb="FF000000"/>
        <rFont val="Arial"/>
        <family val="2"/>
        <charset val="238"/>
      </rPr>
      <t xml:space="preserve">h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</si>
  <si>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>Załącznik nr 1 do umowy nr NZ.261.6.4.2023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</si>
  <si>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sprzętu jednorazowego kompatybilnego z posiadanym przez Zamawiającego Endoskopem HD Karl Storz (Shaver),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będą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opakowaniach, na których umieszczona będzie informacja,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24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 niezwłocznie przekazane zamawiającemu, na jego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</si>
  <si>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 xml:space="preserve">Dren płuczący do płukania czoła optyki podczas zabiegów endoskopowych do zastosowania z posiadaną przez zamawiającego pompą CLEARVISION II
sterylny, op 10 szt
</t>
  </si>
  <si>
    <t xml:space="preserve">Dren płuczący do zastosowania z posiadaną przez zamawiającego konsolą UNIDRIVE,
sterylny op 10 szt
</t>
  </si>
  <si>
    <t>op.</t>
  </si>
  <si>
    <r>
      <rPr>
        <sz val="10"/>
        <rFont val="Arial"/>
        <family val="2"/>
        <charset val="238"/>
      </rPr>
      <t xml:space="preserve">Zgłębniki dwunastnicze wykonany z elastycznego PVC, barwny kod nasadek, z czterema otworami bocznymi, </t>
    </r>
    <r>
      <rPr>
        <b/>
        <sz val="10"/>
        <color rgb="FF000000"/>
        <rFont val="Arial"/>
        <family val="2"/>
        <charset val="238"/>
      </rPr>
      <t>z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>miękką prowadnicą</t>
    </r>
    <r>
      <rPr>
        <sz val="10"/>
        <color rgb="FF000000"/>
        <rFont val="Arial"/>
        <family val="2"/>
        <charset val="238"/>
      </rPr>
      <t xml:space="preserve"> , znakowane w odległości 400-450 mm, 500-550 mm, 600-650 mm, 700-750 mm od dystalnego końca, odporne na załamanie sterylne jednokrotnego użytku, w rozmiarach: 12, 14, 16 -</t>
    </r>
  </si>
  <si>
    <r>
      <rPr>
        <sz val="10"/>
        <rFont val="Arial"/>
        <family val="2"/>
        <charset val="238"/>
      </rPr>
      <t xml:space="preserve">
Cewniki do kontrolowanego odsysania górnych dróg oddechowych z kontrolą siły ssania za pomocą konektora w kształcie litery V oraz </t>
    </r>
    <r>
      <rPr>
        <sz val="10"/>
        <color rgb="FF000000"/>
        <rFont val="Arial"/>
        <family val="2"/>
        <charset val="238"/>
      </rPr>
      <t xml:space="preserve">„satynowo-zamrożoną powierzchnią; wykonane z elastycznego PVC; o atraumatycznym zakończeniu końcówki i krawędzi otworów; z otworem centralnym i dwoma naprzemianległymi otworami bocznymi; długość 40 – 50 cm dla rozmiaru 4, 5, 6, 8 oraz 50-60 cm dla rozmiaru 10, sterylne; kolorowy kod rozmiarowy; w rozmiarach: 4, 5, 6, 8, 10 –
</t>
    </r>
  </si>
  <si>
    <r>
      <t xml:space="preserve"> Załącznik nr 5 do SWZ NZ.261.6.2023 </t>
    </r>
    <r>
      <rPr>
        <b/>
        <sz val="11"/>
        <color rgb="FFFF0000"/>
        <rFont val="Arial"/>
        <family val="2"/>
        <charset val="238"/>
      </rPr>
      <t>po zmianach</t>
    </r>
  </si>
  <si>
    <r>
      <t xml:space="preserve"> Załącznik nr 4 do SWZ NZ.261.6.2023</t>
    </r>
    <r>
      <rPr>
        <b/>
        <sz val="11"/>
        <color rgb="FFFF0000"/>
        <rFont val="Arial"/>
        <family val="2"/>
        <charset val="238"/>
      </rPr>
      <t xml:space="preserve"> po zmianach</t>
    </r>
  </si>
  <si>
    <r>
      <t xml:space="preserve">Termometr bezdotykowy do pomiaru temperatury ciała
- w zakresie min. 34°C – </t>
    </r>
    <r>
      <rPr>
        <b/>
        <strike/>
        <sz val="10"/>
        <color rgb="FFFF0000"/>
        <rFont val="Arial"/>
        <family val="2"/>
        <charset val="238"/>
      </rPr>
      <t>43</t>
    </r>
    <r>
      <rPr>
        <b/>
        <sz val="10"/>
        <color rgb="FFFF0000"/>
        <rFont val="Arial"/>
        <family val="2"/>
        <charset val="238"/>
      </rPr>
      <t xml:space="preserve"> 42,9</t>
    </r>
    <r>
      <rPr>
        <sz val="10"/>
        <color rgb="FF000000"/>
        <rFont val="Arial"/>
        <family val="2"/>
        <charset val="238"/>
      </rPr>
      <t xml:space="preserve">°C
- dokładność pomiaru temperatury ciała </t>
    </r>
    <r>
      <rPr>
        <b/>
        <strike/>
        <sz val="10"/>
        <color rgb="FFFF0000"/>
        <rFont val="Arial"/>
        <family val="2"/>
        <charset val="238"/>
      </rPr>
      <t>min. ±0,2°C</t>
    </r>
    <r>
      <rPr>
        <b/>
        <sz val="10"/>
        <color rgb="FFFF0000"/>
        <rFont val="Arial"/>
        <family val="2"/>
        <charset val="238"/>
      </rPr>
      <t xml:space="preserve">  ±0,3°C</t>
    </r>
    <r>
      <rPr>
        <b/>
        <sz val="10"/>
        <color rgb="FF000000"/>
        <rFont val="Arial"/>
        <family val="2"/>
        <charset val="238"/>
      </rPr>
      <t xml:space="preserve">, </t>
    </r>
    <r>
      <rPr>
        <b/>
        <sz val="10"/>
        <color rgb="FFFF0000"/>
        <rFont val="Arial"/>
        <family val="2"/>
        <charset val="238"/>
      </rPr>
      <t>przy czym w zakresie 35,5 °C - 42 °C ±0,2°C</t>
    </r>
    <r>
      <rPr>
        <sz val="10"/>
        <color rgb="FF000000"/>
        <rFont val="Arial"/>
        <family val="2"/>
        <charset val="238"/>
      </rPr>
      <t xml:space="preserve">
- Możliwość pomiaru temperatury obiektu w zakresie min. 0°C – </t>
    </r>
    <r>
      <rPr>
        <b/>
        <strike/>
        <sz val="10"/>
        <color rgb="FFFF0000"/>
        <rFont val="Arial"/>
        <family val="2"/>
        <charset val="238"/>
      </rPr>
      <t>100</t>
    </r>
    <r>
      <rPr>
        <b/>
        <sz val="10"/>
        <color rgb="FFFF0000"/>
        <rFont val="Arial"/>
        <family val="2"/>
        <charset val="238"/>
      </rPr>
      <t xml:space="preserve"> 60</t>
    </r>
    <r>
      <rPr>
        <sz val="10"/>
        <color rgb="FF000000"/>
        <rFont val="Arial"/>
        <family val="2"/>
        <charset val="238"/>
      </rPr>
      <t xml:space="preserve">°C
- dokładność pomiaru temperatury obiektu </t>
    </r>
    <r>
      <rPr>
        <b/>
        <strike/>
        <sz val="10"/>
        <color rgb="FFFF0000"/>
        <rFont val="Arial"/>
        <family val="2"/>
        <charset val="238"/>
      </rPr>
      <t>min</t>
    </r>
    <r>
      <rPr>
        <sz val="10"/>
        <color rgb="FF000000"/>
        <rFont val="Arial"/>
        <family val="2"/>
        <charset val="238"/>
      </rPr>
      <t xml:space="preserve">. ±0,3°C
- Ekran LCD podświetlany
- Zalecany czas pomiaru do 5 sekundy
- odległość w chwili pomiaru od czoła do 5 cm.
- Sygnalizacja dźwiękowa po zakończeniu pomiaru.
- Możliwość manualnego ustawienia pomiaru: pomiar temp. ciała, pomiar temp. obiektu
- Możliwość wyboru jednostki pomiarowej °C lub F
- Automatyczne wyłączenie jeśli termometr nie będzie używany przez ponad minutę
- Sygnalizacja wyczerpanej baterii lub awarii
- Zasilanie ogólnie dostępną baterią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</si>
</sst>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4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A"/>
      <name val="Arial"/>
      <family val="2"/>
      <charset val="238"/>
    </font>
    <font>
      <sz val="10"/>
      <color rgb="FF000000"/>
      <name val="Tahoma1"/>
      <charset val="238"/>
    </font>
    <font>
      <b/>
      <sz val="11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6" fillId="0" borderId="0" applyNumberFormat="0" applyBorder="0" applyProtection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165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165" fontId="9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3" fillId="0" borderId="1" xfId="0" applyFont="1" applyBorder="1"/>
    <xf numFmtId="0" fontId="10" fillId="0" borderId="4" xfId="0" applyFont="1" applyBorder="1" applyAlignment="1">
      <alignment horizontal="justify"/>
    </xf>
    <xf numFmtId="0" fontId="10" fillId="0" borderId="3" xfId="0" applyFont="1" applyBorder="1" applyAlignment="1">
      <alignment horizontal="justify" wrapText="1"/>
    </xf>
    <xf numFmtId="0" fontId="6" fillId="0" borderId="2" xfId="0" applyFont="1" applyBorder="1" applyAlignment="1">
      <alignment horizontal="left" vertical="center" wrapText="1" readingOrder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topLeftCell="A7" zoomScale="85" zoomScaleNormal="85" workbookViewId="0">
      <selection activeCell="B9" sqref="B9"/>
    </sheetView>
  </sheetViews>
  <sheetFormatPr defaultColWidth="11.7109375" defaultRowHeight="12.75"/>
  <cols>
    <col min="1" max="1" width="3.42578125" customWidth="1"/>
    <col min="2" max="2" width="48.85546875" customWidth="1"/>
    <col min="3" max="3" width="6" customWidth="1"/>
    <col min="4" max="4" width="4.85546875" bestFit="1" customWidth="1"/>
    <col min="6" max="6" width="11.85546875" bestFit="1" customWidth="1"/>
    <col min="7" max="7" width="6.85546875" bestFit="1" customWidth="1"/>
    <col min="8" max="8" width="11" bestFit="1" customWidth="1"/>
    <col min="9" max="9" width="11.28515625" bestFit="1" customWidth="1"/>
    <col min="10" max="10" width="19.28515625" customWidth="1"/>
  </cols>
  <sheetData>
    <row r="1" spans="1:10" ht="1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384.6" customHeight="1">
      <c r="A4" s="37" t="s">
        <v>33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30" customHeight="1"/>
    <row r="6" spans="1:10" ht="7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12</v>
      </c>
      <c r="G6" s="3" t="s">
        <v>5</v>
      </c>
      <c r="H6" s="3" t="s">
        <v>13</v>
      </c>
      <c r="I6" s="3" t="s">
        <v>14</v>
      </c>
      <c r="J6" s="3" t="s">
        <v>6</v>
      </c>
    </row>
    <row r="7" spans="1:10">
      <c r="A7" s="4">
        <v>1</v>
      </c>
      <c r="B7" s="4">
        <v>2</v>
      </c>
      <c r="C7" s="4">
        <v>3</v>
      </c>
      <c r="D7" s="4">
        <v>4</v>
      </c>
      <c r="E7" s="4">
        <v>5</v>
      </c>
      <c r="F7" s="4" t="s">
        <v>15</v>
      </c>
      <c r="G7" s="4">
        <v>7</v>
      </c>
      <c r="H7" s="4" t="s">
        <v>16</v>
      </c>
      <c r="I7" s="4" t="s">
        <v>17</v>
      </c>
      <c r="J7" s="4">
        <v>10</v>
      </c>
    </row>
    <row r="8" spans="1:10" ht="51">
      <c r="A8" s="6">
        <v>1</v>
      </c>
      <c r="B8" s="34" t="s">
        <v>23</v>
      </c>
      <c r="C8" s="6" t="s">
        <v>8</v>
      </c>
      <c r="D8" s="6">
        <v>300</v>
      </c>
      <c r="E8" s="9"/>
      <c r="F8" s="8">
        <f>ROUND(E8*D8,2)</f>
        <v>0</v>
      </c>
      <c r="G8" s="10"/>
      <c r="H8" s="8">
        <f>ROUND(I8/D8,2)</f>
        <v>0</v>
      </c>
      <c r="I8" s="8">
        <f>ROUND(F8+(F8*G8),2)</f>
        <v>0</v>
      </c>
      <c r="J8" s="25"/>
    </row>
    <row r="9" spans="1:10" ht="63.75">
      <c r="A9" s="6">
        <f>A8+1</f>
        <v>2</v>
      </c>
      <c r="B9" s="24" t="s">
        <v>24</v>
      </c>
      <c r="C9" s="6" t="s">
        <v>8</v>
      </c>
      <c r="D9" s="6">
        <v>100</v>
      </c>
      <c r="E9" s="9"/>
      <c r="F9" s="8">
        <f t="shared" ref="F9:F14" si="0">ROUND(E9*D9,2)</f>
        <v>0</v>
      </c>
      <c r="G9" s="10"/>
      <c r="H9" s="8">
        <f t="shared" ref="H9:H14" si="1">ROUND(I9/D9,2)</f>
        <v>0</v>
      </c>
      <c r="I9" s="8">
        <f t="shared" ref="I9:I14" si="2">ROUND(F9+(F9*G9),2)</f>
        <v>0</v>
      </c>
      <c r="J9" s="25"/>
    </row>
    <row r="10" spans="1:10" ht="76.5">
      <c r="A10" s="6">
        <f t="shared" ref="A10:A14" si="3">A9+1</f>
        <v>3</v>
      </c>
      <c r="B10" s="24" t="s">
        <v>29</v>
      </c>
      <c r="C10" s="6" t="s">
        <v>8</v>
      </c>
      <c r="D10" s="6">
        <v>100</v>
      </c>
      <c r="E10" s="9"/>
      <c r="F10" s="8">
        <f t="shared" si="0"/>
        <v>0</v>
      </c>
      <c r="G10" s="10"/>
      <c r="H10" s="8">
        <f t="shared" si="1"/>
        <v>0</v>
      </c>
      <c r="I10" s="8">
        <f t="shared" si="2"/>
        <v>0</v>
      </c>
      <c r="J10" s="25"/>
    </row>
    <row r="11" spans="1:10" ht="63.75">
      <c r="A11" s="6">
        <f t="shared" si="3"/>
        <v>4</v>
      </c>
      <c r="B11" s="24" t="s">
        <v>27</v>
      </c>
      <c r="C11" s="6" t="s">
        <v>8</v>
      </c>
      <c r="D11" s="6">
        <v>50</v>
      </c>
      <c r="E11" s="9"/>
      <c r="F11" s="8">
        <f t="shared" si="0"/>
        <v>0</v>
      </c>
      <c r="G11" s="10"/>
      <c r="H11" s="8">
        <f t="shared" si="1"/>
        <v>0</v>
      </c>
      <c r="I11" s="8">
        <f t="shared" si="2"/>
        <v>0</v>
      </c>
      <c r="J11" s="25"/>
    </row>
    <row r="12" spans="1:10" ht="51">
      <c r="A12" s="6">
        <f t="shared" si="3"/>
        <v>5</v>
      </c>
      <c r="B12" s="24" t="s">
        <v>25</v>
      </c>
      <c r="C12" s="6" t="s">
        <v>8</v>
      </c>
      <c r="D12" s="6">
        <v>50</v>
      </c>
      <c r="E12" s="9"/>
      <c r="F12" s="8">
        <f t="shared" si="0"/>
        <v>0</v>
      </c>
      <c r="G12" s="10"/>
      <c r="H12" s="8">
        <f t="shared" si="1"/>
        <v>0</v>
      </c>
      <c r="I12" s="8">
        <f t="shared" si="2"/>
        <v>0</v>
      </c>
      <c r="J12" s="25"/>
    </row>
    <row r="13" spans="1:10" ht="51">
      <c r="A13" s="6">
        <f t="shared" si="3"/>
        <v>6</v>
      </c>
      <c r="B13" s="24" t="s">
        <v>28</v>
      </c>
      <c r="C13" s="6" t="s">
        <v>8</v>
      </c>
      <c r="D13" s="6">
        <v>50</v>
      </c>
      <c r="E13" s="9"/>
      <c r="F13" s="8">
        <f t="shared" si="0"/>
        <v>0</v>
      </c>
      <c r="G13" s="10"/>
      <c r="H13" s="8">
        <f t="shared" si="1"/>
        <v>0</v>
      </c>
      <c r="I13" s="8">
        <f t="shared" si="2"/>
        <v>0</v>
      </c>
      <c r="J13" s="26"/>
    </row>
    <row r="14" spans="1:10" ht="63.75">
      <c r="A14" s="6">
        <f t="shared" si="3"/>
        <v>7</v>
      </c>
      <c r="B14" s="24" t="s">
        <v>26</v>
      </c>
      <c r="C14" s="6" t="s">
        <v>8</v>
      </c>
      <c r="D14" s="11">
        <v>700</v>
      </c>
      <c r="E14" s="27"/>
      <c r="F14" s="8">
        <f t="shared" si="0"/>
        <v>0</v>
      </c>
      <c r="G14" s="10"/>
      <c r="H14" s="8">
        <f t="shared" si="1"/>
        <v>0</v>
      </c>
      <c r="I14" s="8">
        <f t="shared" si="2"/>
        <v>0</v>
      </c>
      <c r="J14" s="28"/>
    </row>
    <row r="15" spans="1:10">
      <c r="E15" s="12" t="s">
        <v>9</v>
      </c>
      <c r="F15" s="13">
        <f>SUM(F8:F14)</f>
        <v>0</v>
      </c>
      <c r="G15" s="29"/>
      <c r="H15" s="14"/>
      <c r="I15" s="13">
        <f>SUM(I8:I14)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47244094488188981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tabSelected="1" view="pageBreakPreview" zoomScale="75" zoomScaleNormal="85" zoomScaleSheetLayoutView="75" workbookViewId="0">
      <selection activeCell="B11" sqref="B11"/>
    </sheetView>
  </sheetViews>
  <sheetFormatPr defaultColWidth="11.7109375" defaultRowHeight="12.75"/>
  <cols>
    <col min="1" max="1" width="4" customWidth="1"/>
    <col min="2" max="2" width="53" customWidth="1"/>
    <col min="3" max="3" width="5.42578125" bestFit="1" customWidth="1"/>
    <col min="4" max="4" width="7" bestFit="1" customWidth="1"/>
    <col min="5" max="5" width="11.5703125" bestFit="1" customWidth="1"/>
    <col min="6" max="6" width="14.42578125" customWidth="1"/>
    <col min="7" max="7" width="7" customWidth="1"/>
    <col min="8" max="8" width="11" bestFit="1" customWidth="1"/>
    <col min="9" max="9" width="15.85546875" bestFit="1" customWidth="1"/>
    <col min="10" max="10" width="17.140625" customWidth="1"/>
  </cols>
  <sheetData>
    <row r="1" spans="1:10" ht="15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402.75" customHeight="1">
      <c r="A4" s="37" t="s">
        <v>32</v>
      </c>
      <c r="B4" s="37"/>
      <c r="C4" s="37"/>
      <c r="D4" s="37"/>
      <c r="E4" s="37"/>
      <c r="F4" s="37"/>
      <c r="G4" s="37"/>
      <c r="H4" s="37"/>
      <c r="I4" s="37"/>
      <c r="J4" s="37"/>
    </row>
    <row r="6" spans="1:10" ht="84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12</v>
      </c>
      <c r="G6" s="3" t="s">
        <v>5</v>
      </c>
      <c r="H6" s="3" t="s">
        <v>13</v>
      </c>
      <c r="I6" s="3" t="s">
        <v>14</v>
      </c>
      <c r="J6" s="3" t="s">
        <v>6</v>
      </c>
    </row>
    <row r="7" spans="1:10">
      <c r="A7" s="4">
        <v>1</v>
      </c>
      <c r="B7" s="4">
        <v>2</v>
      </c>
      <c r="C7" s="4">
        <v>3</v>
      </c>
      <c r="D7" s="4">
        <v>4</v>
      </c>
      <c r="E7" s="4">
        <v>5</v>
      </c>
      <c r="F7" s="4" t="s">
        <v>15</v>
      </c>
      <c r="G7" s="4">
        <v>7</v>
      </c>
      <c r="H7" s="4" t="s">
        <v>16</v>
      </c>
      <c r="I7" s="4" t="s">
        <v>17</v>
      </c>
      <c r="J7" s="4">
        <v>10</v>
      </c>
    </row>
    <row r="8" spans="1:10" ht="51">
      <c r="A8" s="6">
        <v>1</v>
      </c>
      <c r="B8" s="30" t="s">
        <v>35</v>
      </c>
      <c r="C8" s="6" t="s">
        <v>8</v>
      </c>
      <c r="D8" s="6">
        <v>500</v>
      </c>
      <c r="E8" s="9"/>
      <c r="F8" s="8">
        <f>ROUND(E8*D8,2)</f>
        <v>0</v>
      </c>
      <c r="G8" s="10"/>
      <c r="H8" s="8">
        <f>ROUND(I8/D8,2)</f>
        <v>0</v>
      </c>
      <c r="I8" s="8">
        <f>ROUND(F8+(F8*G8),2)</f>
        <v>0</v>
      </c>
      <c r="J8" s="25"/>
    </row>
    <row r="9" spans="1:10" ht="63.75">
      <c r="A9" s="6">
        <f>A8+1</f>
        <v>2</v>
      </c>
      <c r="B9" s="30" t="s">
        <v>36</v>
      </c>
      <c r="C9" s="6" t="s">
        <v>8</v>
      </c>
      <c r="D9" s="6">
        <v>300</v>
      </c>
      <c r="E9" s="9"/>
      <c r="F9" s="8">
        <f t="shared" ref="F9:F12" si="0">ROUND(E9*D9,2)</f>
        <v>0</v>
      </c>
      <c r="G9" s="10"/>
      <c r="H9" s="8">
        <f t="shared" ref="H9:H12" si="1">ROUND(I9/D9,2)</f>
        <v>0</v>
      </c>
      <c r="I9" s="8">
        <f t="shared" ref="I9:I12" si="2">ROUND(F9+(F9*G9),2)</f>
        <v>0</v>
      </c>
      <c r="J9" s="26"/>
    </row>
    <row r="10" spans="1:10" ht="140.25">
      <c r="A10" s="6">
        <f t="shared" ref="A10:A12" si="3">A9+1</f>
        <v>3</v>
      </c>
      <c r="B10" s="34" t="s">
        <v>45</v>
      </c>
      <c r="C10" s="6" t="s">
        <v>8</v>
      </c>
      <c r="D10" s="11">
        <v>20000</v>
      </c>
      <c r="E10" s="9"/>
      <c r="F10" s="8">
        <f t="shared" si="0"/>
        <v>0</v>
      </c>
      <c r="G10" s="10"/>
      <c r="H10" s="8">
        <f t="shared" si="1"/>
        <v>0</v>
      </c>
      <c r="I10" s="8">
        <f t="shared" si="2"/>
        <v>0</v>
      </c>
      <c r="J10" s="28"/>
    </row>
    <row r="11" spans="1:10" ht="76.5">
      <c r="A11" s="6">
        <f>A10+1</f>
        <v>4</v>
      </c>
      <c r="B11" s="30" t="s">
        <v>44</v>
      </c>
      <c r="C11" s="6" t="s">
        <v>8</v>
      </c>
      <c r="D11" s="11">
        <v>20</v>
      </c>
      <c r="E11" s="9"/>
      <c r="F11" s="8">
        <f t="shared" si="0"/>
        <v>0</v>
      </c>
      <c r="G11" s="10"/>
      <c r="H11" s="8">
        <f t="shared" si="1"/>
        <v>0</v>
      </c>
      <c r="I11" s="8">
        <f t="shared" si="2"/>
        <v>0</v>
      </c>
      <c r="J11" s="28"/>
    </row>
    <row r="12" spans="1:10" ht="76.5">
      <c r="A12" s="6">
        <f t="shared" si="3"/>
        <v>5</v>
      </c>
      <c r="B12" s="24" t="s">
        <v>34</v>
      </c>
      <c r="C12" s="6" t="s">
        <v>8</v>
      </c>
      <c r="D12" s="11">
        <v>20</v>
      </c>
      <c r="E12" s="9"/>
      <c r="F12" s="8">
        <f t="shared" si="0"/>
        <v>0</v>
      </c>
      <c r="G12" s="10"/>
      <c r="H12" s="8">
        <f t="shared" si="1"/>
        <v>0</v>
      </c>
      <c r="I12" s="8">
        <f t="shared" si="2"/>
        <v>0</v>
      </c>
      <c r="J12" s="28"/>
    </row>
    <row r="13" spans="1:10" s="1" customFormat="1" ht="15">
      <c r="E13" s="15" t="s">
        <v>9</v>
      </c>
      <c r="F13" s="16">
        <f>SUM(F8:F12)</f>
        <v>0</v>
      </c>
      <c r="G13" s="5"/>
      <c r="H13" s="17"/>
      <c r="I13" s="16">
        <f>SUM(I8:I12)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47244094488188981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"/>
  <sheetViews>
    <sheetView topLeftCell="A7" zoomScale="85" zoomScaleNormal="85" workbookViewId="0">
      <selection activeCell="B8" sqref="B8"/>
    </sheetView>
  </sheetViews>
  <sheetFormatPr defaultColWidth="11.7109375" defaultRowHeight="12.75"/>
  <cols>
    <col min="1" max="1" width="4.7109375" customWidth="1"/>
    <col min="2" max="2" width="52.140625" customWidth="1"/>
    <col min="3" max="3" width="5.42578125" bestFit="1" customWidth="1"/>
    <col min="4" max="4" width="4.85546875" bestFit="1" customWidth="1"/>
    <col min="5" max="5" width="11.5703125" bestFit="1" customWidth="1"/>
    <col min="6" max="6" width="15" customWidth="1"/>
    <col min="7" max="7" width="6.7109375" customWidth="1"/>
    <col min="8" max="8" width="11" bestFit="1" customWidth="1"/>
    <col min="9" max="9" width="15.5703125" customWidth="1"/>
    <col min="10" max="10" width="17" customWidth="1"/>
  </cols>
  <sheetData>
    <row r="1" spans="1:10" ht="1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385.35" customHeight="1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35.25" customHeight="1"/>
    <row r="6" spans="1:10" ht="93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12</v>
      </c>
      <c r="G6" s="3" t="s">
        <v>5</v>
      </c>
      <c r="H6" s="3" t="s">
        <v>13</v>
      </c>
      <c r="I6" s="3" t="s">
        <v>14</v>
      </c>
      <c r="J6" s="3" t="s">
        <v>6</v>
      </c>
    </row>
    <row r="7" spans="1:10">
      <c r="A7" s="4">
        <v>1</v>
      </c>
      <c r="B7" s="4">
        <v>2</v>
      </c>
      <c r="C7" s="4">
        <v>3</v>
      </c>
      <c r="D7" s="4">
        <v>4</v>
      </c>
      <c r="E7" s="4">
        <v>5</v>
      </c>
      <c r="F7" s="4" t="s">
        <v>15</v>
      </c>
      <c r="G7" s="4">
        <v>7</v>
      </c>
      <c r="H7" s="4" t="s">
        <v>16</v>
      </c>
      <c r="I7" s="4" t="s">
        <v>17</v>
      </c>
      <c r="J7" s="4">
        <v>10</v>
      </c>
    </row>
    <row r="8" spans="1:10" ht="242.25">
      <c r="A8" s="6">
        <v>1</v>
      </c>
      <c r="B8" s="7" t="s">
        <v>48</v>
      </c>
      <c r="C8" s="6" t="s">
        <v>8</v>
      </c>
      <c r="D8" s="6">
        <v>200</v>
      </c>
      <c r="E8" s="9"/>
      <c r="F8" s="8">
        <f>ROUND(E8*D8,2)</f>
        <v>0</v>
      </c>
      <c r="G8" s="10"/>
      <c r="H8" s="8">
        <f>ROUND(I8/D8,2)</f>
        <v>0</v>
      </c>
      <c r="I8" s="8">
        <f>ROUND(F8+(F8*G8),2)</f>
        <v>0</v>
      </c>
      <c r="J8" s="31"/>
    </row>
    <row r="9" spans="1:10" s="1" customFormat="1" ht="15">
      <c r="E9" s="15" t="s">
        <v>9</v>
      </c>
      <c r="F9" s="16">
        <f>SUM(F8:F8)</f>
        <v>0</v>
      </c>
      <c r="G9" s="5"/>
      <c r="H9" s="17"/>
      <c r="I9" s="16">
        <f>SUM(I8:I8)</f>
        <v>0</v>
      </c>
    </row>
    <row r="12" spans="1:10">
      <c r="B12" s="2"/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47244094488188981" bottom="0.27559055118110237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"/>
  <sheetViews>
    <sheetView zoomScale="85" zoomScaleNormal="85" workbookViewId="0">
      <selection activeCell="A4" sqref="A4:J4"/>
    </sheetView>
  </sheetViews>
  <sheetFormatPr defaultColWidth="11.7109375" defaultRowHeight="12.75"/>
  <cols>
    <col min="1" max="1" width="4.7109375" customWidth="1"/>
    <col min="2" max="2" width="43.5703125" customWidth="1"/>
    <col min="3" max="3" width="5.42578125" bestFit="1" customWidth="1"/>
    <col min="4" max="4" width="4.85546875" bestFit="1" customWidth="1"/>
    <col min="6" max="6" width="14.85546875" customWidth="1"/>
    <col min="7" max="7" width="7" customWidth="1"/>
    <col min="8" max="8" width="11.5703125" customWidth="1"/>
    <col min="9" max="9" width="14.5703125" customWidth="1"/>
    <col min="10" max="10" width="18.42578125" customWidth="1"/>
  </cols>
  <sheetData>
    <row r="1" spans="1:10" ht="1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367.7" customHeight="1">
      <c r="A4" s="37" t="s">
        <v>40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54" customHeight="1"/>
    <row r="6" spans="1:10" ht="84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12</v>
      </c>
      <c r="G6" s="3" t="s">
        <v>5</v>
      </c>
      <c r="H6" s="3" t="s">
        <v>13</v>
      </c>
      <c r="I6" s="3" t="s">
        <v>14</v>
      </c>
      <c r="J6" s="3" t="s">
        <v>6</v>
      </c>
    </row>
    <row r="7" spans="1:10">
      <c r="A7" s="4">
        <v>1</v>
      </c>
      <c r="B7" s="4">
        <v>2</v>
      </c>
      <c r="C7" s="4">
        <v>3</v>
      </c>
      <c r="D7" s="4">
        <v>4</v>
      </c>
      <c r="E7" s="4">
        <v>5</v>
      </c>
      <c r="F7" s="4" t="s">
        <v>15</v>
      </c>
      <c r="G7" s="4">
        <v>7</v>
      </c>
      <c r="H7" s="4" t="s">
        <v>16</v>
      </c>
      <c r="I7" s="4" t="s">
        <v>17</v>
      </c>
      <c r="J7" s="4">
        <v>10</v>
      </c>
    </row>
    <row r="8" spans="1:10" ht="76.5">
      <c r="A8" s="6" t="s">
        <v>7</v>
      </c>
      <c r="B8" s="33" t="s">
        <v>41</v>
      </c>
      <c r="C8" s="6" t="s">
        <v>43</v>
      </c>
      <c r="D8" s="6">
        <v>24</v>
      </c>
      <c r="E8" s="9"/>
      <c r="F8" s="8">
        <f>ROUND(E8*D8,2)</f>
        <v>0</v>
      </c>
      <c r="G8" s="10"/>
      <c r="H8" s="8">
        <f>ROUND(I8/D8,2)</f>
        <v>0</v>
      </c>
      <c r="I8" s="8">
        <f>ROUND(F8+(F8*G8),2)</f>
        <v>0</v>
      </c>
      <c r="J8" s="18"/>
    </row>
    <row r="9" spans="1:10" ht="51">
      <c r="A9" s="6" t="s">
        <v>10</v>
      </c>
      <c r="B9" s="32" t="s">
        <v>42</v>
      </c>
      <c r="C9" s="6" t="s">
        <v>43</v>
      </c>
      <c r="D9" s="6">
        <v>20</v>
      </c>
      <c r="E9" s="9"/>
      <c r="F9" s="8">
        <f t="shared" ref="F9" si="0">ROUND(E9*D9,2)</f>
        <v>0</v>
      </c>
      <c r="G9" s="10"/>
      <c r="H9" s="8">
        <f t="shared" ref="H9" si="1">ROUND(I9/D9,2)</f>
        <v>0</v>
      </c>
      <c r="I9" s="8">
        <f t="shared" ref="I9" si="2">ROUND(F9+(F9*G9),2)</f>
        <v>0</v>
      </c>
      <c r="J9" s="18"/>
    </row>
    <row r="10" spans="1:10" s="1" customFormat="1" ht="24" customHeight="1">
      <c r="A10" s="19"/>
      <c r="B10" s="19"/>
      <c r="C10" s="19"/>
      <c r="D10" s="19"/>
      <c r="E10" s="20" t="s">
        <v>9</v>
      </c>
      <c r="F10" s="21">
        <f>SUM(F8:F9)</f>
        <v>0</v>
      </c>
      <c r="G10" s="22"/>
      <c r="H10" s="23"/>
      <c r="I10" s="21">
        <f>SUM(I8:I9)</f>
        <v>0</v>
      </c>
      <c r="J10" s="19"/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27559055118110237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Zad.1</vt:lpstr>
      <vt:lpstr>Zad.2</vt:lpstr>
      <vt:lpstr>Zad.3-zm.</vt:lpstr>
      <vt:lpstr>Zad.4-zm.</vt:lpstr>
      <vt:lpstr>Zad.1!Obszar_wydruku</vt:lpstr>
      <vt:lpstr>Zad.2!Obszar_wydruku</vt:lpstr>
      <vt:lpstr>'Zad.3-zm.'!Obszar_wydruku</vt:lpstr>
      <vt:lpstr>'Zad.4-zm.'!Obszar_wydruku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63</cp:revision>
  <cp:lastPrinted>2023-03-20T11:37:35Z</cp:lastPrinted>
  <dcterms:created xsi:type="dcterms:W3CDTF">2009-04-16T11:32:48Z</dcterms:created>
  <dcterms:modified xsi:type="dcterms:W3CDTF">2023-03-20T11:37:54Z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