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 tabRatio="833" activeTab="5"/>
  </bookViews>
  <sheets>
    <sheet name="Zadanie 1" sheetId="1" r:id="rId1"/>
    <sheet name="Zadanie 2" sheetId="14" r:id="rId2"/>
    <sheet name="Zadanie 3" sheetId="20" r:id="rId3"/>
    <sheet name="Zadanie 4" sheetId="36" r:id="rId4"/>
    <sheet name="Zadanie 5" sheetId="39" r:id="rId5"/>
    <sheet name="Zadanie 6" sheetId="42" r:id="rId6"/>
    <sheet name="Wartość" sheetId="45" r:id="rId7"/>
  </sheets>
  <definedNames>
    <definedName name="_xlnm.Print_Area" localSheetId="2">'Zadanie 3'!$A$1:$K$13</definedName>
  </definedNames>
  <calcPr calcId="125725"/>
</workbook>
</file>

<file path=xl/calcChain.xml><?xml version="1.0" encoding="utf-8"?>
<calcChain xmlns="http://schemas.openxmlformats.org/spreadsheetml/2006/main">
  <c r="H8" i="42"/>
  <c r="H9"/>
  <c r="I8"/>
  <c r="I9"/>
  <c r="I10"/>
  <c r="K9"/>
  <c r="K8"/>
  <c r="I9" i="39"/>
  <c r="J9" s="1"/>
  <c r="I10"/>
  <c r="J10" s="1"/>
  <c r="I11"/>
  <c r="J11" s="1"/>
  <c r="H9"/>
  <c r="K9" s="1"/>
  <c r="H10"/>
  <c r="K10" s="1"/>
  <c r="H11"/>
  <c r="K11" s="1"/>
  <c r="H10" i="42"/>
  <c r="K10" s="1"/>
  <c r="J10" s="1"/>
  <c r="J9" l="1"/>
  <c r="J8"/>
  <c r="I14" i="14"/>
  <c r="I15"/>
  <c r="I16"/>
  <c r="H14"/>
  <c r="K14" s="1"/>
  <c r="J14" s="1"/>
  <c r="H15"/>
  <c r="K15" s="1"/>
  <c r="H16"/>
  <c r="K16" s="1"/>
  <c r="J16" l="1"/>
  <c r="J15"/>
  <c r="J27" i="1"/>
  <c r="I27"/>
  <c r="H27"/>
  <c r="K27" s="1"/>
  <c r="H19" l="1"/>
  <c r="K19" s="1"/>
  <c r="I19"/>
  <c r="J19"/>
  <c r="I7" i="42"/>
  <c r="I11" s="1"/>
  <c r="B8" i="45" s="1"/>
  <c r="H7" i="42"/>
  <c r="K7" s="1"/>
  <c r="J7" l="1"/>
  <c r="J11" s="1"/>
  <c r="K11"/>
  <c r="C8" i="45" s="1"/>
  <c r="I8" i="36"/>
  <c r="I7"/>
  <c r="H8"/>
  <c r="K8" s="1"/>
  <c r="J8" s="1"/>
  <c r="H7"/>
  <c r="K7" s="1"/>
  <c r="I7" i="20"/>
  <c r="I8"/>
  <c r="I9"/>
  <c r="H7"/>
  <c r="K7" s="1"/>
  <c r="J7" s="1"/>
  <c r="H8"/>
  <c r="K8" s="1"/>
  <c r="J8" s="1"/>
  <c r="H9"/>
  <c r="K9" s="1"/>
  <c r="J9" s="1"/>
  <c r="I8" i="14"/>
  <c r="I9"/>
  <c r="I10"/>
  <c r="I11"/>
  <c r="I12"/>
  <c r="I13"/>
  <c r="I7"/>
  <c r="I17" s="1"/>
  <c r="H8"/>
  <c r="K8" s="1"/>
  <c r="J8" s="1"/>
  <c r="H9"/>
  <c r="K9" s="1"/>
  <c r="J9" s="1"/>
  <c r="H10"/>
  <c r="K10" s="1"/>
  <c r="J10" s="1"/>
  <c r="H11"/>
  <c r="K11" s="1"/>
  <c r="J11" s="1"/>
  <c r="H12"/>
  <c r="K12" s="1"/>
  <c r="J12" s="1"/>
  <c r="H13"/>
  <c r="K13" s="1"/>
  <c r="J13" s="1"/>
  <c r="H7"/>
  <c r="K7" s="1"/>
  <c r="K17" l="1"/>
  <c r="J7"/>
  <c r="J17" s="1"/>
  <c r="J7" i="36"/>
  <c r="J29" i="1"/>
  <c r="I29"/>
  <c r="H29"/>
  <c r="K29" s="1"/>
  <c r="J28"/>
  <c r="I28"/>
  <c r="H28"/>
  <c r="K28" s="1"/>
  <c r="J26"/>
  <c r="I26"/>
  <c r="H26"/>
  <c r="K26" s="1"/>
  <c r="J25"/>
  <c r="I25"/>
  <c r="H25"/>
  <c r="K25" s="1"/>
  <c r="J24"/>
  <c r="I24"/>
  <c r="H24"/>
  <c r="K24" s="1"/>
  <c r="J21"/>
  <c r="I21"/>
  <c r="H21"/>
  <c r="K21" s="1"/>
  <c r="J20"/>
  <c r="I20"/>
  <c r="H20"/>
  <c r="K20" s="1"/>
  <c r="J18"/>
  <c r="I18"/>
  <c r="H18"/>
  <c r="K18" s="1"/>
  <c r="I22" l="1"/>
  <c r="I23"/>
  <c r="I16"/>
  <c r="I17"/>
  <c r="I14"/>
  <c r="I15"/>
  <c r="I7"/>
  <c r="I8"/>
  <c r="I9"/>
  <c r="I10"/>
  <c r="I11"/>
  <c r="I12"/>
  <c r="I13"/>
  <c r="H7"/>
  <c r="K7" s="1"/>
  <c r="J7" s="1"/>
  <c r="H8"/>
  <c r="K8" s="1"/>
  <c r="H9"/>
  <c r="K9" s="1"/>
  <c r="H15"/>
  <c r="K15" s="1"/>
  <c r="H16"/>
  <c r="K16" s="1"/>
  <c r="J16" s="1"/>
  <c r="H17"/>
  <c r="K17" s="1"/>
  <c r="H22"/>
  <c r="K22" s="1"/>
  <c r="H23"/>
  <c r="K23" s="1"/>
  <c r="H12"/>
  <c r="K12" s="1"/>
  <c r="H13"/>
  <c r="K13" s="1"/>
  <c r="J13" s="1"/>
  <c r="H14"/>
  <c r="K14" s="1"/>
  <c r="J14" s="1"/>
  <c r="H11"/>
  <c r="K11" s="1"/>
  <c r="J11" s="1"/>
  <c r="H10"/>
  <c r="K10" s="1"/>
  <c r="J10" s="1"/>
  <c r="I8" i="39"/>
  <c r="J8" s="1"/>
  <c r="H8"/>
  <c r="K8" s="1"/>
  <c r="I7"/>
  <c r="H7"/>
  <c r="K7" s="1"/>
  <c r="K12" s="1"/>
  <c r="C7" i="45" s="1"/>
  <c r="K9" i="36"/>
  <c r="C6" i="45" s="1"/>
  <c r="J9" i="36"/>
  <c r="I9"/>
  <c r="B6" i="45" s="1"/>
  <c r="K10" i="20"/>
  <c r="C5" i="45" s="1"/>
  <c r="J10" i="20"/>
  <c r="I10"/>
  <c r="B5" i="45" s="1"/>
  <c r="C4"/>
  <c r="B4"/>
  <c r="J7" i="39" l="1"/>
  <c r="J12" s="1"/>
  <c r="I12"/>
  <c r="B7" i="45" s="1"/>
  <c r="J23" i="1"/>
  <c r="J22"/>
  <c r="J9"/>
  <c r="J17"/>
  <c r="J15"/>
  <c r="J8"/>
  <c r="J12"/>
  <c r="I30"/>
  <c r="B3" i="45" s="1"/>
  <c r="K30" i="1"/>
  <c r="C3" i="45" s="1"/>
  <c r="J30" i="1"/>
  <c r="C9" i="45" l="1"/>
  <c r="B9"/>
</calcChain>
</file>

<file path=xl/sharedStrings.xml><?xml version="1.0" encoding="utf-8"?>
<sst xmlns="http://schemas.openxmlformats.org/spreadsheetml/2006/main" count="212" uniqueCount="90">
  <si>
    <t>Nazwa i adres Wykonawcy…………………………….</t>
  </si>
  <si>
    <t>FORMULARZ CENOWY</t>
  </si>
  <si>
    <t>Lp</t>
  </si>
  <si>
    <t>Nazwa artykułu</t>
  </si>
  <si>
    <t>Nazwa, nr katalogowy i producent (podać nr strony ulotki i dokumentów rejestrowych w ofercie)</t>
  </si>
  <si>
    <t>Opakowanie</t>
  </si>
  <si>
    <t xml:space="preserve"> Szacunkowa wielkość zamówienia na 24 miesiące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</si>
  <si>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</si>
  <si>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</si>
  <si>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</si>
  <si>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</si>
  <si>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</si>
  <si>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</si>
  <si>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</t>
  </si>
  <si>
    <t>op</t>
  </si>
  <si>
    <t>SUMA</t>
  </si>
  <si>
    <t xml:space="preserve">Oświadczamy, że w cenie oferty uwzględniliśmy wszystkie elementy cenotwórcze wynikające z zakresu i sposobu realizacji przedmiotu zamówienia. </t>
  </si>
  <si>
    <t>…………………………………………………………………………
(data i podpis Wykonawcy)</t>
  </si>
  <si>
    <t>szt.</t>
  </si>
  <si>
    <t xml:space="preserve">szt. </t>
  </si>
  <si>
    <t>op = 100 szt.</t>
  </si>
  <si>
    <t>Zadanie nr 4</t>
  </si>
  <si>
    <t xml:space="preserve"> Szacunkowa wielkość zamówienia na 24 miąsiące</t>
  </si>
  <si>
    <t xml:space="preserve"> szt</t>
  </si>
  <si>
    <t>op.=3szt.</t>
  </si>
  <si>
    <t>op. =3szt.</t>
  </si>
  <si>
    <t>rolka</t>
  </si>
  <si>
    <t>ŻELOWE ELEKTRODY EKG ROZ, OKR 43MM X 50 SZT.</t>
  </si>
  <si>
    <t>250 ml</t>
  </si>
  <si>
    <t>Zadanie nr 1</t>
  </si>
  <si>
    <t xml:space="preserve">op.=50szt. </t>
  </si>
  <si>
    <t>Opatrunek foliowy bez wkładku chłonnego, z systemem aplikacji typu "ramka" lub trójstopniowy, jałowy, samoprzylepny, paroprzepuszczalny, hipoalergiczny, o wym. 6cm x 7cm</t>
  </si>
  <si>
    <t>op.=200szt.</t>
  </si>
  <si>
    <t>Ustniki do alkomatu AlcoSensor IV; pakowane po min. 250 szt.</t>
  </si>
  <si>
    <t>Ustniki do alkomatu ALKOHIT X100; pakowane po 100szt</t>
  </si>
  <si>
    <t>Żel cewnikowy do znieczulania błon śluzowych, 10 ml</t>
  </si>
  <si>
    <t>Cewnik do odsysania  mully CH rozm 12, 14, 16 i 18</t>
  </si>
  <si>
    <t>Bandaż wiskoza, 15 cm x 4 m, pakowany pojedynczo</t>
  </si>
  <si>
    <t>Bandaż wiskoza, 10 cm x 4 m, pakowany pojedynczo</t>
  </si>
  <si>
    <t>Zatyczki do cewników urologicznych o budowie schodkowej, sterylne</t>
  </si>
  <si>
    <t xml:space="preserve">Papier do EKG do aparatu AsCard, termoaktywny niewoskowany z nadrukiem, siatka milimetrowa kolor pomarańczowy szerokość rolki 112 mm, średnica rolki 25 mm, </t>
  </si>
  <si>
    <t>Żel do EKG</t>
  </si>
  <si>
    <t>Opaska elastyczna, mająca właściwości kohezyje, umożliwiająca przywieranie do siebie kolejno nałożonych warstw bez konieczności stosowania zapinek, kolor: biały, o wym. 10cmx4m</t>
  </si>
  <si>
    <t>Opaska elastyczna, mająca właściwości kohezyje, umożliwiająca przywieranie do siebie kolejno nałożonych warstw bez konieczności stosowania zapinek, kolor: biały, o wym. 12cmx4m</t>
  </si>
  <si>
    <t>Paski do bezurazowego zamykania ran, samoprzylepne, hipoalergiczne, kolor: biały, jałowe, o wymiarach: 75mm x 6mm, opakowanie jednostkowe pakowane po 3 szt.; opakowanie zbiorcze 50szt.</t>
  </si>
  <si>
    <t>Plaster na rolce tkaninowy 2,5cmx5m, kolor: biały</t>
  </si>
  <si>
    <t>Plaster na rolce tkaninowy 5cmx5m, kolor: biały</t>
  </si>
  <si>
    <t>Plaster włókninowy na rolce z perforacją o wym. min. 2,5cm x 9m, możliwość swobodnego dzielenia wzdłóż i w poprzek dzięki zastowsowanej perforacji, kolor: biały</t>
  </si>
  <si>
    <t>Plaster papierowy 2,5 cm x 5 m</t>
  </si>
  <si>
    <t xml:space="preserve">Plaster tkaninowy z opatrunkiem 6cm x 5m </t>
  </si>
  <si>
    <t xml:space="preserve">Plaster tkaninowy z opatrunkiem 8cm x 1m </t>
  </si>
  <si>
    <t xml:space="preserve">Plaster włókninowy 10m x10cm,z hydrofobowej włókniny, pokryty klejem, hipoalergiczna, niejałowa, pakowana w kartonik z możliwością dozowania bez wyjmowania taśmy z opakowania, o wym. 10x10cm,  nacięcie papieru: proste/faliste </t>
  </si>
  <si>
    <t>Cewnik urologiczny lateksowy powlekany silikonem Foley 16 Fr balon 5-10 ml z plastikową zastawką pakowany podwójnie- opakowanie wewnętrzne foliowe, zewnętrzne folia-papier</t>
  </si>
  <si>
    <t>Cewnik urologiczny lateksowy powlekany silikonem Foley 18 Fr balon 5-10 ml z plastikową zastawką pakowany podwójnie- opakowanie wewnętrzne foliowe, zewnętrzne folia-papier</t>
  </si>
  <si>
    <t>Cewnik urologiczny lateksowy powlekany silikonem Foley 20 Fr balon 5-10 ml z plastikową zastawką pakowany podwójnie- opakowanie wewnętrzne foliowe, zewnętrzne folia-papier</t>
  </si>
  <si>
    <t>Cewnik urologiczny lateksowy powlekany silikonem Foley 22 Fr balon 5-10 ml z plastikową zastawką pakowany podwójnie- opakowanie wewnętrzne foliowe, zewnętrzne folia-papier</t>
  </si>
  <si>
    <t>Plaster poiniekcyjny o wym. Min.  1,9 cm x 7,2 cm</t>
  </si>
  <si>
    <t>Zadanie</t>
  </si>
  <si>
    <t>wartość netto</t>
  </si>
  <si>
    <t>wartośc brutto</t>
  </si>
  <si>
    <t>RAZEM</t>
  </si>
  <si>
    <t>Gaza jałowa o wymiarach  0,5x1m pakowana pojedynczo min. 13N</t>
  </si>
  <si>
    <t>Kompresy niejałowe o wymiarach min.  5cm x 5cm pakowane po 100 szt. ; 17N 8W</t>
  </si>
  <si>
    <t>Kompresy niejałowe o wymiarach min.  7,5cmx7,5cm, 17N 8W  op. 100 szt.</t>
  </si>
  <si>
    <t>Kompresy jałowe o wymiarach 7,5cmx7,5cm , 17N 8W, pakowane po 3 szt.</t>
  </si>
  <si>
    <t>Kompresy jałowe o wymiarach  10 cm x 10cm, 17N 8W pakowane po 3 szt.</t>
  </si>
  <si>
    <t xml:space="preserve">op. = 100 szt. </t>
  </si>
  <si>
    <t>Elastyczna siatka opatrunkowa w formie rękawa dopasowująca się do kształtu ciała, przeznaczenie: podudzie, kolano, ramię, stopa, łokieć; wymiary: w stanie spoczynku 1m, w stanie rozciągniętym 2,5m , kolor: biały, stosowana do podtrzymywania opatrunków w zastępstwie tradycyjnego bandaża lub plastra</t>
  </si>
  <si>
    <t xml:space="preserve">Elastyczna siatka opatrunkowa w formie rękawa dopasowująca się do kształtu ciała, przeznaczenie: głowa, ramię, podudzie, kolano wzmiary: w stanie spoczynku 1m, w stanie rozciągniętym 2,5m ; kolor: biały, stosowana do podtrzymywania opatrunków w zastępstwie tradycyjnego bandaża lub plastra </t>
  </si>
  <si>
    <t>Nr sprawy: 11/SMED/DCZP/2023/P</t>
  </si>
  <si>
    <t>Załącznik nr 2 do SWZ</t>
  </si>
  <si>
    <t>Opatrunek do mocowania kaniul, włókninowy, pokryty hipoalergicznym klejem, jałowy, centralnie umieszczony wkład chłonny - zabezpiecza przed przywieraniem włókniny do miejsca wkłucia, z wycięciem umożliwiającym dopasowanie opatrunku do założonej kaniuli, każdy opatrunek pakowany osobno w sterylny blister; o wym. 6cm x 8cm, samoprzylepny, paroprzepuszczalny</t>
  </si>
  <si>
    <t>Opatrunek do mocowania kaniul, foliowy, pokryty hipoalergicznym klejem, jałowy, z wycięciem umożliwiającym dopasowanie opatrunku do założonej kaniuli, każdy opatrunek pakowany osobno w sterylny blister; o wym. 6cm x 8cm, samoprzylepny, paroprzepuszczalny</t>
  </si>
  <si>
    <t>Dren z łącznikiem pasujący do ssaka New Askir 20, pakwany pojedyńczo, sterylny</t>
  </si>
  <si>
    <t>Wkład jednorazowy do ssaka New Askir 20 - pojemność 1L; jednorazowy miękki wkład wykonany z polietylenu, zgrzany hermetycznie do sztywnej pokrywy, wewnątrz której umieszczony jest filtr hydrofobowo - antybakteryjny, który działa również jako system antyprzelewowy.</t>
  </si>
  <si>
    <t>Filtr antybakteryjny do ssaka New Askir 20; antybakteryjny filtr do ssaków zapewnia filtrację bakteryjno - wirusową.</t>
  </si>
  <si>
    <t>op. = 50szt.</t>
  </si>
  <si>
    <t>Rurka ustno-gardłowa typu guedel  utrzymująca drożność ustnej części gardła, charakterystyczne anatomiczne wygięcie rurki, rozmiary kodowane kolorami, jednorazowa, sterylna o rozmiarach : 3,4,5</t>
  </si>
  <si>
    <t>Sonda - zgłębnik żołądkowy wykonana z miękkiego PCV, odporny na załamania i skręcania, atraumatyczna, lekko zaokrąglona zamknięta końcówka, cztery otwory boczne o łagodnych krawedziach, kolorystyczny kod rozmiarowy, rozmiar CH 16, 18, 20, 22, 24; dł. 80 cm</t>
  </si>
  <si>
    <t>Łączniki do zgłębników - umożliwiający połączenie z przyrzadem do żywienia dojelitowego. Kompatybilny z pozycją 3 i 5</t>
  </si>
  <si>
    <t>Strzykawka do obsługi żywienia drogą przewodu pokarmowego; pojemność: 60ml; wyrób medyczny; sterylna; pakowana pojedyńczo; kompatybilna z pozycją 3 i 4;</t>
  </si>
  <si>
    <t>Zgłębnik z prowadnicą oraz łącznikiem - do żywienia dożołądkowego lub dojelitowego; wykonany z miękkiego poliuretanu, elementy zgłębnika nie zawierają DEHP i lateksu, przewód posiada centymetrową podziałkę, co ułatwia mierzenie głębokości wprowadzania zgłębnika oraz linie kontrastujące w promieniach RTG; produkt sterylny; prowadnica umożliwiająca wprowadzenie zgłębnika do przewodu pokarmowego; końcówka zgłebnika z dwoma bocznymi otworami oraz otworem kończącym przewód zgłębnika; oznaczony znakiem CE; sterylizowany tlenkiem etylenu; Port żywieniowy z łącznikiem umożliwiający połączenie z zestawem do żywienia lub/i strzykawką; Rozmiary: Ch8 - długość 110cm; Ch10 - długość 110 cm; Ch12 - długość 110 cm; Ch14 - długość 110cm; kompatybilny z pozycją 4 i 5</t>
  </si>
  <si>
    <t>Resuscytator silikonowy Ambu wielorazowego użytku dla dorosłych, z  zaworem  zwrotnym (jednostronnym). Maksymalna objętość wtłaczania: jednoręcznie: 800 ml; oburęcznie: 1100ml, Łącznik pacjenta: 15/22 mm, Łącznik wydechowy: 30 mm
Obszar nieaktywny: &lt;6 ml; Maksymalne ciśnienie  wtłaczania: 4.0 kPa , Objętość worka: 2600 ml; kompatybilny z pozycją 2 i 3</t>
  </si>
  <si>
    <t xml:space="preserve">Jednorazowe pojemniki do reduktorów tlenowych z wodą sterylną o pojemności min. 350 ml maks. 500 ml z łącznikiem na reduktor/dozownik </t>
  </si>
  <si>
    <t>Filtr antybakteryjny - przeciwwirusowy do worka samorozprężalnego tzw. ambu; Zalecana ocjętośc oddechowa: 15-1200 ml z łącznikiem na reduktor/ dozownik; kompatybilny z pozycją 1 i 2</t>
  </si>
  <si>
    <t>Maski anestetyczne dla dorosłych; rozmiary: 3, 4, 5; Wyrób przeznaczony do przesyłania mieszaniny gazów w połączeniu z urządzeniami do sztucznej wentylacji; Właściwości produktu: ukształtowane zgodnie z budową anatomiczną twarzy, pompowany mankiet, zapewniający doskonałą szczelność maski przy minimalnym nacisku, przeźroczyste sklepienie, kolorystyczne pierścienie mocujące - ozaczające poszczególne rozmiary masek; pozbawione lateksów oraz ftalanów; jednorazowe, sterylne, pakowane pojedyńczo; Kompatybilne z pozycją 1 i 3</t>
  </si>
  <si>
    <t>Zadanie nr 2</t>
  </si>
  <si>
    <t>Zadanie nr 3</t>
  </si>
  <si>
    <t>Zadanie nr 5</t>
  </si>
  <si>
    <t>Zadanie nr 6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</si>
</sst>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&quot; zł&quot;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22"/>
      <color theme="1"/>
      <name val="Czcionka tekstu podstawowego"/>
      <family val="2"/>
      <charset val="238"/>
    </font>
    <font>
      <b/>
      <sz val="22"/>
      <color theme="1"/>
      <name val="Czcionka tekstu podstawowego"/>
      <charset val="238"/>
    </font>
    <font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6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9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9" fontId="10" fillId="0" borderId="1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2" fillId="0" borderId="8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5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5" borderId="0" xfId="0" applyFill="1"/>
    <xf numFmtId="2" fontId="4" fillId="0" borderId="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5" fillId="7" borderId="16" xfId="0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43" fontId="15" fillId="0" borderId="22" xfId="1" applyFont="1" applyBorder="1" applyAlignment="1">
      <alignment horizontal="center"/>
    </xf>
    <xf numFmtId="43" fontId="15" fillId="0" borderId="24" xfId="1" applyFont="1" applyBorder="1" applyAlignment="1">
      <alignment horizontal="center"/>
    </xf>
    <xf numFmtId="43" fontId="15" fillId="0" borderId="8" xfId="1" applyFont="1" applyBorder="1" applyAlignment="1">
      <alignment horizontal="center"/>
    </xf>
    <xf numFmtId="43" fontId="15" fillId="0" borderId="12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" xfId="0" applyNumberFormat="1" applyFont="1" applyBorder="1" applyAlignment="1">
      <alignment horizontal="left" vertical="center" wrapText="1"/>
    </xf>
    <xf numFmtId="0" fontId="17" fillId="0" borderId="8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9" fontId="4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9" fontId="4" fillId="2" borderId="7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">
    <cellStyle name="Dziesiętny" xfId="1" builtinId="3"/>
    <cellStyle name="Excel Built-in Normal" xfId="3"/>
    <cellStyle name="Normalny" xfId="0" builtinId="0"/>
    <cellStyle name="Procentowy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topLeftCell="A4" zoomScale="90" zoomScaleNormal="100" zoomScaleSheetLayoutView="90" workbookViewId="0">
      <selection activeCell="N15" sqref="N15"/>
    </sheetView>
  </sheetViews>
  <sheetFormatPr defaultRowHeight="14.25"/>
  <cols>
    <col min="1" max="1" width="3.5" bestFit="1" customWidth="1"/>
    <col min="2" max="2" width="27" customWidth="1"/>
    <col min="3" max="3" width="21.25" customWidth="1"/>
    <col min="4" max="4" width="11.125" customWidth="1"/>
    <col min="5" max="5" width="12.75" customWidth="1"/>
    <col min="6" max="11" width="9.125" bestFit="1" customWidth="1"/>
  </cols>
  <sheetData>
    <row r="1" spans="1:11" ht="30" customHeight="1">
      <c r="A1" s="157" t="s">
        <v>0</v>
      </c>
      <c r="B1" s="157"/>
      <c r="C1" s="157"/>
      <c r="D1" s="157"/>
      <c r="E1" s="157"/>
      <c r="F1" s="157"/>
      <c r="G1" s="157"/>
      <c r="H1" s="158"/>
      <c r="I1" s="153" t="s">
        <v>70</v>
      </c>
      <c r="J1" s="153"/>
      <c r="K1" s="153"/>
    </row>
    <row r="2" spans="1:11" ht="15" customHeight="1">
      <c r="A2" s="159" t="s">
        <v>69</v>
      </c>
      <c r="B2" s="159"/>
      <c r="C2" s="159"/>
      <c r="D2" s="159"/>
      <c r="E2" s="159"/>
      <c r="F2" s="159"/>
      <c r="G2" s="159"/>
      <c r="H2" s="160"/>
      <c r="I2" s="154"/>
      <c r="J2" s="154"/>
      <c r="K2" s="154"/>
    </row>
    <row r="3" spans="1:11" ht="15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5" customHeight="1">
      <c r="A4" s="155" t="s">
        <v>29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25.5">
      <c r="A7" s="5">
        <v>1</v>
      </c>
      <c r="B7" s="103" t="s">
        <v>61</v>
      </c>
      <c r="C7" s="6"/>
      <c r="D7" s="5" t="s">
        <v>13</v>
      </c>
      <c r="E7" s="5">
        <v>100</v>
      </c>
      <c r="F7" s="7"/>
      <c r="G7" s="17"/>
      <c r="H7" s="39">
        <f t="shared" ref="H7:H9" si="0">F7+F7*G7</f>
        <v>0</v>
      </c>
      <c r="I7" s="16">
        <f t="shared" ref="I7:I29" si="1">F7*E7</f>
        <v>0</v>
      </c>
      <c r="J7" s="16">
        <f t="shared" ref="J7:J23" si="2">K7-I7</f>
        <v>0</v>
      </c>
      <c r="K7" s="16">
        <f t="shared" ref="K7:K29" si="3">H7*E7</f>
        <v>0</v>
      </c>
    </row>
    <row r="8" spans="1:11" ht="38.25">
      <c r="A8" s="5">
        <v>2</v>
      </c>
      <c r="B8" s="103" t="s">
        <v>62</v>
      </c>
      <c r="C8" s="5"/>
      <c r="D8" s="5" t="s">
        <v>14</v>
      </c>
      <c r="E8" s="5">
        <v>600</v>
      </c>
      <c r="F8" s="7"/>
      <c r="G8" s="17"/>
      <c r="H8" s="39">
        <f t="shared" si="0"/>
        <v>0</v>
      </c>
      <c r="I8" s="16">
        <f t="shared" si="1"/>
        <v>0</v>
      </c>
      <c r="J8" s="16">
        <f t="shared" si="2"/>
        <v>0</v>
      </c>
      <c r="K8" s="16">
        <f t="shared" si="3"/>
        <v>0</v>
      </c>
    </row>
    <row r="9" spans="1:11" ht="38.25">
      <c r="A9" s="18">
        <v>3</v>
      </c>
      <c r="B9" s="104" t="s">
        <v>63</v>
      </c>
      <c r="C9" s="61"/>
      <c r="D9" s="73" t="s">
        <v>14</v>
      </c>
      <c r="E9" s="18">
        <v>600</v>
      </c>
      <c r="F9" s="71"/>
      <c r="G9" s="17"/>
      <c r="H9" s="39">
        <f t="shared" si="0"/>
        <v>0</v>
      </c>
      <c r="I9" s="16">
        <f t="shared" si="1"/>
        <v>0</v>
      </c>
      <c r="J9" s="16">
        <f t="shared" si="2"/>
        <v>0</v>
      </c>
      <c r="K9" s="16">
        <f t="shared" si="3"/>
        <v>0</v>
      </c>
    </row>
    <row r="10" spans="1:11" ht="53.25" customHeight="1">
      <c r="A10" s="5">
        <v>4</v>
      </c>
      <c r="B10" s="105" t="s">
        <v>64</v>
      </c>
      <c r="C10" s="63"/>
      <c r="D10" s="18" t="s">
        <v>24</v>
      </c>
      <c r="E10" s="18">
        <v>2500</v>
      </c>
      <c r="F10" s="71"/>
      <c r="G10" s="17"/>
      <c r="H10" s="74">
        <f>F10+F10*G10</f>
        <v>0</v>
      </c>
      <c r="I10" s="16">
        <f t="shared" si="1"/>
        <v>0</v>
      </c>
      <c r="J10" s="16">
        <f t="shared" si="2"/>
        <v>0</v>
      </c>
      <c r="K10" s="16">
        <f t="shared" si="3"/>
        <v>0</v>
      </c>
    </row>
    <row r="11" spans="1:11" ht="38.25">
      <c r="A11" s="5">
        <v>5</v>
      </c>
      <c r="B11" s="106" t="s">
        <v>65</v>
      </c>
      <c r="C11" s="64"/>
      <c r="D11" s="19" t="s">
        <v>25</v>
      </c>
      <c r="E11" s="19">
        <v>3000</v>
      </c>
      <c r="F11" s="75"/>
      <c r="G11" s="17"/>
      <c r="H11" s="74">
        <f>F11+F11*G11</f>
        <v>0</v>
      </c>
      <c r="I11" s="16">
        <f t="shared" si="1"/>
        <v>0</v>
      </c>
      <c r="J11" s="16">
        <f t="shared" si="2"/>
        <v>0</v>
      </c>
      <c r="K11" s="16">
        <f t="shared" si="3"/>
        <v>0</v>
      </c>
    </row>
    <row r="12" spans="1:11" ht="25.5">
      <c r="A12" s="18">
        <v>6</v>
      </c>
      <c r="B12" s="107" t="s">
        <v>38</v>
      </c>
      <c r="C12" s="6"/>
      <c r="D12" s="5" t="s">
        <v>18</v>
      </c>
      <c r="E12" s="5">
        <v>2000</v>
      </c>
      <c r="F12" s="7"/>
      <c r="G12" s="17"/>
      <c r="H12" s="74">
        <f t="shared" ref="H12:H23" si="4">F12+F12*G12</f>
        <v>0</v>
      </c>
      <c r="I12" s="16">
        <f t="shared" si="1"/>
        <v>0</v>
      </c>
      <c r="J12" s="16">
        <f t="shared" si="2"/>
        <v>0</v>
      </c>
      <c r="K12" s="16">
        <f t="shared" si="3"/>
        <v>0</v>
      </c>
    </row>
    <row r="13" spans="1:11" ht="25.5">
      <c r="A13" s="5">
        <v>7</v>
      </c>
      <c r="B13" s="107" t="s">
        <v>37</v>
      </c>
      <c r="C13" s="6"/>
      <c r="D13" s="5" t="s">
        <v>18</v>
      </c>
      <c r="E13" s="5">
        <v>1200</v>
      </c>
      <c r="F13" s="7"/>
      <c r="G13" s="17"/>
      <c r="H13" s="74">
        <f t="shared" si="4"/>
        <v>0</v>
      </c>
      <c r="I13" s="16">
        <f t="shared" si="1"/>
        <v>0</v>
      </c>
      <c r="J13" s="16">
        <f t="shared" si="2"/>
        <v>0</v>
      </c>
      <c r="K13" s="16">
        <f t="shared" si="3"/>
        <v>0</v>
      </c>
    </row>
    <row r="14" spans="1:11" ht="127.5">
      <c r="A14" s="97">
        <v>8</v>
      </c>
      <c r="B14" s="108" t="s">
        <v>67</v>
      </c>
      <c r="C14" s="43"/>
      <c r="D14" s="97" t="s">
        <v>19</v>
      </c>
      <c r="E14" s="97">
        <v>30</v>
      </c>
      <c r="F14" s="13"/>
      <c r="G14" s="98"/>
      <c r="H14" s="99">
        <f t="shared" si="4"/>
        <v>0</v>
      </c>
      <c r="I14" s="100">
        <f>F14*E14</f>
        <v>0</v>
      </c>
      <c r="J14" s="100">
        <f t="shared" si="2"/>
        <v>0</v>
      </c>
      <c r="K14" s="100">
        <f t="shared" si="3"/>
        <v>0</v>
      </c>
    </row>
    <row r="15" spans="1:11" ht="114.75">
      <c r="A15" s="101">
        <v>9</v>
      </c>
      <c r="B15" s="108" t="s">
        <v>68</v>
      </c>
      <c r="C15" s="43"/>
      <c r="D15" s="97" t="s">
        <v>18</v>
      </c>
      <c r="E15" s="97">
        <v>30</v>
      </c>
      <c r="F15" s="13"/>
      <c r="G15" s="98"/>
      <c r="H15" s="99">
        <f t="shared" si="4"/>
        <v>0</v>
      </c>
      <c r="I15" s="100">
        <f t="shared" si="1"/>
        <v>0</v>
      </c>
      <c r="J15" s="100">
        <f>K15-I15</f>
        <v>0</v>
      </c>
      <c r="K15" s="100">
        <f t="shared" si="3"/>
        <v>0</v>
      </c>
    </row>
    <row r="16" spans="1:11" ht="76.5">
      <c r="A16" s="5">
        <v>10</v>
      </c>
      <c r="B16" s="108" t="s">
        <v>42</v>
      </c>
      <c r="C16" s="6"/>
      <c r="D16" s="5" t="s">
        <v>18</v>
      </c>
      <c r="E16" s="5">
        <v>90</v>
      </c>
      <c r="F16" s="7"/>
      <c r="G16" s="17"/>
      <c r="H16" s="74">
        <f t="shared" si="4"/>
        <v>0</v>
      </c>
      <c r="I16" s="16">
        <f>F16*E16</f>
        <v>0</v>
      </c>
      <c r="J16" s="16">
        <f t="shared" si="2"/>
        <v>0</v>
      </c>
      <c r="K16" s="16">
        <f t="shared" si="3"/>
        <v>0</v>
      </c>
    </row>
    <row r="17" spans="1:11" ht="76.5">
      <c r="A17" s="5">
        <v>11</v>
      </c>
      <c r="B17" s="108" t="s">
        <v>43</v>
      </c>
      <c r="C17" s="6"/>
      <c r="D17" s="5" t="s">
        <v>18</v>
      </c>
      <c r="E17" s="5">
        <v>60</v>
      </c>
      <c r="F17" s="7"/>
      <c r="G17" s="17"/>
      <c r="H17" s="74">
        <f t="shared" si="4"/>
        <v>0</v>
      </c>
      <c r="I17" s="16">
        <f t="shared" si="1"/>
        <v>0</v>
      </c>
      <c r="J17" s="16">
        <f t="shared" si="2"/>
        <v>0</v>
      </c>
      <c r="K17" s="16">
        <f t="shared" si="3"/>
        <v>0</v>
      </c>
    </row>
    <row r="18" spans="1:11" ht="76.5">
      <c r="A18" s="18">
        <v>12</v>
      </c>
      <c r="B18" s="108" t="s">
        <v>44</v>
      </c>
      <c r="C18" s="6"/>
      <c r="D18" s="5" t="s">
        <v>30</v>
      </c>
      <c r="E18" s="5">
        <v>3</v>
      </c>
      <c r="F18" s="7"/>
      <c r="G18" s="17"/>
      <c r="H18" s="39">
        <f>F18*1.08</f>
        <v>0</v>
      </c>
      <c r="I18" s="16">
        <f>F18*E18</f>
        <v>0</v>
      </c>
      <c r="J18" s="16">
        <f>F18*G18*E18</f>
        <v>0</v>
      </c>
      <c r="K18" s="16">
        <f>H18*E18</f>
        <v>0</v>
      </c>
    </row>
    <row r="19" spans="1:11" ht="63.75">
      <c r="A19" s="18">
        <v>15</v>
      </c>
      <c r="B19" s="109" t="s">
        <v>31</v>
      </c>
      <c r="C19" s="3"/>
      <c r="D19" s="5" t="s">
        <v>20</v>
      </c>
      <c r="E19" s="5">
        <v>3</v>
      </c>
      <c r="F19" s="39"/>
      <c r="G19" s="17"/>
      <c r="H19" s="39">
        <f t="shared" ref="H19:H21" si="5">F19*1.08</f>
        <v>0</v>
      </c>
      <c r="I19" s="16">
        <f t="shared" ref="I19:I21" si="6">F19*E19</f>
        <v>0</v>
      </c>
      <c r="J19" s="16">
        <f t="shared" ref="J19:J21" si="7">F19*G19*E19</f>
        <v>0</v>
      </c>
      <c r="K19" s="16">
        <f t="shared" ref="K19:K21" si="8">H19*E19</f>
        <v>0</v>
      </c>
    </row>
    <row r="20" spans="1:11" ht="25.5">
      <c r="A20" s="5">
        <v>16</v>
      </c>
      <c r="B20" s="108" t="s">
        <v>45</v>
      </c>
      <c r="C20" s="6"/>
      <c r="D20" s="5" t="s">
        <v>13</v>
      </c>
      <c r="E20" s="5">
        <v>550</v>
      </c>
      <c r="F20" s="7"/>
      <c r="G20" s="17"/>
      <c r="H20" s="39">
        <f t="shared" si="5"/>
        <v>0</v>
      </c>
      <c r="I20" s="16">
        <f t="shared" si="6"/>
        <v>0</v>
      </c>
      <c r="J20" s="16">
        <f t="shared" si="7"/>
        <v>0</v>
      </c>
      <c r="K20" s="16">
        <f t="shared" si="8"/>
        <v>0</v>
      </c>
    </row>
    <row r="21" spans="1:11" ht="25.5">
      <c r="A21" s="5">
        <v>17</v>
      </c>
      <c r="B21" s="108" t="s">
        <v>46</v>
      </c>
      <c r="C21" s="6"/>
      <c r="D21" s="5" t="s">
        <v>13</v>
      </c>
      <c r="E21" s="5">
        <v>400</v>
      </c>
      <c r="F21" s="7"/>
      <c r="G21" s="17"/>
      <c r="H21" s="39">
        <f t="shared" si="5"/>
        <v>0</v>
      </c>
      <c r="I21" s="16">
        <f t="shared" si="6"/>
        <v>0</v>
      </c>
      <c r="J21" s="16">
        <f t="shared" si="7"/>
        <v>0</v>
      </c>
      <c r="K21" s="16">
        <f t="shared" si="8"/>
        <v>0</v>
      </c>
    </row>
    <row r="22" spans="1:11" ht="76.5">
      <c r="A22" s="18">
        <v>18</v>
      </c>
      <c r="B22" s="108" t="s">
        <v>47</v>
      </c>
      <c r="C22" s="6"/>
      <c r="D22" s="5" t="s">
        <v>18</v>
      </c>
      <c r="E22" s="5">
        <v>300</v>
      </c>
      <c r="F22" s="13"/>
      <c r="G22" s="17"/>
      <c r="H22" s="74">
        <f t="shared" si="4"/>
        <v>0</v>
      </c>
      <c r="I22" s="16">
        <f t="shared" si="1"/>
        <v>0</v>
      </c>
      <c r="J22" s="16">
        <f t="shared" si="2"/>
        <v>0</v>
      </c>
      <c r="K22" s="16">
        <f t="shared" si="3"/>
        <v>0</v>
      </c>
    </row>
    <row r="23" spans="1:11" ht="15">
      <c r="A23" s="5">
        <v>19</v>
      </c>
      <c r="B23" s="108" t="s">
        <v>48</v>
      </c>
      <c r="C23" s="6"/>
      <c r="D23" s="5" t="s">
        <v>13</v>
      </c>
      <c r="E23" s="5">
        <v>200</v>
      </c>
      <c r="F23" s="7"/>
      <c r="G23" s="17"/>
      <c r="H23" s="74">
        <f t="shared" si="4"/>
        <v>0</v>
      </c>
      <c r="I23" s="16">
        <f t="shared" si="1"/>
        <v>0</v>
      </c>
      <c r="J23" s="16">
        <f t="shared" si="2"/>
        <v>0</v>
      </c>
      <c r="K23" s="16">
        <f t="shared" si="3"/>
        <v>0</v>
      </c>
    </row>
    <row r="24" spans="1:11" ht="25.5">
      <c r="A24" s="5">
        <v>20</v>
      </c>
      <c r="B24" s="108" t="s">
        <v>49</v>
      </c>
      <c r="C24" s="6"/>
      <c r="D24" s="5" t="s">
        <v>13</v>
      </c>
      <c r="E24" s="5">
        <v>30</v>
      </c>
      <c r="F24" s="7"/>
      <c r="G24" s="17"/>
      <c r="H24" s="39">
        <f t="shared" ref="H24:H29" si="9">F24*1.08</f>
        <v>0</v>
      </c>
      <c r="I24" s="16">
        <f t="shared" si="1"/>
        <v>0</v>
      </c>
      <c r="J24" s="16">
        <f t="shared" ref="J24:J29" si="10">F24*G24*E24</f>
        <v>0</v>
      </c>
      <c r="K24" s="16">
        <f t="shared" si="3"/>
        <v>0</v>
      </c>
    </row>
    <row r="25" spans="1:11" ht="25.5">
      <c r="A25" s="18">
        <v>21</v>
      </c>
      <c r="B25" s="108" t="s">
        <v>50</v>
      </c>
      <c r="C25" s="6"/>
      <c r="D25" s="5" t="s">
        <v>13</v>
      </c>
      <c r="E25" s="5">
        <v>30</v>
      </c>
      <c r="F25" s="7"/>
      <c r="G25" s="17"/>
      <c r="H25" s="39">
        <f t="shared" si="9"/>
        <v>0</v>
      </c>
      <c r="I25" s="16">
        <f t="shared" si="1"/>
        <v>0</v>
      </c>
      <c r="J25" s="16">
        <f t="shared" si="10"/>
        <v>0</v>
      </c>
      <c r="K25" s="16">
        <f t="shared" si="3"/>
        <v>0</v>
      </c>
    </row>
    <row r="26" spans="1:11" ht="89.25">
      <c r="A26" s="5">
        <v>22</v>
      </c>
      <c r="B26" s="108" t="s">
        <v>51</v>
      </c>
      <c r="C26" s="6"/>
      <c r="D26" s="5" t="s">
        <v>18</v>
      </c>
      <c r="E26" s="5">
        <v>60</v>
      </c>
      <c r="F26" s="7"/>
      <c r="G26" s="17"/>
      <c r="H26" s="39">
        <f t="shared" si="9"/>
        <v>0</v>
      </c>
      <c r="I26" s="16">
        <f t="shared" si="1"/>
        <v>0</v>
      </c>
      <c r="J26" s="16">
        <f t="shared" si="10"/>
        <v>0</v>
      </c>
      <c r="K26" s="16">
        <f t="shared" si="3"/>
        <v>0</v>
      </c>
    </row>
    <row r="27" spans="1:11" ht="102">
      <c r="A27" s="18"/>
      <c r="B27" s="110" t="s">
        <v>72</v>
      </c>
      <c r="C27" s="6"/>
      <c r="D27" s="5" t="s">
        <v>66</v>
      </c>
      <c r="E27" s="5">
        <v>15</v>
      </c>
      <c r="F27" s="7"/>
      <c r="G27" s="17"/>
      <c r="H27" s="39">
        <f t="shared" si="9"/>
        <v>0</v>
      </c>
      <c r="I27" s="16">
        <f t="shared" si="1"/>
        <v>0</v>
      </c>
      <c r="J27" s="16">
        <f t="shared" si="10"/>
        <v>0</v>
      </c>
      <c r="K27" s="16">
        <f t="shared" si="3"/>
        <v>0</v>
      </c>
    </row>
    <row r="28" spans="1:11" ht="153">
      <c r="A28" s="18">
        <v>23</v>
      </c>
      <c r="B28" s="110" t="s">
        <v>71</v>
      </c>
      <c r="C28" s="15"/>
      <c r="D28" s="5" t="s">
        <v>20</v>
      </c>
      <c r="E28" s="38">
        <v>15</v>
      </c>
      <c r="F28" s="16"/>
      <c r="G28" s="17"/>
      <c r="H28" s="39">
        <f t="shared" si="9"/>
        <v>0</v>
      </c>
      <c r="I28" s="16">
        <f t="shared" si="1"/>
        <v>0</v>
      </c>
      <c r="J28" s="16">
        <f t="shared" si="10"/>
        <v>0</v>
      </c>
      <c r="K28" s="16">
        <f t="shared" si="3"/>
        <v>0</v>
      </c>
    </row>
    <row r="29" spans="1:11" ht="25.5">
      <c r="A29" s="19">
        <v>24</v>
      </c>
      <c r="B29" s="111" t="s">
        <v>56</v>
      </c>
      <c r="C29" s="72"/>
      <c r="D29" s="5" t="s">
        <v>32</v>
      </c>
      <c r="E29" s="5">
        <v>170</v>
      </c>
      <c r="F29" s="7"/>
      <c r="G29" s="17"/>
      <c r="H29" s="39">
        <f t="shared" si="9"/>
        <v>0</v>
      </c>
      <c r="I29" s="16">
        <f t="shared" si="1"/>
        <v>0</v>
      </c>
      <c r="J29" s="16">
        <f t="shared" si="10"/>
        <v>0</v>
      </c>
      <c r="K29" s="16">
        <f t="shared" si="3"/>
        <v>0</v>
      </c>
    </row>
    <row r="30" spans="1:11">
      <c r="H30" s="11" t="s">
        <v>15</v>
      </c>
      <c r="I30" s="12">
        <f>SUM(I7:I29)</f>
        <v>0</v>
      </c>
      <c r="J30" s="12">
        <f>SUM(J7:J29)</f>
        <v>0</v>
      </c>
      <c r="K30" s="12">
        <f>SUM(K7:K29)</f>
        <v>0</v>
      </c>
    </row>
    <row r="32" spans="1:11" ht="30.75" customHeight="1">
      <c r="A32" s="152" t="s">
        <v>16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</row>
    <row r="33" spans="1:11" ht="39.75" customHeight="1">
      <c r="A33" s="152" t="s">
        <v>17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</sheetData>
  <mergeCells count="7">
    <mergeCell ref="A33:K33"/>
    <mergeCell ref="A32:K32"/>
    <mergeCell ref="I1:K2"/>
    <mergeCell ref="A4:K4"/>
    <mergeCell ref="A3:K3"/>
    <mergeCell ref="A1:H1"/>
    <mergeCell ref="A2:H2"/>
  </mergeCells>
  <pageMargins left="0.7" right="0.7" top="0.75" bottom="0.75" header="0.3" footer="0.3"/>
  <pageSetup paperSize="9" scale="48" orientation="landscape" r:id="rId1"/>
  <rowBreaks count="1" manualBreakCount="1">
    <brk id="1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topLeftCell="A3" zoomScale="80" zoomScaleNormal="100" zoomScaleSheetLayoutView="80" workbookViewId="0">
      <selection activeCell="A4" sqref="A4:K4"/>
    </sheetView>
  </sheetViews>
  <sheetFormatPr defaultRowHeight="14.25"/>
  <cols>
    <col min="2" max="2" width="30.125" customWidth="1"/>
    <col min="3" max="3" width="21.875" customWidth="1"/>
    <col min="4" max="4" width="14.125" customWidth="1"/>
    <col min="5" max="5" width="22" customWidth="1"/>
  </cols>
  <sheetData>
    <row r="1" spans="1:11" ht="55.5" customHeight="1">
      <c r="A1" s="157" t="s">
        <v>0</v>
      </c>
      <c r="B1" s="157"/>
      <c r="C1" s="157"/>
      <c r="D1" s="157"/>
      <c r="E1" s="157"/>
      <c r="F1" s="157"/>
      <c r="G1" s="157"/>
      <c r="H1" s="158"/>
      <c r="I1" s="153" t="s">
        <v>70</v>
      </c>
      <c r="J1" s="153"/>
      <c r="K1" s="153"/>
    </row>
    <row r="2" spans="1:11" ht="15">
      <c r="A2" s="163" t="s">
        <v>69</v>
      </c>
      <c r="B2" s="163"/>
      <c r="C2" s="163"/>
      <c r="D2" s="163"/>
      <c r="E2" s="163"/>
      <c r="F2" s="163"/>
      <c r="G2" s="163"/>
      <c r="H2" s="164"/>
      <c r="I2" s="154"/>
      <c r="J2" s="154"/>
      <c r="K2" s="154"/>
    </row>
    <row r="3" spans="1:11" ht="15" customHeight="1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5">
      <c r="A4" s="155" t="s">
        <v>86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75">
      <c r="A5" s="3" t="s">
        <v>2</v>
      </c>
      <c r="B5" s="3" t="s">
        <v>3</v>
      </c>
      <c r="C5" s="4" t="s">
        <v>4</v>
      </c>
      <c r="D5" s="4" t="s">
        <v>5</v>
      </c>
      <c r="E5" s="3" t="s">
        <v>22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90">
      <c r="A7" s="23">
        <v>1</v>
      </c>
      <c r="B7" s="59" t="s">
        <v>52</v>
      </c>
      <c r="C7" s="6"/>
      <c r="D7" s="5" t="s">
        <v>13</v>
      </c>
      <c r="E7" s="5">
        <v>45</v>
      </c>
      <c r="F7" s="7"/>
      <c r="G7" s="42"/>
      <c r="H7" s="7">
        <f>F7+F7*G7</f>
        <v>0</v>
      </c>
      <c r="I7" s="7">
        <f>E7*F7</f>
        <v>0</v>
      </c>
      <c r="J7" s="7">
        <f>K7-I7</f>
        <v>0</v>
      </c>
      <c r="K7" s="7">
        <f>H7*E7</f>
        <v>0</v>
      </c>
    </row>
    <row r="8" spans="1:11" ht="90">
      <c r="A8" s="14">
        <v>2</v>
      </c>
      <c r="B8" s="59" t="s">
        <v>53</v>
      </c>
      <c r="C8" s="6"/>
      <c r="D8" s="5" t="s">
        <v>13</v>
      </c>
      <c r="E8" s="5">
        <v>15</v>
      </c>
      <c r="F8" s="7"/>
      <c r="G8" s="42"/>
      <c r="H8" s="7">
        <f t="shared" ref="H8:H16" si="0">F8+F8*G8</f>
        <v>0</v>
      </c>
      <c r="I8" s="7">
        <f t="shared" ref="I8:I16" si="1">E8*F8</f>
        <v>0</v>
      </c>
      <c r="J8" s="7">
        <f t="shared" ref="J8:J16" si="2">K8-I8</f>
        <v>0</v>
      </c>
      <c r="K8" s="7">
        <f t="shared" ref="K8:K16" si="3">H8*E8</f>
        <v>0</v>
      </c>
    </row>
    <row r="9" spans="1:11" ht="90">
      <c r="A9" s="23">
        <v>3</v>
      </c>
      <c r="B9" s="59" t="s">
        <v>54</v>
      </c>
      <c r="C9" s="6"/>
      <c r="D9" s="5" t="s">
        <v>13</v>
      </c>
      <c r="E9" s="5">
        <v>35</v>
      </c>
      <c r="F9" s="7"/>
      <c r="G9" s="42"/>
      <c r="H9" s="7">
        <f t="shared" si="0"/>
        <v>0</v>
      </c>
      <c r="I9" s="7">
        <f t="shared" si="1"/>
        <v>0</v>
      </c>
      <c r="J9" s="7">
        <f t="shared" si="2"/>
        <v>0</v>
      </c>
      <c r="K9" s="7">
        <f t="shared" si="3"/>
        <v>0</v>
      </c>
    </row>
    <row r="10" spans="1:11" ht="90">
      <c r="A10" s="23">
        <v>4</v>
      </c>
      <c r="B10" s="45" t="s">
        <v>55</v>
      </c>
      <c r="C10" s="6"/>
      <c r="D10" s="5" t="s">
        <v>13</v>
      </c>
      <c r="E10" s="5">
        <v>15</v>
      </c>
      <c r="F10" s="7"/>
      <c r="G10" s="42"/>
      <c r="H10" s="7">
        <f t="shared" si="0"/>
        <v>0</v>
      </c>
      <c r="I10" s="7">
        <f t="shared" si="1"/>
        <v>0</v>
      </c>
      <c r="J10" s="7">
        <f t="shared" si="2"/>
        <v>0</v>
      </c>
      <c r="K10" s="7">
        <f t="shared" si="3"/>
        <v>0</v>
      </c>
    </row>
    <row r="11" spans="1:11" ht="42" customHeight="1">
      <c r="A11" s="14">
        <v>5</v>
      </c>
      <c r="B11" s="43" t="s">
        <v>39</v>
      </c>
      <c r="C11" s="44"/>
      <c r="D11" s="5" t="s">
        <v>23</v>
      </c>
      <c r="E11" s="38">
        <v>60</v>
      </c>
      <c r="F11" s="25"/>
      <c r="G11" s="17"/>
      <c r="H11" s="7">
        <f t="shared" si="0"/>
        <v>0</v>
      </c>
      <c r="I11" s="7">
        <f t="shared" si="1"/>
        <v>0</v>
      </c>
      <c r="J11" s="7">
        <f t="shared" si="2"/>
        <v>0</v>
      </c>
      <c r="K11" s="7">
        <f t="shared" si="3"/>
        <v>0</v>
      </c>
    </row>
    <row r="12" spans="1:11" ht="51" customHeight="1">
      <c r="A12" s="23">
        <v>6</v>
      </c>
      <c r="B12" s="37" t="s">
        <v>35</v>
      </c>
      <c r="C12" s="44"/>
      <c r="D12" s="5" t="s">
        <v>13</v>
      </c>
      <c r="E12" s="38">
        <v>35</v>
      </c>
      <c r="F12" s="25"/>
      <c r="G12" s="17"/>
      <c r="H12" s="7">
        <f t="shared" si="0"/>
        <v>0</v>
      </c>
      <c r="I12" s="7">
        <f t="shared" si="1"/>
        <v>0</v>
      </c>
      <c r="J12" s="7">
        <f t="shared" si="2"/>
        <v>0</v>
      </c>
      <c r="K12" s="7">
        <f t="shared" si="3"/>
        <v>0</v>
      </c>
    </row>
    <row r="13" spans="1:11" s="57" customFormat="1" ht="30">
      <c r="A13" s="120">
        <v>7</v>
      </c>
      <c r="B13" s="121" t="s">
        <v>36</v>
      </c>
      <c r="C13" s="122"/>
      <c r="D13" s="123" t="s">
        <v>18</v>
      </c>
      <c r="E13" s="124">
        <v>100</v>
      </c>
      <c r="F13" s="125"/>
      <c r="G13" s="126"/>
      <c r="H13" s="127">
        <f t="shared" si="0"/>
        <v>0</v>
      </c>
      <c r="I13" s="127">
        <f t="shared" si="1"/>
        <v>0</v>
      </c>
      <c r="J13" s="7">
        <f t="shared" si="2"/>
        <v>0</v>
      </c>
      <c r="K13" s="127">
        <f t="shared" si="3"/>
        <v>0</v>
      </c>
    </row>
    <row r="14" spans="1:11" s="84" customFormat="1" ht="45.75" customHeight="1">
      <c r="A14" s="112">
        <v>8</v>
      </c>
      <c r="B14" s="113" t="s">
        <v>73</v>
      </c>
      <c r="C14" s="114"/>
      <c r="D14" s="123" t="s">
        <v>18</v>
      </c>
      <c r="E14" s="116">
        <v>70</v>
      </c>
      <c r="F14" s="117"/>
      <c r="G14" s="126"/>
      <c r="H14" s="7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0</v>
      </c>
    </row>
    <row r="15" spans="1:11" s="84" customFormat="1" ht="135">
      <c r="A15" s="129">
        <v>9</v>
      </c>
      <c r="B15" s="121" t="s">
        <v>74</v>
      </c>
      <c r="C15" s="122"/>
      <c r="D15" s="123" t="s">
        <v>18</v>
      </c>
      <c r="E15" s="124">
        <v>70</v>
      </c>
      <c r="F15" s="125"/>
      <c r="G15" s="126"/>
      <c r="H15" s="71">
        <f t="shared" si="0"/>
        <v>0</v>
      </c>
      <c r="I15" s="71">
        <f t="shared" si="1"/>
        <v>0</v>
      </c>
      <c r="J15" s="71">
        <f t="shared" si="2"/>
        <v>0</v>
      </c>
      <c r="K15" s="71">
        <f t="shared" si="3"/>
        <v>0</v>
      </c>
    </row>
    <row r="16" spans="1:11" s="84" customFormat="1" ht="60">
      <c r="A16" s="112">
        <v>10</v>
      </c>
      <c r="B16" s="113" t="s">
        <v>75</v>
      </c>
      <c r="C16" s="114"/>
      <c r="D16" s="115" t="s">
        <v>18</v>
      </c>
      <c r="E16" s="116">
        <v>10</v>
      </c>
      <c r="F16" s="117"/>
      <c r="G16" s="118"/>
      <c r="H16" s="119">
        <f t="shared" si="0"/>
        <v>0</v>
      </c>
      <c r="I16" s="119">
        <f t="shared" si="1"/>
        <v>0</v>
      </c>
      <c r="J16" s="75">
        <f t="shared" si="2"/>
        <v>0</v>
      </c>
      <c r="K16" s="119">
        <f t="shared" si="3"/>
        <v>0</v>
      </c>
    </row>
    <row r="17" spans="1:11">
      <c r="H17" s="130" t="s">
        <v>15</v>
      </c>
      <c r="I17" s="130">
        <f>SUM(I7:I16)</f>
        <v>0</v>
      </c>
      <c r="J17" s="130">
        <f t="shared" ref="J17:K17" si="4">SUM(J7:J16)</f>
        <v>0</v>
      </c>
      <c r="K17" s="130">
        <f t="shared" si="4"/>
        <v>0</v>
      </c>
    </row>
    <row r="19" spans="1:11" ht="32.25" customHeight="1">
      <c r="A19" s="162" t="s">
        <v>16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</row>
    <row r="20" spans="1:11" ht="40.5" customHeight="1">
      <c r="A20" s="161" t="s">
        <v>17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</row>
  </sheetData>
  <mergeCells count="7">
    <mergeCell ref="A20:K20"/>
    <mergeCell ref="A19:K19"/>
    <mergeCell ref="I1:K2"/>
    <mergeCell ref="A1:H1"/>
    <mergeCell ref="A2:H2"/>
    <mergeCell ref="A3:K3"/>
    <mergeCell ref="A4:K4"/>
  </mergeCells>
  <pageMargins left="0.7" right="0.7" top="0.75" bottom="0.75" header="0.3" footer="0.3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90" zoomScaleNormal="100" zoomScaleSheetLayoutView="90" workbookViewId="0">
      <selection activeCell="A4" sqref="A4:K4"/>
    </sheetView>
  </sheetViews>
  <sheetFormatPr defaultRowHeight="14.25"/>
  <cols>
    <col min="1" max="1" width="9.125" bestFit="1" customWidth="1"/>
    <col min="2" max="2" width="24.75" customWidth="1"/>
    <col min="3" max="3" width="19.125" customWidth="1"/>
    <col min="4" max="4" width="17.125" customWidth="1"/>
    <col min="5" max="5" width="14.375" customWidth="1"/>
    <col min="6" max="8" width="9.125" bestFit="1" customWidth="1"/>
    <col min="9" max="9" width="10.125" bestFit="1" customWidth="1"/>
    <col min="10" max="10" width="9.125" bestFit="1" customWidth="1"/>
    <col min="11" max="11" width="10.125" bestFit="1" customWidth="1"/>
    <col min="12" max="12" width="9.125" bestFit="1" customWidth="1"/>
    <col min="13" max="13" width="12.875" customWidth="1"/>
  </cols>
  <sheetData>
    <row r="1" spans="1:11" ht="36.75" customHeight="1">
      <c r="A1" s="157" t="s">
        <v>0</v>
      </c>
      <c r="B1" s="157"/>
      <c r="C1" s="157"/>
      <c r="D1" s="157"/>
      <c r="E1" s="157"/>
      <c r="F1" s="157"/>
      <c r="G1" s="157"/>
      <c r="H1" s="158"/>
      <c r="I1" s="153" t="s">
        <v>70</v>
      </c>
      <c r="J1" s="153"/>
      <c r="K1" s="153"/>
    </row>
    <row r="2" spans="1:11" ht="15">
      <c r="A2" s="163" t="s">
        <v>69</v>
      </c>
      <c r="B2" s="163"/>
      <c r="C2" s="163"/>
      <c r="D2" s="163"/>
      <c r="E2" s="163"/>
      <c r="F2" s="163"/>
      <c r="G2" s="163"/>
      <c r="H2" s="164"/>
      <c r="I2" s="154"/>
      <c r="J2" s="154"/>
      <c r="K2" s="154"/>
    </row>
    <row r="3" spans="1:11" ht="15" customHeight="1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5">
      <c r="A4" s="155" t="s">
        <v>87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90">
      <c r="A5" s="3" t="s">
        <v>2</v>
      </c>
      <c r="B5" s="3" t="s">
        <v>3</v>
      </c>
      <c r="C5" s="4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90">
      <c r="A7" s="10">
        <v>2</v>
      </c>
      <c r="B7" s="131" t="s">
        <v>40</v>
      </c>
      <c r="C7" s="49"/>
      <c r="D7" s="41" t="s">
        <v>26</v>
      </c>
      <c r="E7" s="41">
        <v>150</v>
      </c>
      <c r="F7" s="40"/>
      <c r="G7" s="8"/>
      <c r="H7" s="9">
        <f t="shared" ref="H7:H9" si="0">F7+F7*G7</f>
        <v>0</v>
      </c>
      <c r="I7" s="20">
        <f t="shared" ref="I7:I9" si="1">E7*F7</f>
        <v>0</v>
      </c>
      <c r="J7" s="20">
        <f t="shared" ref="J7:J9" si="2">K7-I7</f>
        <v>0</v>
      </c>
      <c r="K7" s="20">
        <f t="shared" ref="K7:K9" si="3">H7*E7</f>
        <v>0</v>
      </c>
    </row>
    <row r="8" spans="1:11" ht="30">
      <c r="A8" s="76">
        <v>4</v>
      </c>
      <c r="B8" s="131" t="s">
        <v>27</v>
      </c>
      <c r="C8" s="37"/>
      <c r="D8" s="50" t="s">
        <v>76</v>
      </c>
      <c r="E8" s="5">
        <v>15</v>
      </c>
      <c r="F8" s="7"/>
      <c r="G8" s="42"/>
      <c r="H8" s="9">
        <f t="shared" si="0"/>
        <v>0</v>
      </c>
      <c r="I8" s="20">
        <f t="shared" si="1"/>
        <v>0</v>
      </c>
      <c r="J8" s="20">
        <f t="shared" si="2"/>
        <v>0</v>
      </c>
      <c r="K8" s="20">
        <f t="shared" si="3"/>
        <v>0</v>
      </c>
    </row>
    <row r="9" spans="1:11" ht="15">
      <c r="A9" s="76">
        <v>5</v>
      </c>
      <c r="B9" s="131" t="s">
        <v>41</v>
      </c>
      <c r="C9" s="37"/>
      <c r="D9" s="50" t="s">
        <v>28</v>
      </c>
      <c r="E9" s="5">
        <v>30</v>
      </c>
      <c r="F9" s="7"/>
      <c r="G9" s="42"/>
      <c r="H9" s="9">
        <f t="shared" si="0"/>
        <v>0</v>
      </c>
      <c r="I9" s="20">
        <f t="shared" si="1"/>
        <v>0</v>
      </c>
      <c r="J9" s="20">
        <f t="shared" si="2"/>
        <v>0</v>
      </c>
      <c r="K9" s="20">
        <f t="shared" si="3"/>
        <v>0</v>
      </c>
    </row>
    <row r="10" spans="1:11" ht="15">
      <c r="A10" s="51"/>
      <c r="B10" s="51"/>
      <c r="C10" s="51"/>
      <c r="D10" s="21"/>
      <c r="E10" s="21"/>
      <c r="F10" s="21"/>
      <c r="G10" s="21"/>
      <c r="H10" s="52" t="s">
        <v>15</v>
      </c>
      <c r="I10" s="53">
        <f>SUM(I7:I9)</f>
        <v>0</v>
      </c>
      <c r="J10" s="53">
        <f>SUM(J7:J9)</f>
        <v>0</v>
      </c>
      <c r="K10" s="53">
        <f>SUM(K7:K9)</f>
        <v>0</v>
      </c>
    </row>
    <row r="12" spans="1:11" ht="42.75" customHeight="1">
      <c r="B12" s="162" t="s">
        <v>16</v>
      </c>
      <c r="C12" s="162"/>
      <c r="D12" s="162"/>
      <c r="E12" s="162"/>
      <c r="F12" s="162"/>
      <c r="G12" s="162"/>
      <c r="H12" s="162"/>
      <c r="I12" s="162"/>
      <c r="J12" s="162"/>
      <c r="K12" s="22"/>
    </row>
    <row r="13" spans="1:11" ht="66.75" customHeight="1">
      <c r="B13" s="161" t="s">
        <v>17</v>
      </c>
      <c r="C13" s="161"/>
      <c r="D13" s="161"/>
      <c r="E13" s="161"/>
      <c r="F13" s="161"/>
      <c r="G13" s="161"/>
      <c r="H13" s="161"/>
      <c r="I13" s="161"/>
      <c r="J13" s="161"/>
      <c r="K13" s="161"/>
    </row>
  </sheetData>
  <mergeCells count="7">
    <mergeCell ref="B12:J12"/>
    <mergeCell ref="B13:K13"/>
    <mergeCell ref="A1:H1"/>
    <mergeCell ref="I1:K2"/>
    <mergeCell ref="A2:H2"/>
    <mergeCell ref="A3:K3"/>
    <mergeCell ref="A4:K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80" zoomScaleNormal="100" zoomScaleSheetLayoutView="80" workbookViewId="0">
      <selection activeCell="A4" sqref="A4:K4"/>
    </sheetView>
  </sheetViews>
  <sheetFormatPr defaultRowHeight="14.25"/>
  <cols>
    <col min="2" max="2" width="21.375" customWidth="1"/>
    <col min="3" max="3" width="15.125" customWidth="1"/>
    <col min="4" max="4" width="13.625" customWidth="1"/>
    <col min="5" max="5" width="17" customWidth="1"/>
    <col min="9" max="9" width="12" bestFit="1" customWidth="1"/>
    <col min="10" max="10" width="11.375" customWidth="1"/>
    <col min="11" max="11" width="14" customWidth="1"/>
  </cols>
  <sheetData>
    <row r="1" spans="1:11" ht="15" customHeight="1">
      <c r="A1" s="157" t="s">
        <v>0</v>
      </c>
      <c r="B1" s="157"/>
      <c r="C1" s="157"/>
      <c r="D1" s="157"/>
      <c r="E1" s="157"/>
      <c r="F1" s="157"/>
      <c r="G1" s="157"/>
      <c r="H1" s="158"/>
      <c r="I1" s="153" t="s">
        <v>70</v>
      </c>
      <c r="J1" s="153"/>
      <c r="K1" s="153"/>
    </row>
    <row r="2" spans="1:11" ht="15">
      <c r="A2" s="163" t="s">
        <v>69</v>
      </c>
      <c r="B2" s="163"/>
      <c r="C2" s="163"/>
      <c r="D2" s="163"/>
      <c r="E2" s="163"/>
      <c r="F2" s="163"/>
      <c r="G2" s="163"/>
      <c r="H2" s="164"/>
      <c r="I2" s="154"/>
      <c r="J2" s="154"/>
      <c r="K2" s="154"/>
    </row>
    <row r="3" spans="1:11" ht="30" customHeight="1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5" customHeight="1">
      <c r="A4" s="155" t="s">
        <v>21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19.25" customHeight="1">
      <c r="A5" s="27" t="s">
        <v>2</v>
      </c>
      <c r="B5" s="27" t="s">
        <v>3</v>
      </c>
      <c r="C5" s="28" t="s">
        <v>4</v>
      </c>
      <c r="D5" s="28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27" t="s">
        <v>10</v>
      </c>
      <c r="J5" s="27" t="s">
        <v>11</v>
      </c>
      <c r="K5" s="27" t="s">
        <v>12</v>
      </c>
    </row>
    <row r="6" spans="1:11" ht="1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</row>
    <row r="7" spans="1:11" ht="76.5" customHeight="1">
      <c r="A7" s="29">
        <v>1</v>
      </c>
      <c r="B7" s="47" t="s">
        <v>33</v>
      </c>
      <c r="C7" s="29"/>
      <c r="D7" s="29" t="s">
        <v>14</v>
      </c>
      <c r="E7" s="48">
        <v>50</v>
      </c>
      <c r="F7" s="46"/>
      <c r="G7" s="30"/>
      <c r="H7" s="31">
        <f>F7+F7*G7</f>
        <v>0</v>
      </c>
      <c r="I7" s="32">
        <f>E7*F7</f>
        <v>0</v>
      </c>
      <c r="J7" s="32">
        <f>K7-I7</f>
        <v>0</v>
      </c>
      <c r="K7" s="32">
        <f>H7*E7</f>
        <v>0</v>
      </c>
    </row>
    <row r="8" spans="1:11" ht="83.25" customHeight="1">
      <c r="A8" s="27">
        <v>2</v>
      </c>
      <c r="B8" s="47" t="s">
        <v>34</v>
      </c>
      <c r="C8" s="27"/>
      <c r="D8" s="29" t="s">
        <v>14</v>
      </c>
      <c r="E8" s="29">
        <v>3</v>
      </c>
      <c r="F8" s="31"/>
      <c r="G8" s="55"/>
      <c r="H8" s="31">
        <f t="shared" ref="H8" si="0">F8+F8*G8</f>
        <v>0</v>
      </c>
      <c r="I8" s="32">
        <f t="shared" ref="I8" si="1">E8*F8</f>
        <v>0</v>
      </c>
      <c r="J8" s="32">
        <f t="shared" ref="J8" si="2">K8-I8</f>
        <v>0</v>
      </c>
      <c r="K8" s="32">
        <f t="shared" ref="K8" si="3">H8*E8</f>
        <v>0</v>
      </c>
    </row>
    <row r="9" spans="1:11">
      <c r="A9" s="33"/>
      <c r="B9" s="33"/>
      <c r="C9" s="33"/>
      <c r="D9" s="33"/>
      <c r="E9" s="33"/>
      <c r="F9" s="33"/>
      <c r="G9" s="33"/>
      <c r="H9" s="34" t="s">
        <v>15</v>
      </c>
      <c r="I9" s="60">
        <f>SUM(I7:I8)</f>
        <v>0</v>
      </c>
      <c r="J9" s="60">
        <f>SUM(J7:J8)</f>
        <v>0</v>
      </c>
      <c r="K9" s="60">
        <f>SUM(K7:K8)</f>
        <v>0</v>
      </c>
    </row>
    <row r="10" spans="1:11" ht="15">
      <c r="A10" s="26"/>
      <c r="B10" s="26"/>
      <c r="C10" s="26"/>
      <c r="D10" s="35"/>
      <c r="E10" s="35"/>
      <c r="F10" s="35"/>
      <c r="G10" s="35"/>
      <c r="H10" s="36"/>
      <c r="I10" s="36"/>
      <c r="J10" s="36"/>
      <c r="K10" s="36"/>
    </row>
    <row r="11" spans="1:11" ht="42.75" customHeight="1">
      <c r="A11" s="165" t="s">
        <v>16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2" spans="1:11" ht="46.5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</row>
  </sheetData>
  <mergeCells count="7">
    <mergeCell ref="A11:K11"/>
    <mergeCell ref="A12:K12"/>
    <mergeCell ref="I1:K2"/>
    <mergeCell ref="A1:H1"/>
    <mergeCell ref="A2:H2"/>
    <mergeCell ref="A3:K3"/>
    <mergeCell ref="A4:K4"/>
  </mergeCells>
  <pageMargins left="0.7" right="0.7" top="0.75" bottom="0.75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topLeftCell="A2" zoomScale="80" zoomScaleNormal="80" zoomScaleSheetLayoutView="80" workbookViewId="0">
      <selection activeCell="A4" sqref="A4:K4"/>
    </sheetView>
  </sheetViews>
  <sheetFormatPr defaultRowHeight="14.25"/>
  <cols>
    <col min="2" max="2" width="37.75" customWidth="1"/>
  </cols>
  <sheetData>
    <row r="1" spans="1:11" ht="39.75" customHeight="1">
      <c r="A1" s="157" t="s">
        <v>0</v>
      </c>
      <c r="B1" s="157"/>
      <c r="C1" s="157"/>
      <c r="D1" s="1"/>
      <c r="E1" s="1"/>
      <c r="F1" s="1"/>
      <c r="G1" s="1"/>
      <c r="H1" s="2"/>
      <c r="I1" s="153" t="s">
        <v>70</v>
      </c>
      <c r="J1" s="153"/>
      <c r="K1" s="153"/>
    </row>
    <row r="2" spans="1:11" ht="15" customHeight="1">
      <c r="A2" s="163" t="s">
        <v>69</v>
      </c>
      <c r="B2" s="163"/>
      <c r="C2" s="163"/>
      <c r="D2" s="163"/>
      <c r="E2" s="163"/>
      <c r="F2" s="163"/>
      <c r="G2" s="163"/>
      <c r="H2" s="164"/>
      <c r="I2" s="154"/>
      <c r="J2" s="154"/>
      <c r="K2" s="154"/>
    </row>
    <row r="3" spans="1:11" ht="15" customHeight="1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5" customHeight="1">
      <c r="A4" s="155" t="s">
        <v>88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80">
      <c r="A5" s="4" t="s">
        <v>2</v>
      </c>
      <c r="B5" s="86" t="s">
        <v>3</v>
      </c>
      <c r="C5" s="87" t="s">
        <v>4</v>
      </c>
      <c r="D5" s="87" t="s">
        <v>5</v>
      </c>
      <c r="E5" s="56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ht="15">
      <c r="A6" s="3">
        <v>1</v>
      </c>
      <c r="B6" s="3">
        <v>2</v>
      </c>
      <c r="C6" s="4">
        <v>3</v>
      </c>
      <c r="D6" s="4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75">
      <c r="A7" s="58">
        <v>1</v>
      </c>
      <c r="B7" s="54" t="s">
        <v>77</v>
      </c>
      <c r="C7" s="6"/>
      <c r="D7" s="5" t="s">
        <v>13</v>
      </c>
      <c r="E7" s="5">
        <v>50</v>
      </c>
      <c r="F7" s="7"/>
      <c r="G7" s="17"/>
      <c r="H7" s="9">
        <f t="shared" ref="H7:H11" si="0">F7*1.08</f>
        <v>0</v>
      </c>
      <c r="I7" s="20">
        <f t="shared" ref="I7:I11" si="1">E7*F7</f>
        <v>0</v>
      </c>
      <c r="J7" s="20">
        <f t="shared" ref="J7:J11" si="2">I7*G7</f>
        <v>0</v>
      </c>
      <c r="K7" s="20">
        <f t="shared" ref="K7:K11" si="3">H7*E7</f>
        <v>0</v>
      </c>
    </row>
    <row r="8" spans="1:11" ht="105">
      <c r="A8" s="132">
        <v>2</v>
      </c>
      <c r="B8" s="102" t="s">
        <v>78</v>
      </c>
      <c r="C8" s="63"/>
      <c r="D8" s="18" t="s">
        <v>13</v>
      </c>
      <c r="E8" s="133">
        <v>60</v>
      </c>
      <c r="F8" s="134"/>
      <c r="G8" s="135"/>
      <c r="H8" s="62">
        <f t="shared" si="0"/>
        <v>0</v>
      </c>
      <c r="I8" s="136">
        <f t="shared" si="1"/>
        <v>0</v>
      </c>
      <c r="J8" s="136">
        <f t="shared" si="2"/>
        <v>0</v>
      </c>
      <c r="K8" s="136">
        <f t="shared" si="3"/>
        <v>0</v>
      </c>
    </row>
    <row r="9" spans="1:11" ht="310.5" customHeight="1">
      <c r="A9" s="67">
        <v>3</v>
      </c>
      <c r="B9" s="137" t="s">
        <v>81</v>
      </c>
      <c r="C9" s="64"/>
      <c r="D9" s="92" t="s">
        <v>18</v>
      </c>
      <c r="E9" s="138">
        <v>20</v>
      </c>
      <c r="F9" s="7"/>
      <c r="G9" s="17"/>
      <c r="H9" s="9">
        <f t="shared" si="0"/>
        <v>0</v>
      </c>
      <c r="I9" s="20">
        <f t="shared" si="1"/>
        <v>0</v>
      </c>
      <c r="J9" s="20">
        <f t="shared" si="2"/>
        <v>0</v>
      </c>
      <c r="K9" s="20">
        <f t="shared" si="3"/>
        <v>0</v>
      </c>
    </row>
    <row r="10" spans="1:11" ht="52.5" customHeight="1">
      <c r="A10" s="67">
        <v>4</v>
      </c>
      <c r="B10" s="137" t="s">
        <v>79</v>
      </c>
      <c r="C10" s="64"/>
      <c r="D10" s="92" t="s">
        <v>18</v>
      </c>
      <c r="E10" s="138">
        <v>20</v>
      </c>
      <c r="F10" s="134"/>
      <c r="G10" s="135"/>
      <c r="H10" s="62">
        <f t="shared" si="0"/>
        <v>0</v>
      </c>
      <c r="I10" s="136">
        <f t="shared" si="1"/>
        <v>0</v>
      </c>
      <c r="J10" s="136">
        <f t="shared" si="2"/>
        <v>0</v>
      </c>
      <c r="K10" s="136">
        <f t="shared" si="3"/>
        <v>0</v>
      </c>
    </row>
    <row r="11" spans="1:11" ht="60">
      <c r="A11" s="67">
        <v>5</v>
      </c>
      <c r="B11" s="137" t="s">
        <v>80</v>
      </c>
      <c r="C11" s="64"/>
      <c r="D11" s="92" t="s">
        <v>18</v>
      </c>
      <c r="E11" s="138">
        <v>50</v>
      </c>
      <c r="F11" s="7"/>
      <c r="G11" s="17"/>
      <c r="H11" s="9">
        <f t="shared" si="0"/>
        <v>0</v>
      </c>
      <c r="I11" s="20">
        <f t="shared" si="1"/>
        <v>0</v>
      </c>
      <c r="J11" s="20">
        <f t="shared" si="2"/>
        <v>0</v>
      </c>
      <c r="K11" s="20">
        <f t="shared" si="3"/>
        <v>0</v>
      </c>
    </row>
    <row r="12" spans="1:11" ht="15">
      <c r="A12" s="2"/>
      <c r="B12" s="2"/>
      <c r="C12" s="2"/>
      <c r="D12" s="1"/>
      <c r="E12" s="1"/>
      <c r="F12" s="1"/>
      <c r="G12" s="1"/>
      <c r="H12" s="11" t="s">
        <v>15</v>
      </c>
      <c r="I12" s="12">
        <f>SUM(I7:I11)</f>
        <v>0</v>
      </c>
      <c r="J12" s="12">
        <f t="shared" ref="J12:K12" si="4">SUM(J7:J11)</f>
        <v>0</v>
      </c>
      <c r="K12" s="12">
        <f t="shared" si="4"/>
        <v>0</v>
      </c>
    </row>
    <row r="13" spans="1:11" ht="1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ht="42" customHeight="1">
      <c r="A14" s="162" t="s">
        <v>16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</row>
    <row r="15" spans="1:11" ht="39.75" customHeight="1">
      <c r="A15" s="161" t="s">
        <v>17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</row>
  </sheetData>
  <mergeCells count="8">
    <mergeCell ref="A15:K15"/>
    <mergeCell ref="A1:C1"/>
    <mergeCell ref="A13:K13"/>
    <mergeCell ref="A14:K14"/>
    <mergeCell ref="I1:K2"/>
    <mergeCell ref="A3:K3"/>
    <mergeCell ref="A4:K4"/>
    <mergeCell ref="A2:H2"/>
  </mergeCells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Normal="100" zoomScaleSheetLayoutView="100" workbookViewId="0">
      <selection activeCell="M5" sqref="M5"/>
    </sheetView>
  </sheetViews>
  <sheetFormatPr defaultRowHeight="14.25"/>
  <cols>
    <col min="2" max="2" width="29.5" customWidth="1"/>
    <col min="3" max="3" width="27.625" customWidth="1"/>
    <col min="4" max="4" width="13.125" customWidth="1"/>
    <col min="5" max="5" width="15.625" customWidth="1"/>
  </cols>
  <sheetData>
    <row r="1" spans="1:12" ht="33" customHeight="1">
      <c r="A1" s="157" t="s">
        <v>0</v>
      </c>
      <c r="B1" s="157"/>
      <c r="C1" s="157"/>
      <c r="D1" s="157"/>
      <c r="E1" s="157"/>
      <c r="F1" s="157"/>
      <c r="G1" s="157"/>
      <c r="H1" s="158"/>
      <c r="I1" s="153" t="s">
        <v>70</v>
      </c>
      <c r="J1" s="153"/>
      <c r="K1" s="153"/>
    </row>
    <row r="2" spans="1:12" ht="15" customHeight="1">
      <c r="A2" s="159" t="s">
        <v>69</v>
      </c>
      <c r="B2" s="159"/>
      <c r="C2" s="159"/>
      <c r="D2" s="159"/>
      <c r="E2" s="159"/>
      <c r="F2" s="159"/>
      <c r="G2" s="159"/>
      <c r="H2" s="160"/>
      <c r="I2" s="154"/>
      <c r="J2" s="154"/>
      <c r="K2" s="154"/>
    </row>
    <row r="3" spans="1:12" ht="15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2" ht="15" customHeight="1">
      <c r="A4" s="155" t="s">
        <v>89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2" ht="60">
      <c r="A5" s="4" t="s">
        <v>2</v>
      </c>
      <c r="B5" s="86" t="s">
        <v>3</v>
      </c>
      <c r="C5" s="87" t="s">
        <v>4</v>
      </c>
      <c r="D5" s="87" t="s">
        <v>5</v>
      </c>
      <c r="E5" s="56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2" ht="15">
      <c r="A6" s="3">
        <v>1</v>
      </c>
      <c r="B6" s="3">
        <v>2</v>
      </c>
      <c r="C6" s="4">
        <v>3</v>
      </c>
      <c r="D6" s="4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2" ht="199.5" customHeight="1">
      <c r="A7" s="139">
        <v>1</v>
      </c>
      <c r="B7" s="140" t="s">
        <v>82</v>
      </c>
      <c r="C7" s="141"/>
      <c r="D7" s="83" t="s">
        <v>18</v>
      </c>
      <c r="E7" s="142">
        <v>20</v>
      </c>
      <c r="F7" s="62"/>
      <c r="G7" s="143"/>
      <c r="H7" s="62">
        <f>F7+F7*G7</f>
        <v>0</v>
      </c>
      <c r="I7" s="136">
        <f>E7*F7</f>
        <v>0</v>
      </c>
      <c r="J7" s="136">
        <f>K7-I7</f>
        <v>0</v>
      </c>
      <c r="K7" s="136">
        <f>E7*H7</f>
        <v>0</v>
      </c>
      <c r="L7" s="2"/>
    </row>
    <row r="8" spans="1:12" ht="255">
      <c r="A8" s="67">
        <v>2</v>
      </c>
      <c r="B8" s="65" t="s">
        <v>85</v>
      </c>
      <c r="C8" s="68"/>
      <c r="D8" s="83" t="s">
        <v>18</v>
      </c>
      <c r="E8" s="69">
        <v>100</v>
      </c>
      <c r="F8" s="70"/>
      <c r="G8" s="143"/>
      <c r="H8" s="62">
        <f t="shared" ref="H8:H9" si="0">F8+F8*G8</f>
        <v>0</v>
      </c>
      <c r="I8" s="136">
        <f t="shared" ref="I8:I10" si="1">E8*F8</f>
        <v>0</v>
      </c>
      <c r="J8" s="136">
        <f t="shared" ref="J8:J10" si="2">K8-I8</f>
        <v>0</v>
      </c>
      <c r="K8" s="136">
        <f>E8*H8</f>
        <v>0</v>
      </c>
      <c r="L8" s="2"/>
    </row>
    <row r="9" spans="1:12" ht="105">
      <c r="A9" s="145">
        <v>3</v>
      </c>
      <c r="B9" s="140" t="s">
        <v>84</v>
      </c>
      <c r="C9" s="146"/>
      <c r="D9" s="83" t="s">
        <v>18</v>
      </c>
      <c r="E9" s="147">
        <v>100</v>
      </c>
      <c r="F9" s="85"/>
      <c r="G9" s="143"/>
      <c r="H9" s="62">
        <f t="shared" si="0"/>
        <v>0</v>
      </c>
      <c r="I9" s="136">
        <f t="shared" si="1"/>
        <v>0</v>
      </c>
      <c r="J9" s="136">
        <f t="shared" si="2"/>
        <v>0</v>
      </c>
      <c r="K9" s="136">
        <f>E9*H9</f>
        <v>0</v>
      </c>
      <c r="L9" s="2"/>
    </row>
    <row r="10" spans="1:12" ht="75">
      <c r="A10" s="67">
        <v>4</v>
      </c>
      <c r="B10" s="148" t="s">
        <v>83</v>
      </c>
      <c r="C10" s="149"/>
      <c r="D10" s="24" t="s">
        <v>18</v>
      </c>
      <c r="E10" s="92">
        <v>70</v>
      </c>
      <c r="F10" s="75"/>
      <c r="G10" s="144"/>
      <c r="H10" s="150">
        <f>F10+F10*G10</f>
        <v>0</v>
      </c>
      <c r="I10" s="136">
        <f t="shared" si="1"/>
        <v>0</v>
      </c>
      <c r="J10" s="136">
        <f t="shared" si="2"/>
        <v>0</v>
      </c>
      <c r="K10" s="136">
        <f>E10*H10</f>
        <v>0</v>
      </c>
      <c r="L10" s="66"/>
    </row>
    <row r="11" spans="1:12" ht="15">
      <c r="A11" s="2"/>
      <c r="B11" s="2"/>
      <c r="C11" s="2"/>
      <c r="D11" s="1"/>
      <c r="E11" s="1"/>
      <c r="F11" s="1"/>
      <c r="G11" s="1"/>
      <c r="H11" s="151" t="s">
        <v>15</v>
      </c>
      <c r="I11" s="128">
        <f>SUM(I7:I10)</f>
        <v>0</v>
      </c>
      <c r="J11" s="128">
        <f t="shared" ref="J11:K11" si="3">SUM(J7:J10)</f>
        <v>0</v>
      </c>
      <c r="K11" s="128">
        <f t="shared" si="3"/>
        <v>0</v>
      </c>
    </row>
    <row r="12" spans="1:12" ht="32.25" customHeight="1">
      <c r="A12" s="162" t="s">
        <v>16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2" ht="34.5" customHeight="1">
      <c r="A13" s="161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</row>
  </sheetData>
  <mergeCells count="7">
    <mergeCell ref="A12:K12"/>
    <mergeCell ref="A13:K13"/>
    <mergeCell ref="I1:K2"/>
    <mergeCell ref="A3:K3"/>
    <mergeCell ref="A4:K4"/>
    <mergeCell ref="A2:H2"/>
    <mergeCell ref="A1:H1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Normal="100" workbookViewId="0">
      <selection activeCell="C51" sqref="C51"/>
    </sheetView>
  </sheetViews>
  <sheetFormatPr defaultRowHeight="14.25"/>
  <cols>
    <col min="1" max="1" width="18" customWidth="1"/>
    <col min="2" max="2" width="24.5" customWidth="1"/>
    <col min="3" max="3" width="31.125" customWidth="1"/>
  </cols>
  <sheetData>
    <row r="1" spans="1:9" ht="27.75" thickBot="1">
      <c r="A1" s="78"/>
      <c r="B1" s="78"/>
      <c r="C1" s="78"/>
    </row>
    <row r="2" spans="1:9" ht="27.75" thickBot="1">
      <c r="A2" s="89" t="s">
        <v>57</v>
      </c>
      <c r="B2" s="90" t="s">
        <v>58</v>
      </c>
      <c r="C2" s="91" t="s">
        <v>59</v>
      </c>
    </row>
    <row r="3" spans="1:9" ht="27">
      <c r="A3" s="88">
        <v>1</v>
      </c>
      <c r="B3" s="93">
        <f>'Zadanie 1'!I30</f>
        <v>0</v>
      </c>
      <c r="C3" s="94">
        <f>'Zadanie 1'!K30</f>
        <v>0</v>
      </c>
    </row>
    <row r="4" spans="1:9" ht="27">
      <c r="A4" s="79">
        <v>2</v>
      </c>
      <c r="B4" s="95">
        <f>'Zadanie 2'!I17</f>
        <v>0</v>
      </c>
      <c r="C4" s="96">
        <f>'Zadanie 2'!K17</f>
        <v>0</v>
      </c>
    </row>
    <row r="5" spans="1:9" ht="27">
      <c r="A5" s="88">
        <v>3</v>
      </c>
      <c r="B5" s="95">
        <f>'Zadanie 3'!I10</f>
        <v>0</v>
      </c>
      <c r="C5" s="96">
        <f>'Zadanie 3'!K10</f>
        <v>0</v>
      </c>
    </row>
    <row r="6" spans="1:9" ht="27">
      <c r="A6" s="88">
        <v>4</v>
      </c>
      <c r="B6" s="95">
        <f>'Zadanie 4'!I9</f>
        <v>0</v>
      </c>
      <c r="C6" s="96">
        <f>'Zadanie 4'!K9</f>
        <v>0</v>
      </c>
    </row>
    <row r="7" spans="1:9" ht="27">
      <c r="A7" s="79">
        <v>5</v>
      </c>
      <c r="B7" s="95">
        <f>'Zadanie 5'!I12</f>
        <v>0</v>
      </c>
      <c r="C7" s="96">
        <f>'Zadanie 5'!K12</f>
        <v>0</v>
      </c>
    </row>
    <row r="8" spans="1:9" ht="27.75" thickBot="1">
      <c r="A8" s="88">
        <v>6</v>
      </c>
      <c r="B8" s="95">
        <f>'Zadanie 6'!I11</f>
        <v>0</v>
      </c>
      <c r="C8" s="96">
        <f>'Zadanie 6'!K11</f>
        <v>0</v>
      </c>
    </row>
    <row r="9" spans="1:9" ht="28.5" thickBot="1">
      <c r="A9" s="80" t="s">
        <v>60</v>
      </c>
      <c r="B9" s="81">
        <f>SUM(B3:B8)</f>
        <v>0</v>
      </c>
      <c r="C9" s="82">
        <f>SUM(C3:C8)</f>
        <v>0</v>
      </c>
    </row>
    <row r="12" spans="1:9" ht="15">
      <c r="I12" s="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Zadanie 1</vt:lpstr>
      <vt:lpstr>Zadanie 2</vt:lpstr>
      <vt:lpstr>Zadanie 3</vt:lpstr>
      <vt:lpstr>Zadanie 4</vt:lpstr>
      <vt:lpstr>Zadanie 5</vt:lpstr>
      <vt:lpstr>Zadanie 6</vt:lpstr>
      <vt:lpstr>Wartość</vt:lpstr>
      <vt:lpstr>'Zadanie 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idabrows</cp:lastModifiedBy>
  <cp:lastPrinted>2023-03-20T10:50:41Z</cp:lastPrinted>
  <dcterms:created xsi:type="dcterms:W3CDTF">2021-02-16T10:43:52Z</dcterms:created>
  <dcterms:modified xsi:type="dcterms:W3CDTF">2023-04-19T06:14:56Z</dcterms:modified>
</cp:coreProperties>
</file>