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2.xml" ContentType="application/vnd.openxmlformats-officedocument.drawing+xml"/>
  <Override PartName="/xl/slicers/slicer2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4.xml" ContentType="application/vnd.openxmlformats-officedocument.spreadsheetml.pivotTable+xml"/>
  <Override PartName="/xl/drawings/drawing3.xml" ContentType="application/vnd.openxmlformats-officedocument.drawing+xml"/>
  <Override PartName="/xl/slicers/slicer3.xml" ContentType="application/vnd.ms-excel.slicer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drawings/drawing4.xml" ContentType="application/vnd.openxmlformats-officedocument.drawing+xml"/>
  <Override PartName="/xl/slicers/slicer4.xml" ContentType="application/vnd.ms-excel.slicer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drawings/drawing5.xml" ContentType="application/vnd.openxmlformats-officedocument.drawing+xml"/>
  <Override PartName="/xl/slicers/slicer5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annazweglinska\Desktop\"/>
    </mc:Choice>
  </mc:AlternateContent>
  <xr:revisionPtr revIDLastSave="0" documentId="8_{4D8C5440-6DCE-4A77-9A3F-6253DC40FF0B}" xr6:coauthVersionLast="47" xr6:coauthVersionMax="47" xr10:uidLastSave="{00000000-0000-0000-0000-000000000000}"/>
  <bookViews>
    <workbookView xWindow="28680" yWindow="-120" windowWidth="29040" windowHeight="15840" xr2:uid="{296F1E5A-36EC-487A-B52F-D50D56D52A93}"/>
  </bookViews>
  <sheets>
    <sheet name="ARPU" sheetId="4" r:id="rId1"/>
    <sheet name="SZKODOWOŚĆ" sheetId="5" r:id="rId2"/>
    <sheet name="WYKORZYSTANIE&gt;&gt;" sheetId="1" r:id="rId3"/>
    <sheet name="1" sheetId="3" r:id="rId4"/>
    <sheet name="PRACOWNIK_RODZINA" sheetId="6" r:id="rId5"/>
    <sheet name="REFUNDACJE" sheetId="7" r:id="rId6"/>
    <sheet name="NONSHOW" sheetId="8" r:id="rId7"/>
  </sheets>
  <definedNames>
    <definedName name="Fragmentator_dt_cust_desc">#N/A</definedName>
    <definedName name="Fragmentator_dt_cust_desc1">#N/A</definedName>
    <definedName name="Fragmentator_dt_cust_desc2">#N/A</definedName>
    <definedName name="Fragmentator_Kontrahent_Nazwa">#N/A</definedName>
    <definedName name="Fragmentator_Kontrahent_Nazwa1">#N/A</definedName>
    <definedName name="Fragmentator_Ref_Wniosek_Typ_Refundacji">#N/A</definedName>
    <definedName name="okresDIFF">9</definedName>
    <definedName name="okresDo">202411</definedName>
    <definedName name="okresOd">202402</definedName>
    <definedName name="okresOd_ARPU">202212</definedName>
  </definedNames>
  <calcPr calcId="181029" iterateCount="1000" iterateDelta="1E-4"/>
  <pivotCaches>
    <pivotCache cacheId="5" r:id="rId8"/>
    <pivotCache cacheId="6" r:id="rId9"/>
    <pivotCache cacheId="7" r:id="rId10"/>
    <pivotCache cacheId="8" r:id="rId11"/>
    <pivotCache cacheId="9" r:id="rId12"/>
  </pivotCaches>
  <extLst>
    <ext xmlns:x14="http://schemas.microsoft.com/office/spreadsheetml/2009/9/main" uri="{BBE1A952-AA13-448e-AADC-164F8A28A991}">
      <x14:slicerCaches>
        <x14:slicerCache r:id="rId13"/>
        <x14:slicerCache r:id="rId14"/>
        <x14:slicerCache r:id="rId15"/>
        <x14:slicerCache r:id="rId16"/>
        <x14:slicerCache r:id="rId17"/>
        <x14:slicerCache r:id="rId18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7" l="1"/>
  <c r="G12" i="7"/>
  <c r="H11" i="7"/>
  <c r="G11" i="7"/>
  <c r="T2" i="5"/>
  <c r="I12" i="7" l="1"/>
  <c r="O4" i="7" s="1"/>
  <c r="J12" i="7" l="1"/>
  <c r="K12" i="7" s="1"/>
  <c r="O3" i="7" l="1"/>
</calcChain>
</file>

<file path=xl/sharedStrings.xml><?xml version="1.0" encoding="utf-8"?>
<sst xmlns="http://schemas.openxmlformats.org/spreadsheetml/2006/main" count="82" uniqueCount="59">
  <si>
    <t>Abonament korporacyjny</t>
  </si>
  <si>
    <t>NIE</t>
  </si>
  <si>
    <t>Usługi wewnętrzne</t>
  </si>
  <si>
    <t>Konsultacje</t>
  </si>
  <si>
    <t>Trójmiasto</t>
  </si>
  <si>
    <t>Laboratorium</t>
  </si>
  <si>
    <t>Telemedycyna</t>
  </si>
  <si>
    <t>Rehabilitacja</t>
  </si>
  <si>
    <t>Warszawa</t>
  </si>
  <si>
    <t>Stomatologia</t>
  </si>
  <si>
    <t>Kraków</t>
  </si>
  <si>
    <t>Diagnostyka</t>
  </si>
  <si>
    <t>Wrocław</t>
  </si>
  <si>
    <t>TOTAL</t>
  </si>
  <si>
    <t>Poznań</t>
  </si>
  <si>
    <t>Łódź</t>
  </si>
  <si>
    <t>Katowice - Gliwice - Tychy</t>
  </si>
  <si>
    <t>Szczecin</t>
  </si>
  <si>
    <t>Elbląg</t>
  </si>
  <si>
    <t>Rzeszów</t>
  </si>
  <si>
    <t>Wałbrzych</t>
  </si>
  <si>
    <t>Toruń</t>
  </si>
  <si>
    <t>Gorzów Wielkopolski</t>
  </si>
  <si>
    <t>Opole</t>
  </si>
  <si>
    <t>Bielsko-Biała</t>
  </si>
  <si>
    <t>Sieć</t>
  </si>
  <si>
    <t>Okres:</t>
  </si>
  <si>
    <t>luty 2024 - listopad 2024</t>
  </si>
  <si>
    <t>Kontrahent/ Grupa:</t>
  </si>
  <si>
    <t>Kategoria:</t>
  </si>
  <si>
    <t>Produkt:</t>
  </si>
  <si>
    <t>Usługa</t>
  </si>
  <si>
    <t>Miasto</t>
  </si>
  <si>
    <t>Liczba usług</t>
  </si>
  <si>
    <t>Nośnik</t>
  </si>
  <si>
    <t>Okres</t>
  </si>
  <si>
    <t>*POZOSTAŁE USŁUGI TO USŁUGI KTÓRE ZOSTAŁY ZAGREGOWANE ZE WZGLĘDU NA NIEWIELKĄ LICZBĘ WYSTĄPIEŃ</t>
  </si>
  <si>
    <t>INNOBALTICA SPÓŁKA Z OGRANICZONA ODPOWIEDZIALNOSCIA</t>
  </si>
  <si>
    <t>Przychód</t>
  </si>
  <si>
    <t>Liczba osób 
uprawnionych</t>
  </si>
  <si>
    <t>Liczba usług razem</t>
  </si>
  <si>
    <t>Liczba osób uprawnionych</t>
  </si>
  <si>
    <t xml:space="preserve">Szkodowość </t>
  </si>
  <si>
    <t>okres_ltm</t>
  </si>
  <si>
    <t>Liczba uprawnionych 
pracowników</t>
  </si>
  <si>
    <t>Liczba usług 
pracownicy</t>
  </si>
  <si>
    <t>Liczba uprawnionych 
członków rodzin</t>
  </si>
  <si>
    <t>Liczba usług 
rodzina</t>
  </si>
  <si>
    <t>Średnia liczba uprawnionych 
członków rodzin w 
pakietach W2</t>
  </si>
  <si>
    <t xml:space="preserve">Kwota </t>
  </si>
  <si>
    <t>Liczba wniosków</t>
  </si>
  <si>
    <t>Kwota refundacji
zmiana</t>
  </si>
  <si>
    <t>Kwota refundacji
zmiana %</t>
  </si>
  <si>
    <t>Nazwa klienta</t>
  </si>
  <si>
    <t>Czy dostępny 
zwrot przez PP</t>
  </si>
  <si>
    <t>(puste)</t>
  </si>
  <si>
    <t>Pozostałe usługi</t>
  </si>
  <si>
    <t/>
  </si>
  <si>
    <t>Brak refundacji dla tego klienta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</si>
</sst>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\-##"/>
    <numFmt numFmtId="165" formatCode="0.0"/>
    <numFmt numFmtId="166" formatCode="#,##0.0"/>
  </numFmts>
  <fonts count="17">
    <font>
      <sz val="10"/>
      <color theme="1"/>
      <name val="Mulish"/>
      <family val="2"/>
      <charset val="238"/>
    </font>
    <font>
      <sz val="10"/>
      <color theme="1"/>
      <name val="Mulish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Mulish"/>
      <charset val="238"/>
    </font>
    <font>
      <sz val="11"/>
      <color theme="1"/>
      <name val="Mulish"/>
      <charset val="238"/>
    </font>
    <font>
      <b/>
      <sz val="10"/>
      <color theme="1"/>
      <name val="Mulish"/>
      <charset val="238"/>
    </font>
    <font>
      <i/>
      <sz val="10"/>
      <color theme="1"/>
      <name val="Mulish"/>
      <charset val="238"/>
    </font>
    <font>
      <b/>
      <sz val="10"/>
      <color theme="0"/>
      <name val="Mulish"/>
      <charset val="238"/>
    </font>
    <font>
      <sz val="10"/>
      <color theme="0"/>
      <name val="Mulish"/>
      <charset val="238"/>
    </font>
    <font>
      <b/>
      <sz val="11"/>
      <color theme="0"/>
      <name val="Mulish"/>
      <charset val="238"/>
    </font>
    <font>
      <b/>
      <sz val="12"/>
      <color theme="1"/>
      <name val="Mulish"/>
      <charset val="238"/>
    </font>
    <font>
      <b/>
      <sz val="12"/>
      <name val="Mulish"/>
      <charset val="238"/>
    </font>
    <font>
      <sz val="11"/>
      <color theme="0"/>
      <name val="Calibri"/>
      <family val="2"/>
      <scheme val="minor"/>
    </font>
    <font>
      <sz val="11"/>
      <color theme="0"/>
      <name val="Mulish"/>
      <charset val="238"/>
    </font>
    <font>
      <b/>
      <sz val="16"/>
      <name val="Mulish"/>
      <charset val="238"/>
    </font>
    <font>
      <sz val="10"/>
      <color theme="1"/>
      <name val="Mulish"/>
    </font>
    <font>
      <sz val="11"/>
      <color theme="1"/>
      <name val="Mulish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4" tint="-0.249977111117893"/>
      </top>
      <bottom style="medium">
        <color theme="4" tint="-0.249977111117893"/>
      </bottom>
      <diagonal/>
    </border>
    <border>
      <left/>
      <right/>
      <top style="medium">
        <color theme="4" tint="-0.249977111117893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</borders>
  <cellStyleXfs count="3">
    <xf numFmtId="0" fontId="0" fillId="0" borderId="0"/>
    <xf numFmtId="0" fontId="2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1" xfId="1" applyFont="1" applyBorder="1" applyAlignment="1">
      <alignment horizontal="left"/>
    </xf>
    <xf numFmtId="3" fontId="5" fillId="0" borderId="1" xfId="1" applyNumberFormat="1" applyFont="1" applyBorder="1"/>
    <xf numFmtId="0" fontId="3" fillId="0" borderId="0" xfId="1" applyFont="1" applyAlignment="1">
      <alignment horizontal="left"/>
    </xf>
    <xf numFmtId="0" fontId="5" fillId="0" borderId="0" xfId="1" applyFont="1" applyAlignment="1">
      <alignment horizontal="right" indent="1"/>
    </xf>
    <xf numFmtId="14" fontId="3" fillId="0" borderId="0" xfId="1" applyNumberFormat="1" applyFont="1"/>
    <xf numFmtId="0" fontId="6" fillId="0" borderId="0" xfId="1" applyFont="1"/>
    <xf numFmtId="0" fontId="7" fillId="2" borderId="2" xfId="1" applyFont="1" applyFill="1" applyBorder="1" applyAlignment="1">
      <alignment horizontal="left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3" fillId="3" borderId="0" xfId="1" applyFont="1" applyFill="1" applyAlignment="1">
      <alignment horizontal="left"/>
    </xf>
    <xf numFmtId="3" fontId="3" fillId="3" borderId="0" xfId="1" applyNumberFormat="1" applyFont="1" applyFill="1"/>
    <xf numFmtId="164" fontId="3" fillId="0" borderId="0" xfId="1" applyNumberFormat="1" applyFont="1" applyAlignment="1">
      <alignment horizontal="left"/>
    </xf>
    <xf numFmtId="3" fontId="3" fillId="0" borderId="0" xfId="1" applyNumberFormat="1" applyFont="1"/>
    <xf numFmtId="0" fontId="3" fillId="0" borderId="0" xfId="1" applyFont="1" applyAlignment="1">
      <alignment horizontal="left" indent="1"/>
    </xf>
    <xf numFmtId="0" fontId="2" fillId="0" borderId="0" xfId="1"/>
    <xf numFmtId="0" fontId="4" fillId="0" borderId="0" xfId="1" applyFont="1" applyAlignment="1">
      <alignment horizontal="left"/>
    </xf>
    <xf numFmtId="0" fontId="5" fillId="0" borderId="0" xfId="1" applyFont="1" applyAlignment="1">
      <alignment horizontal="centerContinuous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3" fontId="3" fillId="0" borderId="0" xfId="1" applyNumberFormat="1" applyFont="1" applyAlignment="1">
      <alignment horizontal="center"/>
    </xf>
    <xf numFmtId="0" fontId="8" fillId="4" borderId="0" xfId="1" applyFont="1" applyFill="1"/>
    <xf numFmtId="0" fontId="9" fillId="2" borderId="2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Continuous" vertical="center" wrapText="1"/>
    </xf>
    <xf numFmtId="0" fontId="8" fillId="0" borderId="0" xfId="1" applyFont="1"/>
    <xf numFmtId="0" fontId="12" fillId="4" borderId="0" xfId="1" applyFont="1" applyFill="1"/>
    <xf numFmtId="0" fontId="7" fillId="0" borderId="0" xfId="1" applyFont="1" applyAlignment="1">
      <alignment horizontal="left" vertical="center" indent="2"/>
    </xf>
    <xf numFmtId="0" fontId="13" fillId="4" borderId="0" xfId="1" applyFont="1" applyFill="1"/>
    <xf numFmtId="3" fontId="2" fillId="0" borderId="0" xfId="1" applyNumberFormat="1"/>
    <xf numFmtId="165" fontId="12" fillId="4" borderId="0" xfId="1" applyNumberFormat="1" applyFont="1" applyFill="1"/>
    <xf numFmtId="166" fontId="13" fillId="4" borderId="0" xfId="1" applyNumberFormat="1" applyFont="1" applyFill="1"/>
    <xf numFmtId="0" fontId="3" fillId="0" borderId="0" xfId="1" applyFont="1" applyAlignment="1">
      <alignment horizontal="center" vertical="center"/>
    </xf>
    <xf numFmtId="0" fontId="8" fillId="4" borderId="0" xfId="1" applyFont="1" applyFill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/>
    <xf numFmtId="0" fontId="3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 wrapText="1"/>
    </xf>
    <xf numFmtId="0" fontId="3" fillId="5" borderId="0" xfId="1" applyFont="1" applyFill="1" applyAlignment="1">
      <alignment horizontal="left" vertical="center"/>
    </xf>
    <xf numFmtId="0" fontId="2" fillId="0" borderId="0" xfId="1" applyAlignment="1">
      <alignment horizontal="left" vertical="center"/>
    </xf>
    <xf numFmtId="3" fontId="5" fillId="3" borderId="0" xfId="1" applyNumberFormat="1" applyFont="1" applyFill="1"/>
    <xf numFmtId="3" fontId="5" fillId="0" borderId="0" xfId="1" applyNumberFormat="1" applyFont="1"/>
    <xf numFmtId="0" fontId="3" fillId="0" borderId="0" xfId="0" applyFont="1"/>
    <xf numFmtId="0" fontId="7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pivotButton="1" applyFont="1" applyAlignment="1">
      <alignment horizontal="center" vertical="center" wrapText="1"/>
    </xf>
    <xf numFmtId="3" fontId="3" fillId="0" borderId="0" xfId="1" applyNumberFormat="1" applyFont="1" applyAlignment="1">
      <alignment horizontal="right"/>
    </xf>
    <xf numFmtId="3" fontId="10" fillId="0" borderId="0" xfId="1" applyNumberFormat="1" applyFont="1" applyAlignment="1">
      <alignment horizontal="center" vertical="center"/>
    </xf>
    <xf numFmtId="9" fontId="11" fillId="0" borderId="0" xfId="2" applyFont="1" applyAlignment="1">
      <alignment horizontal="right" vertical="center"/>
    </xf>
    <xf numFmtId="9" fontId="14" fillId="0" borderId="0" xfId="2" applyFont="1" applyAlignment="1">
      <alignment horizontal="center" vertical="center"/>
    </xf>
    <xf numFmtId="0" fontId="3" fillId="0" borderId="0" xfId="0" pivotButton="1" applyFont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pivotButton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left"/>
    </xf>
    <xf numFmtId="0" fontId="15" fillId="0" borderId="0" xfId="0" applyFont="1" applyAlignment="1">
      <alignment horizontal="center" vertical="center" wrapText="1"/>
    </xf>
    <xf numFmtId="3" fontId="15" fillId="0" borderId="0" xfId="0" applyNumberFormat="1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5" fillId="0" borderId="0" xfId="0" pivotButton="1" applyFont="1" applyAlignment="1">
      <alignment horizontal="left" vertical="center" wrapText="1"/>
    </xf>
    <xf numFmtId="164" fontId="15" fillId="0" borderId="0" xfId="0" applyNumberFormat="1" applyFont="1" applyAlignment="1">
      <alignment horizontal="left"/>
    </xf>
    <xf numFmtId="166" fontId="3" fillId="0" borderId="0" xfId="0" applyNumberFormat="1" applyFont="1" applyAlignment="1">
      <alignment horizontal="center"/>
    </xf>
    <xf numFmtId="0" fontId="4" fillId="0" borderId="0" xfId="0" pivotButton="1" applyFont="1" applyAlignment="1">
      <alignment horizontal="left" vertical="center" wrapText="1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</cellXfs>
  <cellStyles count="3">
    <cellStyle name="Normalny" xfId="0" builtinId="0"/>
    <cellStyle name="Normalny 2" xfId="1" xr:uid="{8A99B04A-38A9-430B-A732-F323CF7A387B}"/>
    <cellStyle name="Procentowy 2" xfId="2" xr:uid="{D5BCFF01-8D1C-4CF2-A0D8-C47FF7037955}"/>
  </cellStyles>
  <dxfs count="458">
    <dxf>
      <alignment horizontal="center"/>
    </dxf>
    <dxf>
      <alignment vertical="center"/>
    </dxf>
    <dxf>
      <alignment wrapText="1"/>
    </dxf>
    <dxf>
      <alignment horizontal="center"/>
    </dxf>
    <dxf>
      <alignment horizontal="center"/>
    </dxf>
    <dxf>
      <alignment horizontal="center"/>
    </dxf>
    <dxf>
      <font>
        <name val="Mulish"/>
        <scheme val="none"/>
      </font>
    </dxf>
    <dxf>
      <font>
        <name val="Mulish"/>
        <scheme val="none"/>
      </font>
    </dxf>
    <dxf>
      <font>
        <sz val="10"/>
      </font>
    </dxf>
    <dxf>
      <alignment wrapText="1"/>
    </dxf>
    <dxf>
      <alignment vertical="center"/>
    </dxf>
    <dxf>
      <alignment horizontal="center"/>
    </dxf>
    <dxf>
      <numFmt numFmtId="3" formatCode="#,##0"/>
    </dxf>
    <dxf>
      <alignment horizontal="left"/>
    </dxf>
    <dxf>
      <alignment vertical="center"/>
    </dxf>
    <dxf>
      <alignment vertical="center"/>
    </dxf>
    <dxf>
      <alignment horizontal="center"/>
    </dxf>
    <dxf>
      <alignment horizontal="left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ont>
        <name val="Mulish"/>
        <charset val="238"/>
        <scheme val="none"/>
      </font>
    </dxf>
    <dxf>
      <font>
        <name val="Mulish"/>
        <charset val="238"/>
        <scheme val="none"/>
      </font>
    </dxf>
    <dxf>
      <font>
        <name val="Mulish"/>
        <charset val="238"/>
        <scheme val="none"/>
      </font>
    </dxf>
    <dxf>
      <font>
        <name val="Mulish"/>
        <charset val="238"/>
        <scheme val="none"/>
      </font>
    </dxf>
    <dxf>
      <font>
        <sz val="10"/>
      </font>
    </dxf>
    <dxf>
      <font>
        <sz val="10"/>
      </font>
    </dxf>
    <dxf>
      <font>
        <sz val="11"/>
      </font>
    </dxf>
    <dxf>
      <font>
        <sz val="11"/>
      </font>
    </dxf>
    <dxf>
      <alignment horizontal="center"/>
    </dxf>
    <dxf>
      <alignment vertical="center"/>
    </dxf>
    <dxf>
      <border>
        <left style="hair">
          <color auto="1"/>
        </left>
        <right style="hair">
          <color auto="1"/>
        </right>
      </border>
    </dxf>
    <dxf>
      <numFmt numFmtId="3" formatCode="#,##0"/>
    </dxf>
    <dxf>
      <numFmt numFmtId="3" formatCode="#,##0"/>
    </dxf>
    <dxf>
      <numFmt numFmtId="164" formatCode="####\-##"/>
    </dxf>
    <dxf>
      <numFmt numFmtId="4" formatCode="#,##0.00"/>
    </dxf>
    <dxf>
      <numFmt numFmtId="166" formatCode="#,##0.0"/>
    </dxf>
    <dxf>
      <alignment wrapText="1"/>
    </dxf>
    <dxf>
      <alignment horizontal="center"/>
    </dxf>
    <dxf>
      <alignment vertical="center"/>
    </dxf>
    <dxf>
      <font>
        <sz val="11"/>
      </font>
    </dxf>
    <dxf>
      <alignment horizontal="center"/>
    </dxf>
    <dxf>
      <alignment vertical="center"/>
    </dxf>
    <dxf>
      <alignment wrapText="1"/>
    </dxf>
    <dxf>
      <alignment horizontal="center"/>
    </dxf>
    <dxf>
      <alignment horizontal="center"/>
    </dxf>
    <dxf>
      <alignment horizontal="center"/>
    </dxf>
    <dxf>
      <font>
        <name val="Mulish"/>
        <scheme val="none"/>
      </font>
    </dxf>
    <dxf>
      <font>
        <name val="Mulish"/>
        <scheme val="none"/>
      </font>
    </dxf>
    <dxf>
      <font>
        <sz val="10"/>
      </font>
    </dxf>
    <dxf>
      <alignment wrapText="1"/>
    </dxf>
    <dxf>
      <alignment vertical="center"/>
    </dxf>
    <dxf>
      <alignment horizontal="center"/>
    </dxf>
    <dxf>
      <numFmt numFmtId="3" formatCode="#,##0"/>
    </dxf>
    <dxf>
      <alignment horizontal="left"/>
    </dxf>
    <dxf>
      <alignment vertical="center"/>
    </dxf>
    <dxf>
      <alignment vertical="center"/>
    </dxf>
    <dxf>
      <alignment horizontal="center"/>
    </dxf>
    <dxf>
      <alignment horizontal="left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ont>
        <name val="Mulish"/>
        <charset val="238"/>
        <scheme val="none"/>
      </font>
    </dxf>
    <dxf>
      <font>
        <name val="Mulish"/>
        <charset val="238"/>
        <scheme val="none"/>
      </font>
    </dxf>
    <dxf>
      <font>
        <name val="Mulish"/>
        <charset val="238"/>
        <scheme val="none"/>
      </font>
    </dxf>
    <dxf>
      <font>
        <name val="Mulish"/>
        <charset val="238"/>
        <scheme val="none"/>
      </font>
    </dxf>
    <dxf>
      <font>
        <sz val="10"/>
      </font>
    </dxf>
    <dxf>
      <font>
        <sz val="10"/>
      </font>
    </dxf>
    <dxf>
      <font>
        <sz val="11"/>
      </font>
    </dxf>
    <dxf>
      <font>
        <sz val="11"/>
      </font>
    </dxf>
    <dxf>
      <alignment horizontal="center"/>
    </dxf>
    <dxf>
      <alignment vertical="center"/>
    </dxf>
    <dxf>
      <border>
        <left style="hair">
          <color auto="1"/>
        </left>
        <right style="hair">
          <color auto="1"/>
        </right>
      </border>
    </dxf>
    <dxf>
      <border>
        <right style="hair">
          <color auto="1"/>
        </right>
      </border>
    </dxf>
    <dxf>
      <numFmt numFmtId="3" formatCode="#,##0"/>
    </dxf>
    <dxf>
      <numFmt numFmtId="3" formatCode="#,##0"/>
    </dxf>
    <dxf>
      <numFmt numFmtId="164" formatCode="####\-##"/>
    </dxf>
    <dxf>
      <numFmt numFmtId="4" formatCode="#,##0.00"/>
    </dxf>
    <dxf>
      <numFmt numFmtId="4" formatCode="#,##0.00"/>
    </dxf>
    <dxf>
      <numFmt numFmtId="166" formatCode="#,##0.0"/>
    </dxf>
    <dxf>
      <alignment wrapText="1"/>
    </dxf>
    <dxf>
      <alignment horizontal="center"/>
    </dxf>
    <dxf>
      <alignment vertical="center"/>
    </dxf>
    <dxf>
      <font>
        <sz val="11"/>
      </font>
    </dxf>
    <dxf>
      <font>
        <color theme="0"/>
      </font>
    </dxf>
    <dxf>
      <font>
        <color theme="4" tint="0.79998168889431442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theme="1"/>
      </font>
    </dxf>
    <dxf>
      <font>
        <color rgb="FFFFC000"/>
      </font>
    </dxf>
    <dxf>
      <font>
        <color rgb="FFFF0000"/>
      </font>
    </dxf>
    <dxf>
      <font>
        <color theme="0"/>
      </font>
    </dxf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font>
        <name val="Mulish"/>
        <scheme val="none"/>
      </font>
    </dxf>
    <dxf>
      <font>
        <name val="Mulish"/>
        <scheme val="none"/>
      </font>
    </dxf>
    <dxf>
      <font>
        <name val="Mulish"/>
        <scheme val="none"/>
      </font>
    </dxf>
    <dxf>
      <font>
        <name val="Mulish"/>
        <scheme val="none"/>
      </font>
    </dxf>
    <dxf>
      <numFmt numFmtId="3" formatCode="#,##0"/>
    </dxf>
    <dxf>
      <font>
        <sz val="10"/>
      </font>
    </dxf>
    <dxf>
      <alignment wrapText="1"/>
    </dxf>
    <dxf>
      <alignment vertical="center"/>
    </dxf>
    <dxf>
      <alignment vertical="center"/>
    </dxf>
    <dxf>
      <alignment horizontal="center"/>
    </dxf>
    <dxf>
      <numFmt numFmtId="3" formatCode="#,##0"/>
    </dxf>
    <dxf>
      <font>
        <sz val="11"/>
      </font>
    </dxf>
    <dxf>
      <alignment horizontal="left"/>
    </dxf>
    <dxf>
      <alignment horizontal="left"/>
    </dxf>
    <dxf>
      <numFmt numFmtId="4" formatCode="#,##0.00"/>
    </dxf>
    <dxf>
      <numFmt numFmtId="164" formatCode="####\-##"/>
    </dxf>
    <dxf>
      <font>
        <name val="Mulish"/>
        <charset val="238"/>
        <scheme val="none"/>
      </font>
    </dxf>
    <dxf>
      <font>
        <name val="Mulish"/>
        <charset val="238"/>
        <scheme val="none"/>
      </font>
    </dxf>
    <dxf>
      <font>
        <name val="Mulish"/>
        <charset val="238"/>
        <scheme val="none"/>
      </font>
    </dxf>
    <dxf>
      <font>
        <name val="Mulish"/>
        <charset val="238"/>
        <scheme val="none"/>
      </font>
    </dxf>
    <dxf>
      <numFmt numFmtId="3" formatCode="#,##0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left"/>
    </dxf>
    <dxf>
      <alignment horizontal="center"/>
    </dxf>
    <dxf>
      <alignment horizontal="center"/>
    </dxf>
    <dxf>
      <alignment vertical="bottom"/>
    </dxf>
    <dxf>
      <alignment vertical="center"/>
    </dxf>
    <dxf>
      <alignment vertical="center"/>
    </dxf>
    <dxf>
      <alignment vertical="center"/>
    </dxf>
    <dxf>
      <alignment vertical="center"/>
    </dxf>
    <dxf>
      <numFmt numFmtId="3" formatCode="#,##0"/>
    </dxf>
    <dxf>
      <numFmt numFmtId="165" formatCode="0.0"/>
    </dxf>
    <dxf>
      <font>
        <name val="Mulish"/>
        <charset val="238"/>
        <scheme val="none"/>
      </font>
    </dxf>
    <dxf>
      <font>
        <name val="Mulish"/>
        <charset val="238"/>
        <scheme val="none"/>
      </font>
    </dxf>
    <dxf>
      <font>
        <name val="Mulish"/>
        <charset val="238"/>
        <scheme val="none"/>
      </font>
    </dxf>
    <dxf>
      <font>
        <name val="Mulish"/>
        <charset val="238"/>
        <scheme val="none"/>
      </font>
    </dxf>
    <dxf>
      <font>
        <name val="Mulish"/>
        <charset val="238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1"/>
      </font>
    </dxf>
    <dxf>
      <font>
        <sz val="11"/>
      </font>
    </dxf>
    <dxf>
      <alignment horizontal="center"/>
    </dxf>
    <dxf>
      <alignment horizontal="center"/>
    </dxf>
    <dxf>
      <numFmt numFmtId="164" formatCode="####\-##"/>
    </dxf>
    <dxf>
      <alignment vertical="center"/>
    </dxf>
    <dxf>
      <alignment vertical="center"/>
    </dxf>
    <dxf>
      <alignment horizontal="left"/>
    </dxf>
    <dxf>
      <alignment horizontal="left"/>
    </dxf>
    <dxf>
      <font>
        <b val="0"/>
      </font>
    </dxf>
    <dxf>
      <fill>
        <patternFill patternType="solid">
          <bgColor theme="4" tint="0.79998168889431442"/>
        </patternFill>
      </fill>
    </dxf>
    <dxf>
      <font>
        <name val="Mulish"/>
        <charset val="238"/>
        <scheme val="none"/>
      </font>
    </dxf>
    <dxf>
      <font>
        <name val="Mulish"/>
        <charset val="238"/>
        <scheme val="none"/>
      </font>
    </dxf>
    <dxf>
      <font>
        <name val="Mulish"/>
        <charset val="238"/>
        <scheme val="none"/>
      </font>
    </dxf>
    <dxf>
      <font>
        <name val="Mulish"/>
        <charset val="238"/>
        <scheme val="none"/>
      </font>
    </dxf>
    <dxf>
      <font>
        <name val="Mulish"/>
        <charset val="238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3" formatCode="#,##0"/>
    </dxf>
    <dxf>
      <font>
        <b/>
      </font>
    </dxf>
    <dxf>
      <font>
        <b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/>
    </dxf>
    <dxf>
      <alignment vertical="center"/>
    </dxf>
    <dxf>
      <alignment horizontal="left"/>
    </dxf>
    <dxf>
      <alignment horizontal="left"/>
    </dxf>
    <dxf>
      <fill>
        <patternFill>
          <bgColor theme="4"/>
        </patternFill>
      </fill>
    </dxf>
    <dxf>
      <fill>
        <patternFill patternType="solid">
          <fgColor indexed="64"/>
          <bgColor rgb="FF4472C4"/>
        </patternFill>
      </fill>
    </dxf>
    <dxf>
      <font>
        <b val="0"/>
      </font>
    </dxf>
    <dxf>
      <font>
        <name val="Mulish"/>
        <charset val="238"/>
        <scheme val="none"/>
      </font>
    </dxf>
    <dxf>
      <font>
        <name val="Mulish"/>
        <charset val="238"/>
        <scheme val="none"/>
      </font>
    </dxf>
    <dxf>
      <font>
        <name val="Mulish"/>
        <charset val="238"/>
        <scheme val="none"/>
      </font>
    </dxf>
    <dxf>
      <font>
        <name val="Mulish"/>
        <charset val="238"/>
        <scheme val="none"/>
      </font>
    </dxf>
    <dxf>
      <font>
        <name val="Mulish"/>
        <charset val="238"/>
        <scheme val="none"/>
      </font>
    </dxf>
    <dxf>
      <font>
        <name val="Mulish"/>
        <charset val="238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3" formatCode="#,##0"/>
    </dxf>
    <dxf>
      <numFmt numFmtId="164" formatCode="####\-##"/>
    </dxf>
    <dxf>
      <font>
        <b/>
      </font>
    </dxf>
    <dxf>
      <font>
        <b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/>
    </dxf>
    <dxf>
      <alignment vertical="center"/>
    </dxf>
    <dxf>
      <alignment horizontal="left"/>
    </dxf>
    <dxf>
      <alignment horizontal="left"/>
    </dxf>
    <dxf>
      <fill>
        <patternFill>
          <bgColor theme="4"/>
        </patternFill>
      </fill>
    </dxf>
    <dxf>
      <fill>
        <patternFill patternType="solid">
          <fgColor indexed="64"/>
          <bgColor rgb="FF4472C4"/>
        </patternFill>
      </fill>
    </dxf>
    <dxf>
      <font>
        <b val="0"/>
      </font>
    </dxf>
    <dxf>
      <font>
        <name val="Mulish"/>
        <charset val="238"/>
        <scheme val="none"/>
      </font>
    </dxf>
    <dxf>
      <font>
        <name val="Mulish"/>
        <charset val="238"/>
        <scheme val="none"/>
      </font>
    </dxf>
    <dxf>
      <font>
        <name val="Mulish"/>
        <charset val="238"/>
        <scheme val="none"/>
      </font>
    </dxf>
    <dxf>
      <font>
        <name val="Mulish"/>
        <charset val="238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3" formatCode="#,##0"/>
    </dxf>
    <dxf>
      <font>
        <b/>
      </font>
    </dxf>
    <dxf>
      <font>
        <b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/>
    </dxf>
    <dxf>
      <numFmt numFmtId="164" formatCode="####\-##"/>
    </dxf>
    <dxf>
      <alignment horizontal="center"/>
    </dxf>
    <dxf>
      <alignment horizontal="left"/>
    </dxf>
    <dxf>
      <alignment horizontal="center"/>
    </dxf>
    <dxf>
      <alignment vertical="center"/>
    </dxf>
    <dxf>
      <font>
        <sz val="11"/>
      </font>
    </dxf>
    <dxf>
      <font>
        <sz val="11"/>
      </font>
    </dxf>
    <dxf>
      <font>
        <name val="Mulish"/>
        <charset val="238"/>
        <scheme val="none"/>
      </font>
    </dxf>
    <dxf>
      <font>
        <name val="Mulish"/>
        <charset val="238"/>
        <scheme val="none"/>
      </font>
    </dxf>
    <dxf>
      <font>
        <name val="Mulish"/>
        <charset val="238"/>
        <scheme val="none"/>
      </font>
    </dxf>
    <dxf>
      <font>
        <name val="Mulish"/>
        <charset val="238"/>
        <scheme val="none"/>
      </font>
    </dxf>
    <dxf>
      <font>
        <name val="Mulish"/>
        <charset val="238"/>
        <scheme val="none"/>
      </font>
    </dxf>
    <dxf>
      <numFmt numFmtId="3" formatCode="#,##0"/>
    </dxf>
    <dxf>
      <numFmt numFmtId="3" formatCode="#,##0"/>
    </dxf>
    <dxf>
      <alignment horizontal="center"/>
    </dxf>
    <dxf>
      <font>
        <sz val="10"/>
      </font>
    </dxf>
    <dxf>
      <font>
        <sz val="10"/>
      </font>
    </dxf>
    <dxf>
      <font>
        <name val="Mulish"/>
        <charset val="238"/>
        <scheme val="none"/>
      </font>
    </dxf>
    <dxf>
      <font>
        <name val="Mulish"/>
        <charset val="238"/>
        <scheme val="none"/>
      </font>
    </dxf>
    <dxf>
      <font>
        <name val="Mulish"/>
        <charset val="238"/>
        <scheme val="none"/>
      </font>
    </dxf>
    <dxf>
      <font>
        <name val="Mulish"/>
        <charset val="238"/>
        <scheme val="none"/>
      </font>
    </dxf>
    <dxf>
      <alignment vertical="center"/>
    </dxf>
    <dxf>
      <alignment horizontal="center"/>
    </dxf>
    <dxf>
      <alignment horizontal="center"/>
    </dxf>
    <dxf>
      <alignment wrapText="1"/>
    </dxf>
    <dxf>
      <alignment horizontal="center"/>
    </dxf>
    <dxf>
      <alignment horizontal="left"/>
    </dxf>
    <dxf>
      <font>
        <b/>
        <color theme="0"/>
      </font>
      <fill>
        <patternFill patternType="solid">
          <fgColor theme="4"/>
          <bgColor theme="4"/>
        </patternFill>
      </fill>
      <alignment horizontal="center" vertical="center" wrapText="1"/>
    </dxf>
    <dxf>
      <font>
        <b/>
        <color theme="0"/>
      </font>
      <fill>
        <patternFill patternType="solid">
          <fgColor theme="4"/>
          <bgColor theme="4"/>
        </patternFill>
      </fill>
      <alignment horizontal="center" vertical="center" wrapText="1"/>
    </dxf>
    <dxf>
      <font>
        <name val="Mulish"/>
        <charset val="238"/>
        <scheme val="none"/>
      </font>
    </dxf>
    <dxf>
      <font>
        <name val="Mulish"/>
        <charset val="238"/>
        <scheme val="none"/>
      </font>
    </dxf>
    <dxf>
      <font>
        <name val="Mulish"/>
        <charset val="238"/>
        <scheme val="none"/>
      </font>
    </dxf>
    <dxf>
      <font>
        <name val="Mulish"/>
        <charset val="238"/>
        <scheme val="none"/>
      </font>
    </dxf>
    <dxf>
      <font>
        <sz val="11"/>
      </font>
    </dxf>
    <dxf>
      <alignment vertical="center"/>
    </dxf>
    <dxf>
      <alignment horizontal="center"/>
    </dxf>
    <dxf>
      <alignment wrapText="1"/>
    </dxf>
    <dxf>
      <numFmt numFmtId="166" formatCode="#,##0.0"/>
    </dxf>
    <dxf>
      <numFmt numFmtId="164" formatCode="####\-##"/>
    </dxf>
    <dxf>
      <numFmt numFmtId="3" formatCode="#,##0"/>
    </dxf>
    <dxf>
      <numFmt numFmtId="3" formatCode="#,##0"/>
    </dxf>
    <dxf>
      <border>
        <left style="hair">
          <color auto="1"/>
        </left>
        <right style="hair">
          <color auto="1"/>
        </right>
      </border>
    </dxf>
    <dxf>
      <alignment vertical="center"/>
    </dxf>
    <dxf>
      <alignment horizontal="center"/>
    </dxf>
    <dxf>
      <font>
        <sz val="11"/>
      </font>
    </dxf>
    <dxf>
      <font>
        <sz val="11"/>
      </font>
    </dxf>
    <dxf>
      <font>
        <sz val="10"/>
      </font>
    </dxf>
    <dxf>
      <font>
        <sz val="10"/>
      </font>
    </dxf>
    <dxf>
      <font>
        <name val="Mulish"/>
        <charset val="238"/>
        <scheme val="none"/>
      </font>
    </dxf>
    <dxf>
      <font>
        <name val="Mulish"/>
        <charset val="238"/>
        <scheme val="none"/>
      </font>
    </dxf>
    <dxf>
      <font>
        <name val="Mulish"/>
        <charset val="238"/>
        <scheme val="none"/>
      </font>
    </dxf>
    <dxf>
      <font>
        <name val="Mulish"/>
        <charset val="238"/>
        <scheme val="none"/>
      </font>
    </dxf>
    <dxf>
      <alignment wrapText="1"/>
    </dxf>
    <dxf>
      <alignment wrapText="1"/>
    </dxf>
    <dxf>
      <alignment wrapText="1"/>
    </dxf>
    <dxf>
      <alignment wrapText="1"/>
    </dxf>
    <dxf>
      <alignment horizontal="left"/>
    </dxf>
    <dxf>
      <alignment horizontal="center"/>
    </dxf>
    <dxf>
      <alignment vertical="center"/>
    </dxf>
    <dxf>
      <alignment vertical="center"/>
    </dxf>
    <dxf>
      <alignment horizontal="left"/>
    </dxf>
    <dxf>
      <numFmt numFmtId="3" formatCode="#,##0"/>
    </dxf>
    <dxf>
      <alignment horizontal="center"/>
    </dxf>
    <dxf>
      <alignment vertical="center"/>
    </dxf>
    <dxf>
      <alignment wrapText="1"/>
    </dxf>
    <dxf>
      <font>
        <sz val="10"/>
      </font>
    </dxf>
    <dxf>
      <font>
        <name val="Mulish"/>
        <scheme val="none"/>
      </font>
    </dxf>
    <dxf>
      <font>
        <name val="Mulish"/>
        <scheme val="none"/>
      </font>
    </dxf>
    <dxf>
      <alignment horizontal="center"/>
    </dxf>
    <dxf>
      <alignment horizontal="center"/>
    </dxf>
    <dxf>
      <alignment horizontal="center"/>
    </dxf>
    <dxf>
      <alignment wrapText="1"/>
    </dxf>
    <dxf>
      <alignment vertical="center"/>
    </dxf>
    <dxf>
      <alignment horizontal="center"/>
    </dxf>
    <dxf>
      <numFmt numFmtId="164" formatCode="####\-##"/>
    </dxf>
    <dxf>
      <alignment horizontal="left"/>
    </dxf>
    <dxf>
      <alignment horizontal="left"/>
    </dxf>
    <dxf>
      <font>
        <sz val="11"/>
      </font>
    </dxf>
    <dxf>
      <numFmt numFmtId="3" formatCode="#,##0"/>
    </dxf>
    <dxf>
      <alignment horizontal="center"/>
    </dxf>
    <dxf>
      <alignment vertical="center"/>
    </dxf>
    <dxf>
      <alignment vertical="center"/>
    </dxf>
    <dxf>
      <alignment wrapText="1"/>
    </dxf>
    <dxf>
      <font>
        <sz val="10"/>
      </font>
    </dxf>
    <dxf>
      <numFmt numFmtId="3" formatCode="#,##0"/>
    </dxf>
    <dxf>
      <font>
        <name val="Mulish"/>
        <scheme val="none"/>
      </font>
    </dxf>
    <dxf>
      <font>
        <name val="Mulish"/>
        <scheme val="none"/>
      </font>
    </dxf>
    <dxf>
      <font>
        <name val="Mulish"/>
        <scheme val="none"/>
      </font>
    </dxf>
    <dxf>
      <font>
        <name val="Mulish"/>
        <scheme val="none"/>
      </font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vertical="center"/>
    </dxf>
    <dxf>
      <alignment vertical="center"/>
    </dxf>
    <dxf>
      <alignment horizontal="center"/>
    </dxf>
    <dxf>
      <alignment horizontal="center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0.59999389629810485"/>
        </patternFill>
      </fill>
    </dxf>
    <dxf>
      <fill>
        <patternFill>
          <bgColor theme="6" tint="0.59999389629810485"/>
        </patternFill>
      </fill>
    </dxf>
    <dxf>
      <fill>
        <patternFill>
          <bgColor theme="6" tint="0.59999389629810485"/>
        </patternFill>
      </fill>
    </dxf>
    <dxf>
      <fill>
        <patternFill>
          <bgColor theme="6" tint="0.599993896298104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####\-##"/>
    </dxf>
    <dxf>
      <alignment horizontal="center"/>
    </dxf>
    <dxf>
      <alignment horizontal="center"/>
    </dxf>
    <dxf>
      <font>
        <sz val="11"/>
      </font>
    </dxf>
    <dxf>
      <font>
        <sz val="11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Mulish"/>
        <charset val="238"/>
        <scheme val="none"/>
      </font>
    </dxf>
    <dxf>
      <font>
        <name val="Mulish"/>
        <charset val="238"/>
        <scheme val="none"/>
      </font>
    </dxf>
    <dxf>
      <font>
        <name val="Mulish"/>
        <charset val="238"/>
        <scheme val="none"/>
      </font>
    </dxf>
    <dxf>
      <font>
        <name val="Mulish"/>
        <charset val="238"/>
        <scheme val="none"/>
      </font>
    </dxf>
    <dxf>
      <font>
        <name val="Mulish"/>
        <charset val="238"/>
        <scheme val="none"/>
      </font>
    </dxf>
    <dxf>
      <numFmt numFmtId="3" formatCode="#,##0"/>
    </dxf>
    <dxf>
      <alignment vertical="center"/>
    </dxf>
    <dxf>
      <alignment vertical="center"/>
    </dxf>
    <dxf>
      <alignment vertical="center"/>
    </dxf>
    <dxf>
      <alignment vertical="bottom"/>
    </dxf>
    <dxf>
      <alignment horizontal="left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numFmt numFmtId="3" formatCode="#,##0"/>
    </dxf>
    <dxf>
      <font>
        <name val="Mulish"/>
        <charset val="238"/>
        <scheme val="none"/>
      </font>
    </dxf>
    <dxf>
      <font>
        <name val="Mulish"/>
        <charset val="238"/>
        <scheme val="none"/>
      </font>
    </dxf>
    <dxf>
      <font>
        <name val="Mulish"/>
        <charset val="238"/>
        <scheme val="none"/>
      </font>
    </dxf>
    <dxf>
      <font>
        <name val="Mulish"/>
        <charset val="238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microsoft.com/office/2007/relationships/slicerCache" Target="slicerCaches/slicerCache1.xml"/><Relationship Id="rId18" Type="http://schemas.microsoft.com/office/2007/relationships/slicerCache" Target="slicerCaches/slicerCache6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5.xml"/><Relationship Id="rId17" Type="http://schemas.microsoft.com/office/2007/relationships/slicerCache" Target="slicerCaches/slicerCache5.xml"/><Relationship Id="rId2" Type="http://schemas.openxmlformats.org/officeDocument/2006/relationships/worksheet" Target="worksheets/sheet2.xml"/><Relationship Id="rId16" Type="http://schemas.microsoft.com/office/2007/relationships/slicerCache" Target="slicerCaches/slicerCache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4.xml"/><Relationship Id="rId5" Type="http://schemas.openxmlformats.org/officeDocument/2006/relationships/worksheet" Target="worksheets/sheet5.xml"/><Relationship Id="rId15" Type="http://schemas.microsoft.com/office/2007/relationships/slicerCache" Target="slicerCaches/slicerCache3.xml"/><Relationship Id="rId10" Type="http://schemas.openxmlformats.org/officeDocument/2006/relationships/pivotCacheDefinition" Target="pivotCache/pivotCacheDefinition3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microsoft.com/office/2007/relationships/slicerCache" Target="slicerCaches/slicerCache2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[INNOBALTICA SP. Z O.O._WYKORZYSTANIE_202402_202411.xlsx]SZKODOWOŚĆ!szkodowość_wykres2</c:name>
    <c:fmtId val="6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ulish" pitchFamily="2" charset="-18"/>
                <a:ea typeface="+mn-ea"/>
                <a:cs typeface="+mn-cs"/>
              </a:defRPr>
            </a:pPr>
            <a:r>
              <a:rPr lang="en-US" sz="1800"/>
              <a:t>Szkodowość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ulish" pitchFamily="2" charset="-18"/>
              <a:ea typeface="+mn-ea"/>
              <a:cs typeface="+mn-cs"/>
            </a:defRPr>
          </a:pPr>
          <a:endParaRPr lang="pl-PL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Mulish" pitchFamily="2" charset="-18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Mulish" pitchFamily="2" charset="-18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Mulish" pitchFamily="2" charset="-18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Mulish" pitchFamily="2" charset="-18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Mulish" pitchFamily="2" charset="-18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Mulish" pitchFamily="2" charset="-18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Mulish" pitchFamily="2" charset="-18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Mulish" pitchFamily="2" charset="-18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Mulish" pitchFamily="2" charset="-18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Mulish" pitchFamily="2" charset="-18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Mulish" pitchFamily="2" charset="-18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Mulish" pitchFamily="2" charset="-18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SZKODOWOŚĆ!$AB$4</c:f>
              <c:strCache>
                <c:ptCount val="1"/>
                <c:pt idx="0">
                  <c:v>Suma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bg1">
                    <a:lumMod val="75000"/>
                  </a:schemeClr>
                </a:solidFill>
                <a:prstDash val="dash"/>
              </a:ln>
              <a:effectLst/>
            </c:spPr>
            <c:trendlineType val="linear"/>
            <c:dispRSqr val="0"/>
            <c:dispEq val="0"/>
          </c:trendline>
          <c:cat>
            <c:strRef>
              <c:f>SZKODOWOŚĆ!$AA$5:$AA$26</c:f>
              <c:strCache>
                <c:ptCount val="22"/>
                <c:pt idx="0">
                  <c:v>202302</c:v>
                </c:pt>
                <c:pt idx="1">
                  <c:v>202303</c:v>
                </c:pt>
                <c:pt idx="2">
                  <c:v>202304</c:v>
                </c:pt>
                <c:pt idx="3">
                  <c:v>202305</c:v>
                </c:pt>
                <c:pt idx="4">
                  <c:v>202306</c:v>
                </c:pt>
                <c:pt idx="5">
                  <c:v>202307</c:v>
                </c:pt>
                <c:pt idx="6">
                  <c:v>202308</c:v>
                </c:pt>
                <c:pt idx="7">
                  <c:v>202309</c:v>
                </c:pt>
                <c:pt idx="8">
                  <c:v>202310</c:v>
                </c:pt>
                <c:pt idx="9">
                  <c:v>202311</c:v>
                </c:pt>
                <c:pt idx="10">
                  <c:v>202312</c:v>
                </c:pt>
                <c:pt idx="11">
                  <c:v>202401</c:v>
                </c:pt>
                <c:pt idx="12">
                  <c:v>202402</c:v>
                </c:pt>
                <c:pt idx="13">
                  <c:v>202403</c:v>
                </c:pt>
                <c:pt idx="14">
                  <c:v>202404</c:v>
                </c:pt>
                <c:pt idx="15">
                  <c:v>202405</c:v>
                </c:pt>
                <c:pt idx="16">
                  <c:v>202406</c:v>
                </c:pt>
                <c:pt idx="17">
                  <c:v>202407</c:v>
                </c:pt>
                <c:pt idx="18">
                  <c:v>202408</c:v>
                </c:pt>
                <c:pt idx="19">
                  <c:v>202409</c:v>
                </c:pt>
                <c:pt idx="20">
                  <c:v>202410</c:v>
                </c:pt>
                <c:pt idx="21">
                  <c:v>202411</c:v>
                </c:pt>
              </c:strCache>
            </c:strRef>
          </c:cat>
          <c:val>
            <c:numRef>
              <c:f>SZKODOWOŚĆ!$AB$5:$AB$26</c:f>
              <c:numCache>
                <c:formatCode>0.0</c:formatCode>
                <c:ptCount val="22"/>
                <c:pt idx="0">
                  <c:v>1.73</c:v>
                </c:pt>
                <c:pt idx="1">
                  <c:v>1.88</c:v>
                </c:pt>
                <c:pt idx="2">
                  <c:v>2.67</c:v>
                </c:pt>
                <c:pt idx="3">
                  <c:v>2.34</c:v>
                </c:pt>
                <c:pt idx="4">
                  <c:v>1.53</c:v>
                </c:pt>
                <c:pt idx="5">
                  <c:v>1.46</c:v>
                </c:pt>
                <c:pt idx="6">
                  <c:v>2.5099999999999998</c:v>
                </c:pt>
                <c:pt idx="7">
                  <c:v>2.67</c:v>
                </c:pt>
                <c:pt idx="8">
                  <c:v>2.71</c:v>
                </c:pt>
                <c:pt idx="9">
                  <c:v>1.69</c:v>
                </c:pt>
                <c:pt idx="10">
                  <c:v>2.63</c:v>
                </c:pt>
                <c:pt idx="11">
                  <c:v>2.68</c:v>
                </c:pt>
                <c:pt idx="12">
                  <c:v>1.6</c:v>
                </c:pt>
                <c:pt idx="13">
                  <c:v>3.14</c:v>
                </c:pt>
                <c:pt idx="14">
                  <c:v>1.86</c:v>
                </c:pt>
                <c:pt idx="15">
                  <c:v>2.1800000000000002</c:v>
                </c:pt>
                <c:pt idx="16">
                  <c:v>2.93</c:v>
                </c:pt>
                <c:pt idx="17">
                  <c:v>3.05</c:v>
                </c:pt>
                <c:pt idx="18">
                  <c:v>2.7</c:v>
                </c:pt>
                <c:pt idx="19">
                  <c:v>3.09</c:v>
                </c:pt>
                <c:pt idx="20">
                  <c:v>2</c:v>
                </c:pt>
                <c:pt idx="21">
                  <c:v>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4D-41F5-B3D2-AB73F273D1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9118911"/>
        <c:axId val="1069127231"/>
      </c:lineChart>
      <c:catAx>
        <c:axId val="1069118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ulish" pitchFamily="2" charset="-18"/>
                <a:ea typeface="+mn-ea"/>
                <a:cs typeface="+mn-cs"/>
              </a:defRPr>
            </a:pPr>
            <a:endParaRPr lang="pl-PL"/>
          </a:p>
        </c:txPr>
        <c:crossAx val="1069127231"/>
        <c:crosses val="autoZero"/>
        <c:auto val="1"/>
        <c:lblAlgn val="ctr"/>
        <c:lblOffset val="100"/>
        <c:noMultiLvlLbl val="0"/>
      </c:catAx>
      <c:valAx>
        <c:axId val="106912723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ulish" pitchFamily="2" charset="-18"/>
                <a:ea typeface="+mn-ea"/>
                <a:cs typeface="+mn-cs"/>
              </a:defRPr>
            </a:pPr>
            <a:endParaRPr lang="pl-PL"/>
          </a:p>
        </c:txPr>
        <c:crossAx val="1069118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ulish" pitchFamily="2" charset="-18"/>
        </a:defRPr>
      </a:pPr>
      <a:endParaRPr lang="pl-P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78441</xdr:colOff>
      <xdr:row>5</xdr:row>
      <xdr:rowOff>20592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Kontrahent_Nazwa">
              <a:extLst>
                <a:ext uri="{FF2B5EF4-FFF2-40B4-BE49-F238E27FC236}">
                  <a16:creationId xmlns:a16="http://schemas.microsoft.com/office/drawing/2014/main" id="{0C2A257C-4384-4ED9-A99C-C5395B95D30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Kontrahent_Nazw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8941" y="206188"/>
              <a:ext cx="10298206" cy="149080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Ten kształt odzwierciedla fragmentator. Fragmentatory są obsługiwane w programie Excel 2010 i nowszych wersjach.
Jeśli kształt został zmodyfikowany w starszej wersji programu Excel lub jeśli skoroszyt został zapisany w programie Excel 2003 albo starszej wersji, korzystanie z fragmentatora jest niemożliwe.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15</xdr:col>
      <xdr:colOff>0</xdr:colOff>
      <xdr:row>32</xdr:row>
      <xdr:rowOff>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1BB7A322-A7A0-42B4-97A5-9B7B55A605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259872</xdr:colOff>
      <xdr:row>1</xdr:row>
      <xdr:rowOff>0</xdr:rowOff>
    </xdr:from>
    <xdr:to>
      <xdr:col>15</xdr:col>
      <xdr:colOff>1820</xdr:colOff>
      <xdr:row>6</xdr:row>
      <xdr:rowOff>141861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Nazwa Klienta">
              <a:extLst>
                <a:ext uri="{FF2B5EF4-FFF2-40B4-BE49-F238E27FC236}">
                  <a16:creationId xmlns:a16="http://schemas.microsoft.com/office/drawing/2014/main" id="{28C35604-AC30-4111-BB56-62F0CD3101C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azwa Klient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59872" y="215153"/>
              <a:ext cx="12758701" cy="142923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Ten kształt odzwierciedla fragmentator. Fragmentatory są obsługiwane w programie Excel 2010 i nowszych wersjach.
Jeśli kształt został zmodyfikowany w starszej wersji programu Excel lub jeśli skoroszyt został zapisany w programie Excel 2003 albo starszej wersji, korzystanie z fragmentatora jest niemożliwe.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17417</xdr:colOff>
      <xdr:row>1</xdr:row>
      <xdr:rowOff>0</xdr:rowOff>
    </xdr:from>
    <xdr:to>
      <xdr:col>10</xdr:col>
      <xdr:colOff>16922</xdr:colOff>
      <xdr:row>6</xdr:row>
      <xdr:rowOff>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Nazwa Klienta 1">
              <a:extLst>
                <a:ext uri="{FF2B5EF4-FFF2-40B4-BE49-F238E27FC236}">
                  <a16:creationId xmlns:a16="http://schemas.microsoft.com/office/drawing/2014/main" id="{C12FAA4F-6F01-4A49-B15D-6F64E222508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azwa Klienta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6358" y="206188"/>
              <a:ext cx="10362705" cy="172122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Ten kształt odzwierciedla fragmentator. Fragmentatory są obsługiwane w programie Excel 2010 i nowszych wersjach.
Jeśli kształt został zmodyfikowany w starszej wersji programu Excel lub jeśli skoroszyt został zapisany w programie Excel 2003 albo starszej wersji, korzystanie z fragmentatora jest niemożliwe.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1</xdr:colOff>
      <xdr:row>5</xdr:row>
      <xdr:rowOff>20592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Kontrahent_Nazwa 1">
              <a:extLst>
                <a:ext uri="{FF2B5EF4-FFF2-40B4-BE49-F238E27FC236}">
                  <a16:creationId xmlns:a16="http://schemas.microsoft.com/office/drawing/2014/main" id="{3BB73A6B-4602-4E8B-B36C-C51E1FC6B7A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Kontrahent_Nazwa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8942" y="125506"/>
              <a:ext cx="10076330" cy="149080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Ten kształt odzwierciedla fragmentator. Fragmentatory są obsługiwane w programie Excel 2010 i nowszych wersjach.
Jeśli kształt został zmodyfikowany w starszej wersji programu Excel lub jeśli skoroszyt został zapisany w programie Excel 2003 albo starszej wersji, korzystanie z fragmentatora jest niemożliwe.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0</xdr:colOff>
      <xdr:row>5</xdr:row>
      <xdr:rowOff>177373</xdr:rowOff>
    </xdr:from>
    <xdr:to>
      <xdr:col>11</xdr:col>
      <xdr:colOff>0</xdr:colOff>
      <xdr:row>9</xdr:row>
      <xdr:rowOff>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typ_refundacji">
              <a:extLst>
                <a:ext uri="{FF2B5EF4-FFF2-40B4-BE49-F238E27FC236}">
                  <a16:creationId xmlns:a16="http://schemas.microsoft.com/office/drawing/2014/main" id="{8860DA0C-558F-4D1E-BF23-8B6321DCF34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yp_refundacji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8941" y="1773091"/>
              <a:ext cx="10076330" cy="67427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Ten kształt odzwierciedla fragmentator. Fragmentatory są obsługiwane w programie Excel 2010 i nowszych wersjach.
Jeśli kształt został zmodyfikowany w starszej wersji programu Excel lub jeśli skoroszyt został zapisany w programie Excel 2003 albo starszej wersji, korzystanie z fragmentatora jest niemożliwe.</a:t>
              </a:r>
            </a:p>
          </xdr:txBody>
        </xdr:sp>
      </mc:Fallback>
    </mc:AlternateContent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11017</xdr:colOff>
      <xdr:row>0</xdr:row>
      <xdr:rowOff>123265</xdr:rowOff>
    </xdr:from>
    <xdr:to>
      <xdr:col>9</xdr:col>
      <xdr:colOff>2723</xdr:colOff>
      <xdr:row>7</xdr:row>
      <xdr:rowOff>96632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Kontrahent">
              <a:extLst>
                <a:ext uri="{FF2B5EF4-FFF2-40B4-BE49-F238E27FC236}">
                  <a16:creationId xmlns:a16="http://schemas.microsoft.com/office/drawing/2014/main" id="{44FE555B-D906-491A-AA0C-10BBF16F786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Kontrahent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1346" y="123265"/>
              <a:ext cx="8050977" cy="149736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Ten kształt odzwierciedla fragmentator. Fragmentatory są obsługiwane w programie Excel 2010 i nowszych wersjach.
Jeśli kształt został zmodyfikowany w starszej wersji programu Excel lub jeśli skoroszyt został zapisany w programie Excel 2003 albo starszej wersji, korzystanie z fragmentatora jest niemożliwe.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&#321;UGI_NONSHOW/Wykorzystanie%20formatka_umowa_ENG_pracownik_rodzina.xlsm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/US&#321;UGI_NONSHOW/Wykorzystanie%20formatka_umowa_ENG_pracownik_rodzina.xlsm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openxmlformats.org/officeDocument/2006/relationships/externalLinkPath" Target="/US&#321;UGI_NONSHOW/Wykorzystanie%20formatka_umowa_ENG_pracownik_rodzina.xlsm" TargetMode="External"/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2" Type="http://schemas.openxmlformats.org/officeDocument/2006/relationships/externalLinkPath" Target="/US&#321;UGI_NONSHOW/Wykorzystanie%20formatka_umowa_ENG_pracownik_rodzina.xlsm" TargetMode="External"/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2" Type="http://schemas.openxmlformats.org/officeDocument/2006/relationships/externalLinkPath" Target="/US&#321;UGI_NONSHOW/Wykorzystanie%20formatka_umowa_ENG_pracownik_rodzina.xlsm" TargetMode="External"/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iotrowski Rafał" refreshedDate="45659.601847453705" createdVersion="8" refreshedVersion="8" minRefreshableVersion="3" recordCount="24" xr:uid="{3AF4D5F2-E06F-431A-AFB6-DEFCDBE6FE1F}">
  <cacheSource type="worksheet">
    <worksheetSource name="ARPU_TOTAL" r:id="rId2"/>
  </cacheSource>
  <cacheFields count="5">
    <cacheField name="PER_ID" numFmtId="0">
      <sharedItems containsSemiMixedTypes="0" containsString="0" containsNumber="1" containsInteger="1" minValue="202212" maxValue="202411" count="24">
        <n v="202212"/>
        <n v="202301"/>
        <n v="202302"/>
        <n v="202303"/>
        <n v="202304"/>
        <n v="202305"/>
        <n v="202306"/>
        <n v="202307"/>
        <n v="202308"/>
        <n v="202309"/>
        <n v="202310"/>
        <n v="202311"/>
        <n v="202312"/>
        <n v="202401"/>
        <n v="202402"/>
        <n v="202403"/>
        <n v="202404"/>
        <n v="202405"/>
        <n v="202406"/>
        <n v="202407"/>
        <n v="202408"/>
        <n v="202409"/>
        <n v="202410"/>
        <n v="202411"/>
      </sharedItems>
    </cacheField>
    <cacheField name="Kontrahent_Nazwa" numFmtId="0">
      <sharedItems count="1">
        <s v="INNOBALTICA SPÓŁKA Z OGRANICZONA ODPOWIEDZIALNOSCIA"/>
      </sharedItems>
    </cacheField>
    <cacheField name="Przychod" numFmtId="0">
      <sharedItems containsSemiMixedTypes="0" containsString="0" containsNumber="1" minValue="6104.6" maxValue="13942.599999999999"/>
    </cacheField>
    <cacheField name="liczba_osob_total" numFmtId="0">
      <sharedItems containsSemiMixedTypes="0" containsString="0" containsNumber="1" containsInteger="1" minValue="48" maxValue="61"/>
    </cacheField>
    <cacheField name="ARPU" numFmtId="0" formula="ROUND(Przychod/liczba_osob_total,1)" databaseField="0"/>
  </cacheFields>
  <extLst>
    <ext xmlns:x14="http://schemas.microsoft.com/office/spreadsheetml/2009/9/main" uri="{725AE2AE-9491-48be-B2B4-4EB974FC3084}">
      <x14:pivotCacheDefinition pivotCacheId="990584600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iotrowski Rafał" refreshedDate="45659.601848032406" createdVersion="8" refreshedVersion="8" minRefreshableVersion="3" recordCount="44" xr:uid="{DD584D09-DFA2-40B6-8CF8-79A243AE303F}">
  <cacheSource type="worksheet">
    <worksheetSource name="SZKODOWOŚĆ_TOTAL" r:id="rId2"/>
  </cacheSource>
  <cacheFields count="17">
    <cacheField name="dt_cust_desc" numFmtId="0">
      <sharedItems count="1">
        <s v="INNOBALTICA SPÓŁKA Z OGRANICZONA ODPOWIEDZIALNOSCIA"/>
      </sharedItems>
    </cacheField>
    <cacheField name="per_id" numFmtId="0">
      <sharedItems containsSemiMixedTypes="0" containsString="0" containsNumber="1" containsInteger="1" minValue="202302" maxValue="202411" count="22">
        <n v="202411"/>
        <n v="202410"/>
        <n v="202409"/>
        <n v="202408"/>
        <n v="202407"/>
        <n v="202406"/>
        <n v="202405"/>
        <n v="202404"/>
        <n v="202403"/>
        <n v="202402"/>
        <n v="202401"/>
        <n v="202312"/>
        <n v="202311"/>
        <n v="202310"/>
        <n v="202309"/>
        <n v="202308"/>
        <n v="202307"/>
        <n v="202306"/>
        <n v="202305"/>
        <n v="202304"/>
        <n v="202303"/>
        <n v="202302"/>
      </sharedItems>
    </cacheField>
    <cacheField name="typ_znacznika" numFmtId="0">
      <sharedItems/>
    </cacheField>
    <cacheField name="liczba_uslug" numFmtId="0">
      <sharedItems containsSemiMixedTypes="0" containsString="0" containsNumber="1" containsInteger="1" minValue="2" maxValue="174"/>
    </cacheField>
    <cacheField name="Liczba_osob" numFmtId="0">
      <sharedItems containsSemiMixedTypes="0" containsString="0" containsNumber="1" containsInteger="1" minValue="5" maxValue="53"/>
    </cacheField>
    <cacheField name="L_UPRAWNIEŃ_CZŁ_RODZIN" numFmtId="0">
      <sharedItems containsString="0" containsBlank="1" containsNumber="1" containsInteger="1" minValue="4" maxValue="9"/>
    </cacheField>
    <cacheField name="L_UPRAWNIEŃ_W2" numFmtId="0">
      <sharedItems containsString="0" containsBlank="1" containsNumber="1" containsInteger="1" minValue="2" maxValue="3"/>
    </cacheField>
    <cacheField name="Częstość [Standard]" numFmtId="0">
      <sharedItems containsMixedTypes="1" containsNumber="1" minValue="0" maxValue="1.6"/>
    </cacheField>
    <cacheField name="liczba_uslug_Pracownik" numFmtId="0">
      <sharedItems containsSemiMixedTypes="0" containsString="0" containsNumber="1" containsInteger="1" minValue="0" maxValue="174"/>
    </cacheField>
    <cacheField name="liczba_uslug_Rodzina" numFmtId="0">
      <sharedItems containsSemiMixedTypes="0" containsString="0" containsNumber="1" containsInteger="1" minValue="0" maxValue="36"/>
    </cacheField>
    <cacheField name="liczba_osob_Pracownik" numFmtId="0">
      <sharedItems containsSemiMixedTypes="0" containsString="0" containsNumber="1" containsInteger="1" minValue="0" maxValue="53"/>
    </cacheField>
    <cacheField name="liczba_osob_Rodzina" numFmtId="0">
      <sharedItems containsSemiMixedTypes="0" containsString="0" containsNumber="1" containsInteger="1" minValue="0" maxValue="12"/>
    </cacheField>
    <cacheField name="okres_ltm" numFmtId="0">
      <sharedItems containsSemiMixedTypes="0" containsString="0" containsNumber="1" containsInteger="1" minValue="1" maxValue="2" count="2">
        <n v="1"/>
        <n v="2"/>
      </sharedItems>
    </cacheField>
    <cacheField name="Częstość" numFmtId="0" formula=" ROUND(liczba_uslug/Liczba_osob,2)" databaseField="0"/>
    <cacheField name="Częstość_pracownik" numFmtId="0" formula=" ROUND(liczba_uslug_Pracownik/liczba_osob_Pracownik,2)" databaseField="0"/>
    <cacheField name="Częstość_rodzina" numFmtId="0" formula=" ROUND(liczba_uslug_Rodzina/liczba_osob_Rodzina,2)" databaseField="0"/>
    <cacheField name="srednia_R_na_W2" numFmtId="0" formula=" ROUND(L_UPRAWNIEŃ_CZŁ_RODZIN/L_UPRAWNIEŃ_W2,1)" databaseField="0"/>
  </cacheFields>
  <extLst>
    <ext xmlns:x14="http://schemas.microsoft.com/office/spreadsheetml/2009/9/main" uri="{725AE2AE-9491-48be-B2B4-4EB974FC3084}">
      <x14:pivotCacheDefinition pivotCacheId="1917876162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iotrowski Rafał" refreshedDate="45659.601848726852" createdVersion="8" refreshedVersion="8" minRefreshableVersion="3" recordCount="1" xr:uid="{51081CAB-D98B-4AF9-8D3B-93666CBCC5C6}">
  <cacheSource type="worksheet">
    <worksheetSource name="REFUNDACJE" r:id="rId2"/>
  </cacheSource>
  <cacheFields count="6">
    <cacheField name="Kontrahent_Nazwa" numFmtId="0">
      <sharedItems containsNonDate="0" containsString="0" containsBlank="1" count="1">
        <m/>
      </sharedItems>
    </cacheField>
    <cacheField name="Kontrahent_ID_zrodlowe" numFmtId="0">
      <sharedItems containsNonDate="0" containsString="0" containsBlank="1"/>
    </cacheField>
    <cacheField name="Ref_Wniosek_Typ_Refundacji" numFmtId="0">
      <sharedItems containsNonDate="0" containsString="0" containsBlank="1" count="1">
        <m/>
      </sharedItems>
    </cacheField>
    <cacheField name="Okres" numFmtId="0">
      <sharedItems containsNonDate="0" containsString="0" containsBlank="1" count="1">
        <m/>
      </sharedItems>
    </cacheField>
    <cacheField name="kwota" numFmtId="0">
      <sharedItems containsNonDate="0" containsString="0" containsBlank="1"/>
    </cacheField>
    <cacheField name="liczba_wnioskow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 pivotCacheId="1567730471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iotrowski Rafał" refreshedDate="45659.601850578707" createdVersion="8" refreshedVersion="8" minRefreshableVersion="3" recordCount="11" xr:uid="{E6239120-8F56-4F44-BD12-F83DBAA2539A}">
  <cacheSource type="worksheet">
    <worksheetSource name="NONSHOW" r:id="rId2"/>
  </cacheSource>
  <cacheFields count="11">
    <cacheField name="per_id" numFmtId="0">
      <sharedItems containsSemiMixedTypes="0" containsString="0" containsNumber="1" containsInteger="1" minValue="202402" maxValue="202411" count="8">
        <n v="202402"/>
        <n v="202403"/>
        <n v="202404"/>
        <n v="202405"/>
        <n v="202406"/>
        <n v="202407"/>
        <n v="202409"/>
        <n v="202411"/>
      </sharedItems>
    </cacheField>
    <cacheField name="dt_cust_id" numFmtId="0">
      <sharedItems containsSemiMixedTypes="0" containsString="0" containsNumber="1" containsInteger="1" minValue="143620" maxValue="143620"/>
    </cacheField>
    <cacheField name="dt_cust_desc" numFmtId="0">
      <sharedItems count="1">
        <s v="INNOBALTICA SPÓŁKA Z OGRANICZONA ODPOWIEDZIALNOSCIA"/>
      </sharedItems>
    </cacheField>
    <cacheField name="MIASTO" numFmtId="0">
      <sharedItems count="1">
        <s v="Trójmiasto"/>
      </sharedItems>
    </cacheField>
    <cacheField name="USŁUGA FIX" numFmtId="0">
      <sharedItems/>
    </cacheField>
    <cacheField name="KATEGORIA USŁUG" numFmtId="0">
      <sharedItems count="1">
        <s v="Usługi wewnętrzne"/>
      </sharedItems>
    </cacheField>
    <cacheField name="ilość" numFmtId="0">
      <sharedItems containsSemiMixedTypes="0" containsString="0" containsNumber="1" containsInteger="1" minValue="1" maxValue="1"/>
    </cacheField>
    <cacheField name="KATEGORIA USŁUG2" numFmtId="0">
      <sharedItems count="1">
        <s v="Usługi wewnętrzne"/>
      </sharedItems>
    </cacheField>
    <cacheField name="USŁUGA FIX2" numFmtId="0">
      <sharedItems count="1">
        <s v="Pozostałe usługi"/>
      </sharedItems>
    </cacheField>
    <cacheField name="Koszt_całkowity" numFmtId="0" formula="#NAME?+#NAME?" databaseField="0"/>
    <cacheField name="Koszt jedn." numFmtId="0" formula="#NAME?/ilość" databaseField="0"/>
  </cacheFields>
  <extLst>
    <ext xmlns:x14="http://schemas.microsoft.com/office/spreadsheetml/2009/9/main" uri="{725AE2AE-9491-48be-B2B4-4EB974FC3084}">
      <x14:pivotCacheDefinition pivotCacheId="1441718588"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iotrowski Rafał" refreshedDate="45659.602934953706" missingItemsLimit="0" createdVersion="8" refreshedVersion="8" minRefreshableVersion="3" recordCount="1" xr:uid="{3E4D111B-9F48-4FCA-9EBF-35D2D3F379D0}">
  <cacheSource type="worksheet">
    <worksheetSource name="DIGITALIZACJA" r:id="rId2"/>
  </cacheSource>
  <cacheFields count="3">
    <cacheField name="Kontrahent_Nazwa" numFmtId="0">
      <sharedItems count="1">
        <s v="INNOBALTICA SPÓŁKA Z OGRANICZONA ODPOWIEDZIALNOSCIA"/>
      </sharedItems>
    </cacheField>
    <cacheField name="Czy_dostepny_zwrot_na_PP" numFmtId="0">
      <sharedItems count="1">
        <s v="NIE"/>
      </sharedItems>
    </cacheField>
    <cacheField name="Czy_dostepny_zwrot_na_PP_ENG" numFmtId="0">
      <sharedItems count="1">
        <s v="NI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">
  <r>
    <x v="0"/>
    <x v="0"/>
    <n v="6104.6"/>
    <n v="50"/>
  </r>
  <r>
    <x v="1"/>
    <x v="0"/>
    <n v="7127.9000000000005"/>
    <n v="50"/>
  </r>
  <r>
    <x v="2"/>
    <x v="0"/>
    <n v="8765.0300000000007"/>
    <n v="48"/>
  </r>
  <r>
    <x v="3"/>
    <x v="0"/>
    <n v="9182.07"/>
    <n v="50"/>
  </r>
  <r>
    <x v="4"/>
    <x v="0"/>
    <n v="9390.59"/>
    <n v="51"/>
  </r>
  <r>
    <x v="5"/>
    <x v="0"/>
    <n v="9534.75"/>
    <n v="50"/>
  </r>
  <r>
    <x v="6"/>
    <x v="0"/>
    <n v="9523.3300000000017"/>
    <n v="49"/>
  </r>
  <r>
    <x v="7"/>
    <x v="0"/>
    <n v="9413.2200000000012"/>
    <n v="50"/>
  </r>
  <r>
    <x v="8"/>
    <x v="0"/>
    <n v="9621.74"/>
    <n v="51"/>
  </r>
  <r>
    <x v="9"/>
    <x v="0"/>
    <n v="9621.7400000000016"/>
    <n v="51"/>
  </r>
  <r>
    <x v="10"/>
    <x v="0"/>
    <n v="9830.26"/>
    <n v="52"/>
  </r>
  <r>
    <x v="11"/>
    <x v="0"/>
    <n v="10455.820000000002"/>
    <n v="55"/>
  </r>
  <r>
    <x v="12"/>
    <x v="0"/>
    <n v="10664.340000000002"/>
    <n v="56"/>
  </r>
  <r>
    <x v="13"/>
    <x v="0"/>
    <n v="13150.759999999998"/>
    <n v="57"/>
  </r>
  <r>
    <x v="14"/>
    <x v="0"/>
    <n v="11297.199999999999"/>
    <n v="60"/>
  </r>
  <r>
    <x v="15"/>
    <x v="0"/>
    <n v="13463"/>
    <n v="59"/>
  </r>
  <r>
    <x v="16"/>
    <x v="0"/>
    <n v="12743.6"/>
    <n v="56"/>
  </r>
  <r>
    <x v="17"/>
    <x v="0"/>
    <n v="12983.4"/>
    <n v="57"/>
  </r>
  <r>
    <x v="18"/>
    <x v="0"/>
    <n v="13942.599999999999"/>
    <n v="61"/>
  </r>
  <r>
    <x v="19"/>
    <x v="0"/>
    <n v="12883.4"/>
    <n v="55"/>
  </r>
  <r>
    <x v="20"/>
    <x v="0"/>
    <n v="13363"/>
    <n v="57"/>
  </r>
  <r>
    <x v="21"/>
    <x v="0"/>
    <n v="13363.000000000002"/>
    <n v="57"/>
  </r>
  <r>
    <x v="22"/>
    <x v="0"/>
    <n v="13123.2"/>
    <n v="56"/>
  </r>
  <r>
    <x v="23"/>
    <x v="0"/>
    <n v="13123.199999999999"/>
    <n v="5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4">
  <r>
    <x v="0"/>
    <x v="0"/>
    <s v="Pracownik"/>
    <n v="90"/>
    <n v="51"/>
    <n v="4"/>
    <n v="2"/>
    <e v="#N/A"/>
    <n v="90"/>
    <n v="0"/>
    <n v="51"/>
    <n v="0"/>
    <x v="0"/>
  </r>
  <r>
    <x v="0"/>
    <x v="0"/>
    <s v="Rodzina"/>
    <n v="8"/>
    <n v="5"/>
    <n v="4"/>
    <n v="2"/>
    <e v="#N/A"/>
    <n v="0"/>
    <n v="8"/>
    <n v="0"/>
    <n v="5"/>
    <x v="0"/>
  </r>
  <r>
    <x v="0"/>
    <x v="1"/>
    <s v="Pracownik"/>
    <n v="109"/>
    <n v="51"/>
    <n v="4"/>
    <n v="2"/>
    <e v="#N/A"/>
    <n v="109"/>
    <n v="0"/>
    <n v="51"/>
    <n v="0"/>
    <x v="0"/>
  </r>
  <r>
    <x v="0"/>
    <x v="1"/>
    <s v="Rodzina"/>
    <n v="3"/>
    <n v="5"/>
    <n v="4"/>
    <n v="2"/>
    <e v="#N/A"/>
    <n v="0"/>
    <n v="3"/>
    <n v="0"/>
    <n v="5"/>
    <x v="0"/>
  </r>
  <r>
    <x v="0"/>
    <x v="2"/>
    <s v="Pracownik"/>
    <n v="174"/>
    <n v="52"/>
    <n v="4"/>
    <n v="2"/>
    <e v="#N/A"/>
    <n v="174"/>
    <n v="0"/>
    <n v="52"/>
    <n v="0"/>
    <x v="0"/>
  </r>
  <r>
    <x v="0"/>
    <x v="2"/>
    <s v="Rodzina"/>
    <n v="2"/>
    <n v="5"/>
    <n v="4"/>
    <n v="2"/>
    <e v="#N/A"/>
    <n v="0"/>
    <n v="2"/>
    <n v="0"/>
    <n v="5"/>
    <x v="0"/>
  </r>
  <r>
    <x v="0"/>
    <x v="3"/>
    <s v="Pracownik"/>
    <n v="151"/>
    <n v="52"/>
    <n v="4"/>
    <n v="2"/>
    <n v="0"/>
    <n v="151"/>
    <n v="0"/>
    <n v="52"/>
    <n v="0"/>
    <x v="0"/>
  </r>
  <r>
    <x v="0"/>
    <x v="3"/>
    <s v="Rodzina"/>
    <n v="3"/>
    <n v="5"/>
    <n v="4"/>
    <n v="2"/>
    <n v="0"/>
    <n v="0"/>
    <n v="3"/>
    <n v="0"/>
    <n v="5"/>
    <x v="0"/>
  </r>
  <r>
    <x v="0"/>
    <x v="4"/>
    <s v="Rodzina"/>
    <n v="20"/>
    <n v="5"/>
    <n v="4"/>
    <n v="2"/>
    <n v="1.4"/>
    <n v="0"/>
    <n v="20"/>
    <n v="0"/>
    <n v="5"/>
    <x v="0"/>
  </r>
  <r>
    <x v="0"/>
    <x v="4"/>
    <s v="Pracownik"/>
    <n v="148"/>
    <n v="50"/>
    <n v="4"/>
    <n v="2"/>
    <n v="1.4"/>
    <n v="148"/>
    <n v="0"/>
    <n v="50"/>
    <n v="0"/>
    <x v="0"/>
  </r>
  <r>
    <x v="0"/>
    <x v="5"/>
    <s v="Pracownik"/>
    <n v="162"/>
    <n v="53"/>
    <n v="7"/>
    <n v="3"/>
    <n v="1.3"/>
    <n v="162"/>
    <n v="0"/>
    <n v="53"/>
    <n v="0"/>
    <x v="0"/>
  </r>
  <r>
    <x v="0"/>
    <x v="5"/>
    <s v="Rodzina"/>
    <n v="17"/>
    <n v="8"/>
    <n v="7"/>
    <n v="3"/>
    <n v="1.3"/>
    <n v="0"/>
    <n v="17"/>
    <n v="0"/>
    <n v="8"/>
    <x v="0"/>
  </r>
  <r>
    <x v="0"/>
    <x v="6"/>
    <s v="Pracownik"/>
    <n v="94"/>
    <n v="49"/>
    <n v="7"/>
    <n v="3"/>
    <n v="1.4"/>
    <n v="94"/>
    <n v="0"/>
    <n v="49"/>
    <n v="0"/>
    <x v="0"/>
  </r>
  <r>
    <x v="0"/>
    <x v="6"/>
    <s v="Rodzina"/>
    <n v="30"/>
    <n v="8"/>
    <n v="7"/>
    <n v="3"/>
    <n v="1.4"/>
    <n v="0"/>
    <n v="30"/>
    <n v="0"/>
    <n v="8"/>
    <x v="0"/>
  </r>
  <r>
    <x v="0"/>
    <x v="7"/>
    <s v="Pracownik"/>
    <n v="70"/>
    <n v="48"/>
    <n v="7"/>
    <n v="3"/>
    <n v="1.5"/>
    <n v="70"/>
    <n v="0"/>
    <n v="48"/>
    <n v="0"/>
    <x v="0"/>
  </r>
  <r>
    <x v="0"/>
    <x v="7"/>
    <s v="Rodzina"/>
    <n v="34"/>
    <n v="8"/>
    <n v="7"/>
    <n v="3"/>
    <n v="1.5"/>
    <n v="0"/>
    <n v="34"/>
    <n v="0"/>
    <n v="8"/>
    <x v="0"/>
  </r>
  <r>
    <x v="0"/>
    <x v="8"/>
    <s v="Pracownik"/>
    <n v="160"/>
    <n v="51"/>
    <n v="7"/>
    <n v="3"/>
    <n v="1.5"/>
    <n v="160"/>
    <n v="0"/>
    <n v="51"/>
    <n v="0"/>
    <x v="0"/>
  </r>
  <r>
    <x v="0"/>
    <x v="8"/>
    <s v="Rodzina"/>
    <n v="25"/>
    <n v="8"/>
    <n v="7"/>
    <n v="3"/>
    <n v="1.5"/>
    <n v="0"/>
    <n v="25"/>
    <n v="0"/>
    <n v="8"/>
    <x v="0"/>
  </r>
  <r>
    <x v="0"/>
    <x v="9"/>
    <s v="Pracownik"/>
    <n v="76"/>
    <n v="50"/>
    <n v="9"/>
    <n v="3"/>
    <n v="1.5"/>
    <n v="76"/>
    <n v="0"/>
    <n v="50"/>
    <n v="0"/>
    <x v="0"/>
  </r>
  <r>
    <x v="0"/>
    <x v="9"/>
    <s v="Rodzina"/>
    <n v="20"/>
    <n v="10"/>
    <n v="9"/>
    <n v="3"/>
    <n v="1.5"/>
    <n v="0"/>
    <n v="20"/>
    <n v="0"/>
    <n v="10"/>
    <x v="0"/>
  </r>
  <r>
    <x v="0"/>
    <x v="10"/>
    <s v="Pracownik"/>
    <n v="133"/>
    <n v="47"/>
    <m/>
    <m/>
    <n v="1.6"/>
    <n v="133"/>
    <n v="0"/>
    <n v="47"/>
    <n v="0"/>
    <x v="1"/>
  </r>
  <r>
    <x v="0"/>
    <x v="10"/>
    <s v="Rodzina"/>
    <n v="20"/>
    <n v="10"/>
    <m/>
    <m/>
    <n v="1.6"/>
    <n v="0"/>
    <n v="20"/>
    <n v="0"/>
    <n v="10"/>
    <x v="1"/>
  </r>
  <r>
    <x v="0"/>
    <x v="11"/>
    <s v="Pracownik"/>
    <n v="121"/>
    <n v="46"/>
    <m/>
    <m/>
    <n v="1.3"/>
    <n v="121"/>
    <n v="0"/>
    <n v="46"/>
    <n v="0"/>
    <x v="1"/>
  </r>
  <r>
    <x v="0"/>
    <x v="11"/>
    <s v="Rodzina"/>
    <n v="26"/>
    <n v="10"/>
    <m/>
    <m/>
    <n v="1.3"/>
    <n v="0"/>
    <n v="26"/>
    <n v="0"/>
    <n v="10"/>
    <x v="1"/>
  </r>
  <r>
    <x v="0"/>
    <x v="12"/>
    <s v="Pracownik"/>
    <n v="86"/>
    <n v="45"/>
    <m/>
    <m/>
    <n v="1.5"/>
    <n v="86"/>
    <n v="0"/>
    <n v="45"/>
    <n v="0"/>
    <x v="1"/>
  </r>
  <r>
    <x v="0"/>
    <x v="12"/>
    <s v="Rodzina"/>
    <n v="7"/>
    <n v="10"/>
    <m/>
    <m/>
    <n v="1.5"/>
    <n v="0"/>
    <n v="7"/>
    <n v="0"/>
    <n v="10"/>
    <x v="1"/>
  </r>
  <r>
    <x v="0"/>
    <x v="13"/>
    <s v="Pracownik"/>
    <n v="118"/>
    <n v="42"/>
    <m/>
    <m/>
    <n v="1.5"/>
    <n v="118"/>
    <n v="0"/>
    <n v="42"/>
    <n v="0"/>
    <x v="1"/>
  </r>
  <r>
    <x v="0"/>
    <x v="13"/>
    <s v="Rodzina"/>
    <n v="23"/>
    <n v="10"/>
    <m/>
    <m/>
    <n v="1.5"/>
    <n v="0"/>
    <n v="23"/>
    <n v="0"/>
    <n v="10"/>
    <x v="1"/>
  </r>
  <r>
    <x v="0"/>
    <x v="14"/>
    <s v="Pracownik"/>
    <n v="121"/>
    <n v="41"/>
    <m/>
    <m/>
    <n v="1.4"/>
    <n v="121"/>
    <n v="0"/>
    <n v="41"/>
    <n v="0"/>
    <x v="1"/>
  </r>
  <r>
    <x v="0"/>
    <x v="14"/>
    <s v="Rodzina"/>
    <n v="15"/>
    <n v="10"/>
    <m/>
    <m/>
    <n v="1.4"/>
    <n v="0"/>
    <n v="15"/>
    <n v="0"/>
    <n v="10"/>
    <x v="1"/>
  </r>
  <r>
    <x v="0"/>
    <x v="15"/>
    <s v="Pracownik"/>
    <n v="94"/>
    <n v="41"/>
    <m/>
    <m/>
    <n v="1.3"/>
    <n v="94"/>
    <n v="0"/>
    <n v="41"/>
    <n v="0"/>
    <x v="1"/>
  </r>
  <r>
    <x v="0"/>
    <x v="15"/>
    <s v="Rodzina"/>
    <n v="34"/>
    <n v="10"/>
    <m/>
    <m/>
    <n v="1.3"/>
    <n v="0"/>
    <n v="34"/>
    <n v="0"/>
    <n v="10"/>
    <x v="1"/>
  </r>
  <r>
    <x v="0"/>
    <x v="16"/>
    <s v="Rodzina"/>
    <n v="20"/>
    <n v="10"/>
    <m/>
    <m/>
    <n v="1.3"/>
    <n v="0"/>
    <n v="20"/>
    <n v="0"/>
    <n v="10"/>
    <x v="1"/>
  </r>
  <r>
    <x v="0"/>
    <x v="16"/>
    <s v="Pracownik"/>
    <n v="53"/>
    <n v="40"/>
    <m/>
    <m/>
    <n v="1.3"/>
    <n v="53"/>
    <n v="0"/>
    <n v="40"/>
    <n v="0"/>
    <x v="1"/>
  </r>
  <r>
    <x v="0"/>
    <x v="17"/>
    <s v="Pracownik"/>
    <n v="58"/>
    <n v="41"/>
    <m/>
    <m/>
    <n v="1.4"/>
    <n v="58"/>
    <n v="0"/>
    <n v="41"/>
    <n v="0"/>
    <x v="1"/>
  </r>
  <r>
    <x v="0"/>
    <x v="17"/>
    <s v="Rodzina"/>
    <n v="17"/>
    <n v="8"/>
    <m/>
    <m/>
    <n v="1.4"/>
    <n v="0"/>
    <n v="17"/>
    <n v="0"/>
    <n v="8"/>
    <x v="1"/>
  </r>
  <r>
    <x v="0"/>
    <x v="18"/>
    <s v="Pracownik"/>
    <n v="81"/>
    <n v="42"/>
    <m/>
    <m/>
    <n v="1.4"/>
    <n v="81"/>
    <n v="0"/>
    <n v="42"/>
    <n v="0"/>
    <x v="1"/>
  </r>
  <r>
    <x v="0"/>
    <x v="18"/>
    <s v="Rodzina"/>
    <n v="36"/>
    <n v="8"/>
    <m/>
    <m/>
    <n v="1.4"/>
    <n v="0"/>
    <n v="36"/>
    <n v="0"/>
    <n v="8"/>
    <x v="1"/>
  </r>
  <r>
    <x v="0"/>
    <x v="19"/>
    <s v="Pracownik"/>
    <n v="106"/>
    <n v="39"/>
    <m/>
    <m/>
    <n v="1.3"/>
    <n v="106"/>
    <n v="0"/>
    <n v="39"/>
    <n v="0"/>
    <x v="1"/>
  </r>
  <r>
    <x v="0"/>
    <x v="19"/>
    <s v="Rodzina"/>
    <n v="30"/>
    <n v="12"/>
    <m/>
    <m/>
    <n v="1.3"/>
    <n v="0"/>
    <n v="30"/>
    <n v="0"/>
    <n v="12"/>
    <x v="1"/>
  </r>
  <r>
    <x v="0"/>
    <x v="20"/>
    <s v="Pracownik"/>
    <n v="82"/>
    <n v="38"/>
    <m/>
    <m/>
    <n v="1.6"/>
    <n v="82"/>
    <n v="0"/>
    <n v="38"/>
    <n v="0"/>
    <x v="1"/>
  </r>
  <r>
    <x v="0"/>
    <x v="20"/>
    <s v="Rodzina"/>
    <n v="12"/>
    <n v="12"/>
    <m/>
    <m/>
    <n v="1.6"/>
    <n v="0"/>
    <n v="12"/>
    <n v="0"/>
    <n v="12"/>
    <x v="1"/>
  </r>
  <r>
    <x v="0"/>
    <x v="21"/>
    <s v="Pracownik"/>
    <n v="56"/>
    <n v="36"/>
    <m/>
    <m/>
    <n v="1.4"/>
    <n v="56"/>
    <n v="0"/>
    <n v="36"/>
    <n v="0"/>
    <x v="1"/>
  </r>
  <r>
    <x v="0"/>
    <x v="21"/>
    <s v="Rodzina"/>
    <n v="27"/>
    <n v="12"/>
    <m/>
    <m/>
    <n v="1.4"/>
    <n v="0"/>
    <n v="27"/>
    <n v="0"/>
    <n v="12"/>
    <x v="1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x v="0"/>
    <m/>
    <x v="0"/>
    <x v="0"/>
    <m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x v="0"/>
    <n v="143620"/>
    <x v="0"/>
    <x v="0"/>
    <s v="Pozostałe usługi"/>
    <x v="0"/>
    <n v="1"/>
    <x v="0"/>
    <x v="0"/>
  </r>
  <r>
    <x v="1"/>
    <n v="143620"/>
    <x v="0"/>
    <x v="0"/>
    <s v="Pozostałe usługi"/>
    <x v="0"/>
    <n v="1"/>
    <x v="0"/>
    <x v="0"/>
  </r>
  <r>
    <x v="2"/>
    <n v="143620"/>
    <x v="0"/>
    <x v="0"/>
    <s v="Pozostałe usługi"/>
    <x v="0"/>
    <n v="1"/>
    <x v="0"/>
    <x v="0"/>
  </r>
  <r>
    <x v="3"/>
    <n v="143620"/>
    <x v="0"/>
    <x v="0"/>
    <s v="Pozostałe usługi"/>
    <x v="0"/>
    <n v="1"/>
    <x v="0"/>
    <x v="0"/>
  </r>
  <r>
    <x v="4"/>
    <n v="143620"/>
    <x v="0"/>
    <x v="0"/>
    <s v="Pozostałe usługi"/>
    <x v="0"/>
    <n v="1"/>
    <x v="0"/>
    <x v="0"/>
  </r>
  <r>
    <x v="4"/>
    <n v="143620"/>
    <x v="0"/>
    <x v="0"/>
    <s v="Pozostałe usługi"/>
    <x v="0"/>
    <n v="1"/>
    <x v="0"/>
    <x v="0"/>
  </r>
  <r>
    <x v="5"/>
    <n v="143620"/>
    <x v="0"/>
    <x v="0"/>
    <s v="Pozostałe usługi"/>
    <x v="0"/>
    <n v="1"/>
    <x v="0"/>
    <x v="0"/>
  </r>
  <r>
    <x v="5"/>
    <n v="143620"/>
    <x v="0"/>
    <x v="0"/>
    <s v="Pozostałe usługi"/>
    <x v="0"/>
    <n v="1"/>
    <x v="0"/>
    <x v="0"/>
  </r>
  <r>
    <x v="6"/>
    <n v="143620"/>
    <x v="0"/>
    <x v="0"/>
    <s v="Pozostałe usługi"/>
    <x v="0"/>
    <n v="1"/>
    <x v="0"/>
    <x v="0"/>
  </r>
  <r>
    <x v="7"/>
    <n v="143620"/>
    <x v="0"/>
    <x v="0"/>
    <s v="Pozostałe usługi"/>
    <x v="0"/>
    <n v="1"/>
    <x v="0"/>
    <x v="0"/>
  </r>
  <r>
    <x v="7"/>
    <n v="143620"/>
    <x v="0"/>
    <x v="0"/>
    <s v="Pozostałe usługi"/>
    <x v="0"/>
    <n v="1"/>
    <x v="0"/>
    <x v="0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x v="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9165A84-0E38-421D-8E53-6E359FF144A7}" name="ARPU_wykres2" cacheId="5" applyNumberFormats="0" applyBorderFormats="0" applyFontFormats="0" applyPatternFormats="0" applyAlignmentFormats="0" applyWidthHeightFormats="1" dataCaption="Wartości" errorCaption="-" showError="1" updatedVersion="8" minRefreshableVersion="3" showDrill="0" enableDrill="0" rowGrandTotals="0" colGrandTotals="0" itemPrintTitles="1" createdVersion="8" indent="0" compact="0" compactData="0" multipleFieldFilters="0">
  <location ref="B7:D31" firstHeaderRow="0" firstDataRow="1" firstDataCol="1"/>
  <pivotFields count="5">
    <pivotField name="Okres" axis="axisRow" compact="0" outline="0" subtotalTop="0" showAll="0" sortType="ascending" defaultSubtotal="0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</items>
    </pivotField>
    <pivotField compact="0" outline="0" subtotalTop="0" showAll="0" defaultSubtotal="0">
      <items count="1">
        <item x="0"/>
      </items>
    </pivotField>
    <pivotField dataField="1" compact="0" outline="0" subtotalTop="0" showAll="0" defaultSubtotal="0"/>
    <pivotField dataField="1" compact="0" outline="0" subtotalTop="0" showAll="0" defaultSubtotal="0"/>
    <pivotField compact="0" outline="0" subtotalTop="0" dragToRow="0" dragToCol="0" dragToPage="0" showAll="0" defaultSubtotal="0"/>
  </pivotFields>
  <rowFields count="1">
    <field x="0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</rowItems>
  <colFields count="1">
    <field x="-2"/>
  </colFields>
  <colItems count="2">
    <i>
      <x/>
    </i>
    <i i="1">
      <x v="1"/>
    </i>
  </colItems>
  <dataFields count="2">
    <dataField name="Przychód" fld="2" baseField="0" baseItem="0" numFmtId="3"/>
    <dataField name="Liczba osób _x000a_uprawnionych" fld="3" baseField="0" baseItem="0" numFmtId="3"/>
  </dataFields>
  <formats count="29">
    <format dxfId="457">
      <pivotArea type="all" dataOnly="0" outline="0" fieldPosition="0"/>
    </format>
    <format dxfId="456">
      <pivotArea field="0" type="button" dataOnly="0" labelOnly="1" outline="0" axis="axisRow" fieldPosition="0"/>
    </format>
    <format dxfId="455">
      <pivotArea dataOnly="0" labelOnly="1" outline="0" fieldPosition="0">
        <references count="1">
          <reference field="0" count="0"/>
        </references>
      </pivotArea>
    </format>
    <format dxfId="454">
      <pivotArea dataOnly="0" labelOnly="1" outline="0" axis="axisValues" fieldPosition="0"/>
    </format>
    <format dxfId="453">
      <pivotArea outline="0" fieldPosition="0">
        <references count="1">
          <reference field="4294967294" count="1">
            <x v="0"/>
          </reference>
        </references>
      </pivotArea>
    </format>
    <format dxfId="452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451">
      <pivotArea outline="0" fieldPosition="0">
        <references count="1">
          <reference field="4294967294" count="1" selected="0">
            <x v="0"/>
          </reference>
        </references>
      </pivotArea>
    </format>
    <format dxfId="45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49">
      <pivotArea outline="0" fieldPosition="0">
        <references count="1">
          <reference field="4294967294" count="1" selected="0">
            <x v="1"/>
          </reference>
        </references>
      </pivotArea>
    </format>
    <format dxfId="448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447">
      <pivotArea dataOnly="0" labelOnly="1" outline="0" fieldPosition="0">
        <references count="1">
          <reference field="0" count="0"/>
        </references>
      </pivotArea>
    </format>
    <format dxfId="446">
      <pivotArea field="0" type="button" dataOnly="0" labelOnly="1" outline="0" axis="axisRow" fieldPosition="0"/>
    </format>
    <format dxfId="445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44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43">
      <pivotArea field="0" type="button" dataOnly="0" labelOnly="1" outline="0" axis="axisRow" fieldPosition="0"/>
    </format>
    <format dxfId="442">
      <pivotArea outline="0" fieldPosition="0">
        <references count="1">
          <reference field="4294967294" count="1">
            <x v="1"/>
          </reference>
        </references>
      </pivotArea>
    </format>
    <format dxfId="441">
      <pivotArea type="all" dataOnly="0" outline="0" fieldPosition="0"/>
    </format>
    <format dxfId="440">
      <pivotArea outline="0" collapsedLevelsAreSubtotals="1" fieldPosition="0"/>
    </format>
    <format dxfId="439">
      <pivotArea field="0" type="button" dataOnly="0" labelOnly="1" outline="0" axis="axisRow" fieldPosition="0"/>
    </format>
    <format dxfId="438">
      <pivotArea dataOnly="0" labelOnly="1" outline="0" fieldPosition="0">
        <references count="1">
          <reference field="0" count="0"/>
        </references>
      </pivotArea>
    </format>
    <format dxfId="43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36">
      <pivotArea type="all" dataOnly="0" outline="0" fieldPosition="0"/>
    </format>
    <format dxfId="435">
      <pivotArea outline="0" collapsedLevelsAreSubtotals="1" fieldPosition="0"/>
    </format>
    <format dxfId="434">
      <pivotArea dataOnly="0" labelOnly="1" outline="0" fieldPosition="0">
        <references count="1">
          <reference field="0" count="0"/>
        </references>
      </pivotArea>
    </format>
    <format dxfId="433">
      <pivotArea field="0" type="button" dataOnly="0" labelOnly="1" outline="0" axis="axisRow" fieldPosition="0"/>
    </format>
    <format dxfId="43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31">
      <pivotArea outline="0" collapsedLevelsAreSubtotals="1" fieldPosition="0"/>
    </format>
    <format dxfId="43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29">
      <pivotArea dataOnly="0" labelOnly="1" outline="0" fieldPosition="0">
        <references count="1">
          <reference field="0" count="0"/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8AFB79D-B3F7-42CA-BA16-247BB0CBDB3D}" name="szkodowość_wykres" cacheId="6" applyNumberFormats="0" applyBorderFormats="0" applyFontFormats="0" applyPatternFormats="0" applyAlignmentFormats="0" applyWidthHeightFormats="1" dataCaption="Wartości" errorCaption="-" showError="1" updatedVersion="8" minRefreshableVersion="3" showDrill="0" rowGrandTotals="0" colGrandTotals="0" itemPrintTitles="1" createdVersion="7" indent="0" compact="0" outline="1" outlineData="1" compactData="0" multipleFieldFilters="0" rowHeaderCaption="Okres">
  <location ref="R4:T26" firstHeaderRow="0" firstDataRow="1" firstDataCol="1"/>
  <pivotFields count="17">
    <pivotField compact="0" showAll="0">
      <items count="2">
        <item x="0"/>
        <item t="default"/>
      </items>
    </pivotField>
    <pivotField name="Okres" axis="axisRow" compact="0" showAll="0" sortType="ascending">
      <items count="23"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compact="0" showAll="0"/>
    <pivotField dataField="1" compact="0" showAll="0"/>
    <pivotField dataField="1"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dragToRow="0" dragToCol="0" dragToPage="0" showAll="0" defaultSubtotal="0"/>
    <pivotField compact="0" dragToRow="0" dragToCol="0" dragToPage="0" showAll="0" defaultSubtotal="0"/>
    <pivotField compact="0" dragToRow="0" dragToCol="0" dragToPage="0" showAll="0" defaultSubtotal="0"/>
    <pivotField compact="0" dragToRow="0" dragToCol="0" dragToPage="0" showAll="0" defaultSubtotal="0"/>
  </pivotFields>
  <rowFields count="1">
    <field x="1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</rowItems>
  <colFields count="1">
    <field x="-2"/>
  </colFields>
  <colItems count="2">
    <i>
      <x/>
    </i>
    <i i="1">
      <x v="1"/>
    </i>
  </colItems>
  <dataFields count="2">
    <dataField name="Liczba usług razem" fld="3" baseField="0" baseItem="0" numFmtId="3"/>
    <dataField name="Liczba osób uprawnionych" fld="4" baseField="0" baseItem="0" numFmtId="3"/>
  </dataFields>
  <formats count="24">
    <format dxfId="323">
      <pivotArea field="1" type="button" dataOnly="0" labelOnly="1" outline="0" axis="axisRow" fieldPosition="0"/>
    </format>
    <format dxfId="32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21">
      <pivotArea field="1" type="button" dataOnly="0" labelOnly="1" outline="0" axis="axisRow" fieldPosition="0"/>
    </format>
    <format dxfId="32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19">
      <pivotArea field="1" type="button" dataOnly="0" labelOnly="1" outline="0" axis="axisRow" fieldPosition="0"/>
    </format>
    <format dxfId="31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17">
      <pivotArea outline="0" collapsedLevelsAreSubtotals="1" fieldPosition="0"/>
    </format>
    <format dxfId="316">
      <pivotArea dataOnly="0" labelOnly="1" fieldPosition="0">
        <references count="1">
          <reference field="1" count="0"/>
        </references>
      </pivotArea>
    </format>
    <format dxfId="315">
      <pivotArea dataOnly="0" labelOnly="1" grandRow="1" outline="0" fieldPosition="0"/>
    </format>
    <format dxfId="314">
      <pivotArea type="all" dataOnly="0" outline="0" fieldPosition="0"/>
    </format>
    <format dxfId="313">
      <pivotArea outline="0" collapsedLevelsAreSubtotals="1" fieldPosition="0"/>
    </format>
    <format dxfId="312">
      <pivotArea dataOnly="0" labelOnly="1" fieldPosition="0">
        <references count="1">
          <reference field="1" count="0"/>
        </references>
      </pivotArea>
    </format>
    <format dxfId="31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10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309">
      <pivotArea field="1" type="button" dataOnly="0" labelOnly="1" outline="0" axis="axisRow" fieldPosition="0"/>
    </format>
    <format dxfId="308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307">
      <pivotArea field="1" type="button" dataOnly="0" labelOnly="1" outline="0" axis="axisRow" fieldPosition="0"/>
    </format>
    <format dxfId="30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0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04">
      <pivotArea outline="0" fieldPosition="0">
        <references count="1">
          <reference field="4294967294" count="1">
            <x v="1"/>
          </reference>
        </references>
      </pivotArea>
    </format>
    <format dxfId="30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02">
      <pivotArea field="1" type="button" dataOnly="0" labelOnly="1" outline="0" axis="axisRow" fieldPosition="0"/>
    </format>
    <format dxfId="301">
      <pivotArea dataOnly="0" labelOnly="1" fieldPosition="0">
        <references count="1">
          <reference field="1" count="0"/>
        </references>
      </pivotArea>
    </format>
    <format dxfId="300">
      <pivotArea dataOnly="0" labelOnly="1" fieldPosition="0">
        <references count="1">
          <reference field="1" count="0"/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E712AED-7EC4-487D-A0C5-0C3B03F7464E}" name="szkodowość_wykres2" cacheId="6" applyNumberFormats="0" applyBorderFormats="0" applyFontFormats="0" applyPatternFormats="0" applyAlignmentFormats="0" applyWidthHeightFormats="1" dataCaption="Wartości" updatedVersion="8" minRefreshableVersion="3" showDrill="0" rowGrandTotals="0" colGrandTotals="0" itemPrintTitles="1" createdVersion="7" indent="0" showHeaders="0" compact="0" compactData="0" multipleFieldFilters="0" chartFormat="7">
  <location ref="AA4:AB26" firstHeaderRow="1" firstDataRow="1" firstDataCol="1"/>
  <pivotFields count="17">
    <pivotField compact="0" outline="0" subtotalTop="0" showAll="0" defaultSubtotal="0">
      <items count="1">
        <item x="0"/>
      </items>
    </pivotField>
    <pivotField axis="axisRow" compact="0" outline="0" subtotalTop="0" showAll="0" sortType="ascending" defaultSubtotal="0">
      <items count="22"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</items>
    </pivotField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dataField="1" compact="0" outline="0" subtotalTop="0" dragToRow="0" dragToCol="0" dragToPage="0" showAll="0" defaultSubtotal="0"/>
    <pivotField compact="0" outline="0" subtotalTop="0" dragToRow="0" dragToCol="0" dragToPage="0" showAll="0" defaultSubtotal="0"/>
    <pivotField compact="0" outline="0" subtotalTop="0" dragToRow="0" dragToCol="0" dragToPage="0" showAll="0" defaultSubtotal="0"/>
    <pivotField compact="0" outline="0" subtotalTop="0" dragToRow="0" dragToCol="0" dragToPage="0" showAll="0" defaultSubtotal="0"/>
  </pivotFields>
  <rowFields count="1">
    <field x="1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</rowItems>
  <colItems count="1">
    <i/>
  </colItems>
  <dataFields count="1">
    <dataField name="Szkodowość " fld="13" baseField="1" baseItem="13" numFmtId="165"/>
  </dataFields>
  <formats count="105">
    <format dxfId="428">
      <pivotArea type="all" dataOnly="0" outline="0" fieldPosition="0"/>
    </format>
    <format dxfId="427">
      <pivotArea outline="0" collapsedLevelsAreSubtotals="1" fieldPosition="0"/>
    </format>
    <format dxfId="426">
      <pivotArea dataOnly="0" labelOnly="1" outline="0" fieldPosition="0">
        <references count="1">
          <reference field="1" count="0"/>
        </references>
      </pivotArea>
    </format>
    <format dxfId="42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24">
      <pivotArea type="all" dataOnly="0" outline="0" fieldPosition="0"/>
    </format>
    <format dxfId="423">
      <pivotArea outline="0" collapsedLevelsAreSubtotals="1" fieldPosition="0"/>
    </format>
    <format dxfId="422">
      <pivotArea dataOnly="0" labelOnly="1" outline="0" fieldPosition="0">
        <references count="1">
          <reference field="1" count="0"/>
        </references>
      </pivotArea>
    </format>
    <format dxfId="42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20">
      <pivotArea type="all" dataOnly="0" outline="0" fieldPosition="0"/>
    </format>
    <format dxfId="419">
      <pivotArea outline="0" collapsedLevelsAreSubtotals="1" fieldPosition="0"/>
    </format>
    <format dxfId="418">
      <pivotArea dataOnly="0" labelOnly="1" outline="0" fieldPosition="0">
        <references count="1">
          <reference field="1" count="0"/>
        </references>
      </pivotArea>
    </format>
    <format dxfId="41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16">
      <pivotArea type="all" dataOnly="0" outline="0" fieldPosition="0"/>
    </format>
    <format dxfId="415">
      <pivotArea outline="0" collapsedLevelsAreSubtotals="1" fieldPosition="0"/>
    </format>
    <format dxfId="414">
      <pivotArea dataOnly="0" labelOnly="1" outline="0" fieldPosition="0">
        <references count="1">
          <reference field="1" count="0"/>
        </references>
      </pivotArea>
    </format>
    <format dxfId="41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12">
      <pivotArea type="all" dataOnly="0" outline="0" fieldPosition="0"/>
    </format>
    <format dxfId="411">
      <pivotArea outline="0" collapsedLevelsAreSubtotals="1" fieldPosition="0"/>
    </format>
    <format dxfId="410">
      <pivotArea dataOnly="0" labelOnly="1" outline="0" fieldPosition="0">
        <references count="1">
          <reference field="1" count="0"/>
        </references>
      </pivotArea>
    </format>
    <format dxfId="40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08">
      <pivotArea type="all" dataOnly="0" outline="0" fieldPosition="0"/>
    </format>
    <format dxfId="407">
      <pivotArea outline="0" collapsedLevelsAreSubtotals="1" fieldPosition="0"/>
    </format>
    <format dxfId="406">
      <pivotArea dataOnly="0" labelOnly="1" outline="0" fieldPosition="0">
        <references count="1">
          <reference field="1" count="0"/>
        </references>
      </pivotArea>
    </format>
    <format dxfId="40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04">
      <pivotArea type="all" dataOnly="0" outline="0" fieldPosition="0"/>
    </format>
    <format dxfId="403">
      <pivotArea outline="0" collapsedLevelsAreSubtotals="1" fieldPosition="0"/>
    </format>
    <format dxfId="402">
      <pivotArea dataOnly="0" labelOnly="1" outline="0" fieldPosition="0">
        <references count="1">
          <reference field="1" count="0"/>
        </references>
      </pivotArea>
    </format>
    <format dxfId="40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00">
      <pivotArea type="all" dataOnly="0" outline="0" fieldPosition="0"/>
    </format>
    <format dxfId="399">
      <pivotArea outline="0" collapsedLevelsAreSubtotals="1" fieldPosition="0"/>
    </format>
    <format dxfId="398">
      <pivotArea dataOnly="0" labelOnly="1" outline="0" fieldPosition="0">
        <references count="1">
          <reference field="1" count="0"/>
        </references>
      </pivotArea>
    </format>
    <format dxfId="39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96">
      <pivotArea type="all" dataOnly="0" outline="0" fieldPosition="0"/>
    </format>
    <format dxfId="395">
      <pivotArea outline="0" collapsedLevelsAreSubtotals="1" fieldPosition="0"/>
    </format>
    <format dxfId="394">
      <pivotArea dataOnly="0" labelOnly="1" outline="0" fieldPosition="0">
        <references count="1">
          <reference field="1" count="0"/>
        </references>
      </pivotArea>
    </format>
    <format dxfId="39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92">
      <pivotArea type="all" dataOnly="0" outline="0" fieldPosition="0"/>
    </format>
    <format dxfId="391">
      <pivotArea outline="0" collapsedLevelsAreSubtotals="1" fieldPosition="0"/>
    </format>
    <format dxfId="390">
      <pivotArea dataOnly="0" labelOnly="1" outline="0" fieldPosition="0">
        <references count="1">
          <reference field="1" count="0"/>
        </references>
      </pivotArea>
    </format>
    <format dxfId="38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88">
      <pivotArea type="all" dataOnly="0" outline="0" fieldPosition="0"/>
    </format>
    <format dxfId="387">
      <pivotArea outline="0" collapsedLevelsAreSubtotals="1" fieldPosition="0"/>
    </format>
    <format dxfId="386">
      <pivotArea dataOnly="0" labelOnly="1" outline="0" fieldPosition="0">
        <references count="1">
          <reference field="1" count="0"/>
        </references>
      </pivotArea>
    </format>
    <format dxfId="38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84">
      <pivotArea type="all" dataOnly="0" outline="0" fieldPosition="0"/>
    </format>
    <format dxfId="383">
      <pivotArea outline="0" collapsedLevelsAreSubtotals="1" fieldPosition="0"/>
    </format>
    <format dxfId="382">
      <pivotArea dataOnly="0" labelOnly="1" outline="0" fieldPosition="0">
        <references count="1">
          <reference field="1" count="0"/>
        </references>
      </pivotArea>
    </format>
    <format dxfId="38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80">
      <pivotArea type="all" dataOnly="0" outline="0" fieldPosition="0"/>
    </format>
    <format dxfId="379">
      <pivotArea outline="0" collapsedLevelsAreSubtotals="1" fieldPosition="0"/>
    </format>
    <format dxfId="378">
      <pivotArea dataOnly="0" labelOnly="1" outline="0" fieldPosition="0">
        <references count="1">
          <reference field="1" count="0"/>
        </references>
      </pivotArea>
    </format>
    <format dxfId="37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76">
      <pivotArea type="all" dataOnly="0" outline="0" fieldPosition="0"/>
    </format>
    <format dxfId="375">
      <pivotArea outline="0" collapsedLevelsAreSubtotals="1" fieldPosition="0"/>
    </format>
    <format dxfId="374">
      <pivotArea dataOnly="0" labelOnly="1" outline="0" fieldPosition="0">
        <references count="1">
          <reference field="1" count="0"/>
        </references>
      </pivotArea>
    </format>
    <format dxfId="37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72">
      <pivotArea type="all" dataOnly="0" outline="0" fieldPosition="0"/>
    </format>
    <format dxfId="371">
      <pivotArea outline="0" collapsedLevelsAreSubtotals="1" fieldPosition="0"/>
    </format>
    <format dxfId="370">
      <pivotArea dataOnly="0" labelOnly="1" outline="0" fieldPosition="0">
        <references count="1">
          <reference field="1" count="0"/>
        </references>
      </pivotArea>
    </format>
    <format dxfId="36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68">
      <pivotArea type="all" dataOnly="0" outline="0" fieldPosition="0"/>
    </format>
    <format dxfId="367">
      <pivotArea outline="0" collapsedLevelsAreSubtotals="1" fieldPosition="0"/>
    </format>
    <format dxfId="366">
      <pivotArea dataOnly="0" labelOnly="1" outline="0" fieldPosition="0">
        <references count="1">
          <reference field="1" count="0"/>
        </references>
      </pivotArea>
    </format>
    <format dxfId="36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64">
      <pivotArea type="all" dataOnly="0" outline="0" fieldPosition="0"/>
    </format>
    <format dxfId="363">
      <pivotArea outline="0" collapsedLevelsAreSubtotals="1" fieldPosition="0"/>
    </format>
    <format dxfId="362">
      <pivotArea dataOnly="0" labelOnly="1" outline="0" fieldPosition="0">
        <references count="1">
          <reference field="1" count="0"/>
        </references>
      </pivotArea>
    </format>
    <format dxfId="361">
      <pivotArea dataOnly="0" labelOnly="1" outline="0" axis="axisValues" fieldPosition="0"/>
    </format>
    <format dxfId="360">
      <pivotArea type="all" dataOnly="0" outline="0" fieldPosition="0"/>
    </format>
    <format dxfId="359">
      <pivotArea outline="0" collapsedLevelsAreSubtotals="1" fieldPosition="0"/>
    </format>
    <format dxfId="358">
      <pivotArea dataOnly="0" labelOnly="1" outline="0" fieldPosition="0">
        <references count="1">
          <reference field="1" count="0"/>
        </references>
      </pivotArea>
    </format>
    <format dxfId="357">
      <pivotArea dataOnly="0" labelOnly="1" outline="0" axis="axisValues" fieldPosition="0"/>
    </format>
    <format dxfId="356">
      <pivotArea dataOnly="0" labelOnly="1" outline="0" axis="axisValues" fieldPosition="0"/>
    </format>
    <format dxfId="355">
      <pivotArea type="all" dataOnly="0" outline="0" fieldPosition="0"/>
    </format>
    <format dxfId="354">
      <pivotArea outline="0" collapsedLevelsAreSubtotals="1" fieldPosition="0"/>
    </format>
    <format dxfId="353">
      <pivotArea dataOnly="0" labelOnly="1" outline="0" fieldPosition="0">
        <references count="1">
          <reference field="1" count="0"/>
        </references>
      </pivotArea>
    </format>
    <format dxfId="352">
      <pivotArea dataOnly="0" labelOnly="1" outline="0" axis="axisValues" fieldPosition="0"/>
    </format>
    <format dxfId="351">
      <pivotArea type="all" dataOnly="0" outline="0" fieldPosition="0"/>
    </format>
    <format dxfId="350">
      <pivotArea outline="0" collapsedLevelsAreSubtotals="1" fieldPosition="0"/>
    </format>
    <format dxfId="349">
      <pivotArea dataOnly="0" labelOnly="1" outline="0" fieldPosition="0">
        <references count="1">
          <reference field="1" count="0"/>
        </references>
      </pivotArea>
    </format>
    <format dxfId="348">
      <pivotArea dataOnly="0" labelOnly="1" outline="0" axis="axisValues" fieldPosition="0"/>
    </format>
    <format dxfId="347">
      <pivotArea type="all" dataOnly="0" outline="0" fieldPosition="0"/>
    </format>
    <format dxfId="346">
      <pivotArea outline="0" collapsedLevelsAreSubtotals="1" fieldPosition="0"/>
    </format>
    <format dxfId="345">
      <pivotArea dataOnly="0" labelOnly="1" outline="0" fieldPosition="0">
        <references count="1">
          <reference field="1" count="0"/>
        </references>
      </pivotArea>
    </format>
    <format dxfId="344">
      <pivotArea dataOnly="0" labelOnly="1" outline="0" axis="axisValues" fieldPosition="0"/>
    </format>
    <format dxfId="343">
      <pivotArea type="all" dataOnly="0" outline="0" fieldPosition="0"/>
    </format>
    <format dxfId="342">
      <pivotArea outline="0" collapsedLevelsAreSubtotals="1" fieldPosition="0"/>
    </format>
    <format dxfId="341">
      <pivotArea dataOnly="0" labelOnly="1" outline="0" fieldPosition="0">
        <references count="1">
          <reference field="1" count="0"/>
        </references>
      </pivotArea>
    </format>
    <format dxfId="340">
      <pivotArea dataOnly="0" labelOnly="1" outline="0" axis="axisValues" fieldPosition="0"/>
    </format>
    <format dxfId="339">
      <pivotArea type="all" dataOnly="0" outline="0" fieldPosition="0"/>
    </format>
    <format dxfId="338">
      <pivotArea outline="0" collapsedLevelsAreSubtotals="1" fieldPosition="0"/>
    </format>
    <format dxfId="337">
      <pivotArea dataOnly="0" labelOnly="1" outline="0" fieldPosition="0">
        <references count="1">
          <reference field="1" count="0"/>
        </references>
      </pivotArea>
    </format>
    <format dxfId="336">
      <pivotArea dataOnly="0" labelOnly="1" outline="0" axis="axisValues" fieldPosition="0"/>
    </format>
    <format dxfId="335">
      <pivotArea type="all" dataOnly="0" outline="0" fieldPosition="0"/>
    </format>
    <format dxfId="334">
      <pivotArea outline="0" collapsedLevelsAreSubtotals="1" fieldPosition="0"/>
    </format>
    <format dxfId="333">
      <pivotArea dataOnly="0" labelOnly="1" outline="0" fieldPosition="0">
        <references count="1">
          <reference field="1" count="0"/>
        </references>
      </pivotArea>
    </format>
    <format dxfId="332">
      <pivotArea dataOnly="0" labelOnly="1" outline="0" axis="axisValues" fieldPosition="0"/>
    </format>
    <format dxfId="331">
      <pivotArea type="all" dataOnly="0" outline="0" fieldPosition="0"/>
    </format>
    <format dxfId="330">
      <pivotArea outline="0" collapsedLevelsAreSubtotals="1" fieldPosition="0"/>
    </format>
    <format dxfId="329">
      <pivotArea dataOnly="0" labelOnly="1" outline="0" fieldPosition="0">
        <references count="1">
          <reference field="1" count="0"/>
        </references>
      </pivotArea>
    </format>
    <format dxfId="328">
      <pivotArea dataOnly="0" labelOnly="1" outline="0" axis="axisValues" fieldPosition="0"/>
    </format>
    <format dxfId="327">
      <pivotArea type="all" dataOnly="0" outline="0" fieldPosition="0"/>
    </format>
    <format dxfId="326">
      <pivotArea outline="0" collapsedLevelsAreSubtotals="1" fieldPosition="0"/>
    </format>
    <format dxfId="325">
      <pivotArea dataOnly="0" labelOnly="1" outline="0" fieldPosition="0">
        <references count="1">
          <reference field="1" count="0"/>
        </references>
      </pivotArea>
    </format>
    <format dxfId="324">
      <pivotArea dataOnly="0" labelOnly="1" outline="0" axis="axisValues" fieldPosition="0"/>
    </format>
  </formats>
  <chartFormats count="2">
    <chartFormat chart="3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15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9" showRowHeaders="0" showColHeaders="0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4E062FC-C7C8-4191-8262-247C79A74050}" name="szkodowosc_pracownik_rodzina" cacheId="6" applyNumberFormats="0" applyBorderFormats="0" applyFontFormats="0" applyPatternFormats="0" applyAlignmentFormats="0" applyWidthHeightFormats="1" dataCaption="Wartości" errorCaption="-" showError="1" updatedVersion="8" minRefreshableVersion="3" showDrill="0" rowGrandTotals="0" colGrandTotals="0" itemPrintTitles="1" createdVersion="7" indent="0" compact="0" outline="1" outlineData="1" compactData="0" multipleFieldFilters="0" rowHeaderCaption="Okres">
  <location ref="B9:H19" firstHeaderRow="0" firstDataRow="1" firstDataCol="1" rowPageCount="1" colPageCount="1"/>
  <pivotFields count="17">
    <pivotField compact="0" showAll="0">
      <items count="2">
        <item x="0"/>
        <item t="default"/>
      </items>
    </pivotField>
    <pivotField name="Okres" axis="axisRow" compact="0" showAll="0" sortType="ascending">
      <items count="23"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compact="0" showAll="0"/>
    <pivotField compact="0" showAll="0"/>
    <pivotField dataField="1" compact="0" showAll="0"/>
    <pivotField compact="0" showAll="0"/>
    <pivotField compact="0" showAll="0"/>
    <pivotField compact="0" showAll="0"/>
    <pivotField dataField="1" compact="0" showAll="0"/>
    <pivotField dataField="1" compact="0" showAll="0"/>
    <pivotField dataField="1" compact="0" showAll="0"/>
    <pivotField dataField="1" compact="0" showAll="0"/>
    <pivotField axis="axisPage" compact="0">
      <items count="3">
        <item x="0"/>
        <item x="1"/>
        <item t="default"/>
      </items>
    </pivotField>
    <pivotField compact="0" dragToRow="0" dragToCol="0" dragToPage="0" showAll="0" defaultSubtotal="0"/>
    <pivotField compact="0" dragToRow="0" dragToCol="0" dragToPage="0" showAll="0" defaultSubtotal="0"/>
    <pivotField compact="0" dragToRow="0" dragToCol="0" dragToPage="0" showAll="0" defaultSubtotal="0"/>
    <pivotField dataField="1" compact="0" dragToRow="0" dragToCol="0" dragToPage="0" showAll="0" defaultSubtotal="0"/>
  </pivotFields>
  <rowFields count="1">
    <field x="1"/>
  </rowFields>
  <rowItems count="10"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12" item="0" hier="-1"/>
  </pageFields>
  <dataFields count="6">
    <dataField name="Liczba osób _x000a_uprawnionych" fld="4" baseField="0" baseItem="0" numFmtId="3"/>
    <dataField name="Liczba uprawnionych _x000a_pracowników" fld="10" baseField="0" baseItem="0" numFmtId="3"/>
    <dataField name="Liczba usług _x000a_pracownicy" fld="8" baseField="0" baseItem="0" numFmtId="3"/>
    <dataField name="Liczba uprawnionych _x000a_członków rodzin" fld="11" baseField="0" baseItem="0" numFmtId="3"/>
    <dataField name="Liczba usług _x000a_rodzina" fld="9" baseField="0" baseItem="0" numFmtId="3"/>
    <dataField name="Średnia liczba uprawnionych _x000a_członków rodzin w _x000a_pakietach W2" fld="16" baseField="0" baseItem="0" numFmtId="166"/>
  </dataFields>
  <formats count="41">
    <format dxfId="299">
      <pivotArea field="1" type="button" dataOnly="0" labelOnly="1" outline="0" axis="axisRow" fieldPosition="0"/>
    </format>
    <format dxfId="298">
      <pivotArea field="1" type="button" dataOnly="0" labelOnly="1" outline="0" axis="axisRow" fieldPosition="0"/>
    </format>
    <format dxfId="297">
      <pivotArea field="1" type="button" dataOnly="0" labelOnly="1" outline="0" axis="axisRow" fieldPosition="0"/>
    </format>
    <format dxfId="296">
      <pivotArea outline="0" collapsedLevelsAreSubtotals="1" fieldPosition="0"/>
    </format>
    <format dxfId="295">
      <pivotArea dataOnly="0" labelOnly="1" fieldPosition="0">
        <references count="1">
          <reference field="1" count="0"/>
        </references>
      </pivotArea>
    </format>
    <format dxfId="294">
      <pivotArea dataOnly="0" labelOnly="1" grandRow="1" outline="0" fieldPosition="0"/>
    </format>
    <format dxfId="293">
      <pivotArea type="all" dataOnly="0" outline="0" fieldPosition="0"/>
    </format>
    <format dxfId="292">
      <pivotArea dataOnly="0" labelOnly="1" fieldPosition="0">
        <references count="1">
          <reference field="1" count="0"/>
        </references>
      </pivotArea>
    </format>
    <format dxfId="291">
      <pivotArea field="1" type="button" dataOnly="0" labelOnly="1" outline="0" axis="axisRow" fieldPosition="0"/>
    </format>
    <format dxfId="29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8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8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87">
      <pivotArea outline="0" fieldPosition="0">
        <references count="1">
          <reference field="4294967294" count="1">
            <x v="0"/>
          </reference>
        </references>
      </pivotArea>
    </format>
    <format dxfId="286">
      <pivotArea dataOnly="0" labelOnly="1" fieldPosition="0">
        <references count="1">
          <reference field="1" count="0"/>
        </references>
      </pivotArea>
    </format>
    <format dxfId="285">
      <pivotArea field="1" type="button" dataOnly="0" labelOnly="1" outline="0" axis="axisRow" fieldPosition="0"/>
    </format>
    <format dxfId="284">
      <pivotArea dataOnly="0" labelOnly="1" outline="0" axis="axisValues" fieldPosition="0"/>
    </format>
    <format dxfId="283">
      <pivotArea dataOnly="0" labelOnly="1" outline="0" axis="axisValues" fieldPosition="0"/>
    </format>
    <format dxfId="282">
      <pivotArea field="1" type="button" dataOnly="0" labelOnly="1" outline="0" axis="axisRow" fieldPosition="0"/>
    </format>
    <format dxfId="281">
      <pivotArea dataOnly="0" labelOnly="1" outline="0" axis="axisValues" fieldPosition="0"/>
    </format>
    <format dxfId="280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279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278">
      <pivotArea dataOnly="0" labelOnly="1" outline="0" fieldPosition="0">
        <references count="1">
          <reference field="4294967294" count="2">
            <x v="3"/>
            <x v="4"/>
          </reference>
        </references>
      </pivotArea>
    </format>
    <format dxfId="277">
      <pivotArea type="all" dataOnly="0" outline="0" fieldPosition="0"/>
    </format>
    <format dxfId="276">
      <pivotArea outline="0" collapsedLevelsAreSubtotals="1" fieldPosition="0"/>
    </format>
    <format dxfId="275">
      <pivotArea field="1" type="button" dataOnly="0" labelOnly="1" outline="0" axis="axisRow" fieldPosition="0"/>
    </format>
    <format dxfId="274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73">
      <pivotArea type="all" dataOnly="0" outline="0" fieldPosition="0"/>
    </format>
    <format dxfId="272">
      <pivotArea outline="0" collapsedLevelsAreSubtotals="1" fieldPosition="0"/>
    </format>
    <format dxfId="271">
      <pivotArea field="1" type="button" dataOnly="0" labelOnly="1" outline="0" axis="axisRow" fieldPosition="0"/>
    </format>
    <format dxfId="27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69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68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67">
      <pivotArea outline="0" fieldPosition="0">
        <references count="1">
          <reference field="4294967294" count="2" selected="0">
            <x v="1"/>
            <x v="2"/>
          </reference>
        </references>
      </pivotArea>
    </format>
    <format dxfId="266">
      <pivotArea outline="0" fieldPosition="0">
        <references count="1">
          <reference field="4294967294" count="2" selected="0">
            <x v="3"/>
            <x v="4"/>
          </reference>
        </references>
      </pivotArea>
    </format>
    <format dxfId="265">
      <pivotArea outline="0" fieldPosition="0">
        <references count="1">
          <reference field="4294967294" count="2" selected="0">
            <x v="1"/>
            <x v="2"/>
          </reference>
        </references>
      </pivotArea>
    </format>
    <format dxfId="264">
      <pivotArea dataOnly="0" labelOnly="1" fieldPosition="0">
        <references count="1">
          <reference field="1" count="0"/>
        </references>
      </pivotArea>
    </format>
    <format dxfId="263">
      <pivotArea outline="0" fieldPosition="0">
        <references count="1">
          <reference field="4294967294" count="1">
            <x v="5"/>
          </reference>
        </references>
      </pivotArea>
    </format>
    <format dxfId="262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261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260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259">
      <pivotArea dataOnly="0" labelOnly="1" outline="0" fieldPosition="0">
        <references count="1">
          <reference field="4294967294" count="1">
            <x v="5"/>
          </reference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216462B-68AF-45AC-898F-8E7B37CC818C}" name="refundacje" cacheId="7" applyNumberFormats="0" applyBorderFormats="0" applyFontFormats="0" applyPatternFormats="0" applyAlignmentFormats="0" applyWidthHeightFormats="1" dataCaption="Wartości" errorCaption="-" showError="1" updatedVersion="8" minRefreshableVersion="3" showDrill="0" enableDrill="0" rowGrandTotals="0" colGrandTotals="0" itemPrintTitles="1" createdVersion="8" indent="0" compact="0" compactData="0" multipleFieldFilters="0">
  <location ref="B11:D12" firstHeaderRow="0" firstDataRow="1" firstDataCol="1"/>
  <pivotFields count="6">
    <pivotField compact="0" outline="0" subtotalTop="0" showAll="0" defaultSubtotal="0">
      <items count="1">
        <item x="0"/>
      </items>
    </pivotField>
    <pivotField compact="0" outline="0" subtotalTop="0" showAll="0" defaultSubtotal="0"/>
    <pivotField compact="0" outline="0" subtotalTop="0" showAll="0" defaultSubtotal="0">
      <items count="1">
        <item x="0"/>
      </items>
    </pivotField>
    <pivotField axis="axisRow" compact="0" outline="0" subtotalTop="0" showAll="0" sortType="ascending" defaultSubtotal="0">
      <items count="1">
        <item x="0"/>
      </items>
    </pivotField>
    <pivotField dataField="1" compact="0" outline="0" subtotalTop="0" showAll="0" defaultSubtotal="0"/>
    <pivotField dataField="1" compact="0" outline="0" subtotalTop="0" showAll="0" defaultSubtotal="0"/>
  </pivotFields>
  <rowFields count="1">
    <field x="3"/>
  </rowFields>
  <rowItems count="1">
    <i>
      <x/>
    </i>
  </rowItems>
  <colFields count="1">
    <field x="-2"/>
  </colFields>
  <colItems count="2">
    <i>
      <x/>
    </i>
    <i i="1">
      <x v="1"/>
    </i>
  </colItems>
  <dataFields count="2">
    <dataField name="Kwota " fld="4" baseField="0" baseItem="0" numFmtId="3"/>
    <dataField name="Liczba wniosków" fld="5" baseField="0" baseItem="0" numFmtId="3"/>
  </dataFields>
  <formats count="22">
    <format dxfId="246">
      <pivotArea type="all" dataOnly="0" outline="0" fieldPosition="0"/>
    </format>
    <format dxfId="245">
      <pivotArea dataOnly="0" labelOnly="1" outline="0" axis="axisValues" fieldPosition="0"/>
    </format>
    <format dxfId="244">
      <pivotArea type="all" dataOnly="0" outline="0" fieldPosition="0"/>
    </format>
    <format dxfId="243">
      <pivotArea outline="0" collapsedLevelsAreSubtotals="1" fieldPosition="0"/>
    </format>
    <format dxfId="242">
      <pivotArea type="all" dataOnly="0" outline="0" fieldPosition="0"/>
    </format>
    <format dxfId="241">
      <pivotArea outline="0" collapsedLevelsAreSubtotals="1" fieldPosition="0"/>
    </format>
    <format dxfId="240">
      <pivotArea outline="0" collapsedLevelsAreSubtotals="1" fieldPosition="0"/>
    </format>
    <format dxfId="239">
      <pivotArea outline="0" fieldPosition="0">
        <references count="1">
          <reference field="4294967294" count="1">
            <x v="0"/>
          </reference>
        </references>
      </pivotArea>
    </format>
    <format dxfId="238">
      <pivotArea outline="0" fieldPosition="0">
        <references count="1">
          <reference field="4294967294" count="1">
            <x v="1"/>
          </reference>
        </references>
      </pivotArea>
    </format>
    <format dxfId="237">
      <pivotArea type="all" dataOnly="0" outline="0" fieldPosition="0"/>
    </format>
    <format dxfId="236">
      <pivotArea outline="0" collapsedLevelsAreSubtotals="1" fieldPosition="0"/>
    </format>
    <format dxfId="235">
      <pivotArea field="3" type="button" dataOnly="0" labelOnly="1" outline="0" axis="axisRow" fieldPosition="0"/>
    </format>
    <format dxfId="234">
      <pivotArea dataOnly="0" labelOnly="1" outline="0" fieldPosition="0">
        <references count="1">
          <reference field="3" count="0"/>
        </references>
      </pivotArea>
    </format>
    <format dxfId="23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32">
      <pivotArea field="3" type="button" dataOnly="0" labelOnly="1" outline="0" axis="axisRow" fieldPosition="0"/>
    </format>
    <format dxfId="23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3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2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28">
      <pivotArea dataOnly="0" labelOnly="1" outline="0" fieldPosition="0">
        <references count="1">
          <reference field="3" count="0"/>
        </references>
      </pivotArea>
    </format>
    <format dxfId="227">
      <pivotArea outline="0" collapsedLevelsAreSubtotals="1" fieldPosition="0"/>
    </format>
    <format dxfId="226">
      <pivotArea dataOnly="0" labelOnly="1" outline="0" fieldPosition="0">
        <references count="1">
          <reference field="3" count="0"/>
        </references>
      </pivotArea>
    </format>
    <format dxfId="225">
      <pivotArea field="3" type="button" dataOnly="0" labelOnly="1" outline="0" axis="axisRow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151CFBE-2395-4340-B859-4017AC5CEF73}" name="digitalizacja" cacheId="9" applyNumberFormats="0" applyBorderFormats="0" applyFontFormats="0" applyPatternFormats="0" applyAlignmentFormats="0" applyWidthHeightFormats="1" dataCaption="Wartości" updatedVersion="8" minRefreshableVersion="3" showDrill="0" rowGrandTotals="0" colGrandTotals="0" itemPrintTitles="1" createdVersion="8" indent="0" compact="0" compactData="0" multipleFieldFilters="0">
  <location ref="M11:N12" firstHeaderRow="1" firstDataRow="1" firstDataCol="2"/>
  <pivotFields count="3">
    <pivotField name="Nazwa klienta" axis="axisRow" compact="0" outline="0" subtotalTop="0" showAll="0" defaultSubtotal="0">
      <items count="1">
        <item x="0"/>
      </items>
    </pivotField>
    <pivotField name="Czy dostępny _x000a_zwrot" compact="0" outline="0" subtotalTop="0" showAll="0" defaultSubtotal="0">
      <items count="1">
        <item x="0"/>
      </items>
    </pivotField>
    <pivotField name="Czy dostępny _x000a_zwrot przez PP" axis="axisRow" compact="0" outline="0" subtotalTop="0" showAll="0" defaultSubtotal="0">
      <items count="1">
        <item x="0"/>
      </items>
    </pivotField>
  </pivotFields>
  <rowFields count="2">
    <field x="0"/>
    <field x="2"/>
  </rowFields>
  <rowItems count="1">
    <i>
      <x/>
      <x/>
    </i>
  </rowItems>
  <colItems count="1">
    <i/>
  </colItems>
  <formats count="12">
    <format dxfId="258">
      <pivotArea type="all" dataOnly="0" outline="0" fieldPosition="0"/>
    </format>
    <format dxfId="257">
      <pivotArea field="0" type="button" dataOnly="0" labelOnly="1" outline="0" axis="axisRow" fieldPosition="0"/>
    </format>
    <format dxfId="256">
      <pivotArea field="1" type="button" dataOnly="0" labelOnly="1" outline="0"/>
    </format>
    <format dxfId="255">
      <pivotArea dataOnly="0" labelOnly="1" outline="0" fieldPosition="0">
        <references count="1">
          <reference field="0" count="0"/>
        </references>
      </pivotArea>
    </format>
    <format dxfId="254">
      <pivotArea field="0" type="button" dataOnly="0" labelOnly="1" outline="0" axis="axisRow" fieldPosition="0"/>
    </format>
    <format dxfId="253">
      <pivotArea field="1" type="button" dataOnly="0" labelOnly="1" outline="0"/>
    </format>
    <format dxfId="252">
      <pivotArea field="0" type="button" dataOnly="0" labelOnly="1" outline="0" axis="axisRow" fieldPosition="0"/>
    </format>
    <format dxfId="251">
      <pivotArea field="1" type="button" dataOnly="0" labelOnly="1" outline="0"/>
    </format>
    <format dxfId="250">
      <pivotArea field="2" type="button" dataOnly="0" labelOnly="1" outline="0" axis="axisRow" fieldPosition="1"/>
    </format>
    <format dxfId="249">
      <pivotArea field="2" type="button" dataOnly="0" labelOnly="1" outline="0" axis="axisRow" fieldPosition="1"/>
    </format>
    <format dxfId="248">
      <pivotArea dataOnly="0" labelOnly="1" outline="0" fieldPosition="0">
        <references count="1">
          <reference field="2" count="0"/>
        </references>
      </pivotArea>
    </format>
    <format dxfId="247">
      <pivotArea field="2" type="button" dataOnly="0" labelOnly="1" outline="0" axis="axisRow" fieldPosition="1"/>
    </format>
  </formats>
  <pivotTableStyleInfo name="PivotStyleMedium9" showRowHeaders="0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25AC573-F14E-4B7E-9DB6-0BD9EC8CF935}" name="nonshow_miasto" cacheId="8" applyNumberFormats="0" applyBorderFormats="0" applyFontFormats="0" applyPatternFormats="0" applyAlignmentFormats="0" applyWidthHeightFormats="1" dataCaption="Wartości" grandTotalCaption="TOTAL" errorCaption="0" showError="1" updatedVersion="8" minRefreshableVersion="3" itemPrintTitles="1" createdVersion="4" indent="0" outline="1" outlineData="1" multipleFieldFilters="0" rowHeaderCaption="Miasto">
  <location ref="B10:C13" firstHeaderRow="1" firstDataRow="1" firstDataCol="1"/>
  <pivotFields count="11">
    <pivotField showAll="0"/>
    <pivotField showAll="0"/>
    <pivotField showAll="0">
      <items count="2">
        <item x="0"/>
        <item t="default"/>
      </items>
    </pivotField>
    <pivotField axis="axisRow" showAll="0" sortType="descending">
      <items count="2"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 defaultSubtotal="0">
      <items count="1">
        <item x="0"/>
      </items>
    </pivotField>
    <pivotField dataField="1" showAll="0"/>
    <pivotField axis="axisRow" showAll="0">
      <items count="2">
        <item x="0"/>
        <item t="default"/>
      </items>
    </pivotField>
    <pivotField showAll="0"/>
    <pivotField dragToRow="0" dragToCol="0" dragToPage="0" showAll="0" defaultSubtotal="0"/>
    <pivotField dragToRow="0" dragToCol="0" dragToPage="0" showAll="0" defaultSubtotal="0"/>
  </pivotFields>
  <rowFields count="2">
    <field x="7"/>
    <field x="3"/>
  </rowFields>
  <rowItems count="3">
    <i>
      <x/>
    </i>
    <i r="1">
      <x/>
    </i>
    <i t="grand">
      <x/>
    </i>
  </rowItems>
  <colItems count="1">
    <i/>
  </colItems>
  <dataFields count="1">
    <dataField name="Liczba usług" fld="6" baseField="0" baseItem="0" numFmtId="3"/>
  </dataFields>
  <formats count="22">
    <format dxfId="177">
      <pivotArea dataOnly="0" labelOnly="1" grandCol="1" outline="0" fieldPosition="0"/>
    </format>
    <format dxfId="176">
      <pivotArea dataOnly="0" labelOnly="1" grandCol="1" outline="0" fieldPosition="0"/>
    </format>
    <format dxfId="175">
      <pivotArea dataOnly="0" labelOnly="1" grandCol="1" outline="0" fieldPosition="0"/>
    </format>
    <format dxfId="174">
      <pivotArea grandCol="1" outline="0" collapsedLevelsAreSubtotals="1" fieldPosition="0"/>
    </format>
    <format dxfId="173">
      <pivotArea dataOnly="0" labelOnly="1" grandCol="1" outline="0" fieldPosition="0"/>
    </format>
    <format dxfId="172">
      <pivotArea outline="0" fieldPosition="0">
        <references count="1">
          <reference field="4294967294" count="1">
            <x v="0"/>
          </reference>
        </references>
      </pivotArea>
    </format>
    <format dxfId="171">
      <pivotArea type="all" dataOnly="0" outline="0" fieldPosition="0"/>
    </format>
    <format dxfId="170">
      <pivotArea outline="0" collapsedLevelsAreSubtotals="1" fieldPosition="0"/>
    </format>
    <format dxfId="169">
      <pivotArea field="5" type="button" dataOnly="0" labelOnly="1" outline="0"/>
    </format>
    <format dxfId="168">
      <pivotArea dataOnly="0" labelOnly="1" grandRow="1" outline="0" fieldPosition="0"/>
    </format>
    <format dxfId="16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66">
      <pivotArea type="all" dataOnly="0" outline="0" fieldPosition="0"/>
    </format>
    <format dxfId="165">
      <pivotArea outline="0" collapsedLevelsAreSubtotals="1" fieldPosition="0"/>
    </format>
    <format dxfId="164">
      <pivotArea field="5" type="button" dataOnly="0" labelOnly="1" outline="0"/>
    </format>
    <format dxfId="163">
      <pivotArea dataOnly="0" labelOnly="1" grandRow="1" outline="0" fieldPosition="0"/>
    </format>
    <format dxfId="16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61">
      <pivotArea dataOnly="0" fieldPosition="0">
        <references count="1">
          <reference field="7" count="0"/>
        </references>
      </pivotArea>
    </format>
    <format dxfId="160">
      <pivotArea collapsedLevelsAreSubtotals="1" fieldPosition="0">
        <references count="2">
          <reference field="3" count="0"/>
          <reference field="7" count="0" selected="0"/>
        </references>
      </pivotArea>
    </format>
    <format dxfId="159">
      <pivotArea field="7" type="button" dataOnly="0" labelOnly="1" outline="0" axis="axisRow" fieldPosition="0"/>
    </format>
    <format dxfId="158">
      <pivotArea dataOnly="0" labelOnly="1" outline="0" axis="axisValues" fieldPosition="0"/>
    </format>
    <format dxfId="157">
      <pivotArea field="7" type="button" dataOnly="0" labelOnly="1" outline="0" axis="axisRow" fieldPosition="0"/>
    </format>
    <format dxfId="156">
      <pivotArea dataOnly="0" labelOnly="1" outline="0" axis="axisValues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B99FB74-3C00-49F9-AA5B-D199EB7E7110}" name="nonshow_okres" cacheId="8" applyNumberFormats="0" applyBorderFormats="0" applyFontFormats="0" applyPatternFormats="0" applyAlignmentFormats="0" applyWidthHeightFormats="1" dataCaption="Wartości" grandTotalCaption="TOTAL" errorCaption="0" showError="1" updatedVersion="8" minRefreshableVersion="3" itemPrintTitles="1" createdVersion="4" indent="0" outline="1" outlineData="1" multipleFieldFilters="0" rowHeaderCaption="Okres">
  <location ref="H10:I19" firstHeaderRow="1" firstDataRow="1" firstDataCol="1"/>
  <pivotFields count="11">
    <pivotField axis="axisRow" showAll="0" sortType="ascending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showAll="0"/>
    <pivotField showAll="0">
      <items count="2">
        <item x="0"/>
        <item t="default"/>
      </items>
    </pivotField>
    <pivotField showAll="0"/>
    <pivotField showAll="0"/>
    <pivotField showAll="0" defaultSubtotal="0"/>
    <pivotField dataField="1" showAll="0"/>
    <pivotField showAll="0"/>
    <pivotField showAll="0"/>
    <pivotField dragToRow="0" dragToCol="0" dragToPage="0" showAll="0" defaultSubtotal="0"/>
    <pivotField dragToRow="0" dragToCol="0" dragToPage="0" showAll="0" defaultSubtota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Liczba usług" fld="6" baseField="0" baseItem="0" numFmtId="3"/>
  </dataFields>
  <formats count="26">
    <format dxfId="203">
      <pivotArea dataOnly="0" labelOnly="1" grandCol="1" outline="0" fieldPosition="0"/>
    </format>
    <format dxfId="202">
      <pivotArea dataOnly="0" labelOnly="1" grandCol="1" outline="0" fieldPosition="0"/>
    </format>
    <format dxfId="201">
      <pivotArea dataOnly="0" labelOnly="1" grandCol="1" outline="0" fieldPosition="0"/>
    </format>
    <format dxfId="200">
      <pivotArea grandCol="1" outline="0" collapsedLevelsAreSubtotals="1" fieldPosition="0"/>
    </format>
    <format dxfId="199">
      <pivotArea dataOnly="0" labelOnly="1" grandCol="1" outline="0" fieldPosition="0"/>
    </format>
    <format dxfId="198">
      <pivotArea dataOnly="0" labelOnly="1" fieldPosition="0">
        <references count="1">
          <reference field="0" count="0"/>
        </references>
      </pivotArea>
    </format>
    <format dxfId="197">
      <pivotArea outline="0" fieldPosition="0">
        <references count="1">
          <reference field="4294967294" count="1">
            <x v="0"/>
          </reference>
        </references>
      </pivotArea>
    </format>
    <format dxfId="196">
      <pivotArea type="all" dataOnly="0" outline="0" fieldPosition="0"/>
    </format>
    <format dxfId="195">
      <pivotArea outline="0" collapsedLevelsAreSubtotals="1" fieldPosition="0"/>
    </format>
    <format dxfId="194">
      <pivotArea field="0" type="button" dataOnly="0" labelOnly="1" outline="0" axis="axisRow" fieldPosition="0"/>
    </format>
    <format dxfId="193">
      <pivotArea dataOnly="0" labelOnly="1" fieldPosition="0">
        <references count="1">
          <reference field="0" count="0"/>
        </references>
      </pivotArea>
    </format>
    <format dxfId="192">
      <pivotArea dataOnly="0" labelOnly="1" grandRow="1" outline="0" fieldPosition="0"/>
    </format>
    <format dxfId="19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90">
      <pivotArea type="all" dataOnly="0" outline="0" fieldPosition="0"/>
    </format>
    <format dxfId="189">
      <pivotArea outline="0" collapsedLevelsAreSubtotals="1" fieldPosition="0"/>
    </format>
    <format dxfId="188">
      <pivotArea field="0" type="button" dataOnly="0" labelOnly="1" outline="0" axis="axisRow" fieldPosition="0"/>
    </format>
    <format dxfId="187">
      <pivotArea dataOnly="0" labelOnly="1" fieldPosition="0">
        <references count="1">
          <reference field="0" count="0"/>
        </references>
      </pivotArea>
    </format>
    <format dxfId="186">
      <pivotArea dataOnly="0" labelOnly="1" grandRow="1" outline="0" fieldPosition="0"/>
    </format>
    <format dxfId="18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84">
      <pivotArea collapsedLevelsAreSubtotals="1" fieldPosition="0">
        <references count="1">
          <reference field="0" count="0"/>
        </references>
      </pivotArea>
    </format>
    <format dxfId="183">
      <pivotArea field="0" type="button" dataOnly="0" labelOnly="1" outline="0" axis="axisRow" fieldPosition="0"/>
    </format>
    <format dxfId="182">
      <pivotArea field="0" type="button" dataOnly="0" labelOnly="1" outline="0" axis="axisRow" fieldPosition="0"/>
    </format>
    <format dxfId="181">
      <pivotArea field="0" type="button" dataOnly="0" labelOnly="1" outline="0" axis="axisRow" fieldPosition="0"/>
    </format>
    <format dxfId="180">
      <pivotArea dataOnly="0" labelOnly="1" outline="0" axis="axisValues" fieldPosition="0"/>
    </format>
    <format dxfId="179">
      <pivotArea field="0" type="button" dataOnly="0" labelOnly="1" outline="0" axis="axisRow" fieldPosition="0"/>
    </format>
    <format dxfId="178">
      <pivotArea dataOnly="0" labelOnly="1" outline="0" axis="axisValues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711B901-F41D-4B74-8CAA-EAE148749FE9}" name="nonshow_nosnik" cacheId="8" applyNumberFormats="0" applyBorderFormats="0" applyFontFormats="0" applyPatternFormats="0" applyAlignmentFormats="0" applyWidthHeightFormats="1" dataCaption="Wartości" grandTotalCaption="TOTAL" errorCaption="0" showError="1" updatedVersion="8" minRefreshableVersion="3" itemPrintTitles="1" createdVersion="4" indent="0" outline="1" outlineData="1" multipleFieldFilters="0" rowHeaderCaption="Nośnik">
  <location ref="E10:F12" firstHeaderRow="1" firstDataRow="1" firstDataCol="1"/>
  <pivotFields count="11">
    <pivotField showAll="0"/>
    <pivotField showAll="0"/>
    <pivotField showAll="0">
      <items count="2">
        <item x="0"/>
        <item t="default"/>
      </items>
    </pivotField>
    <pivotField showAll="0"/>
    <pivotField showAll="0"/>
    <pivotField showAll="0" defaultSubtotal="0"/>
    <pivotField dataField="1" showAll="0"/>
    <pivotField showAll="0"/>
    <pivotField axis="axisRow" showAll="0" sortType="descending">
      <items count="2"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ragToRow="0" dragToCol="0" dragToPage="0" showAll="0" defaultSubtotal="0"/>
    <pivotField dragToRow="0" dragToCol="0" dragToPage="0" showAll="0" defaultSubtotal="0"/>
  </pivotFields>
  <rowFields count="1">
    <field x="8"/>
  </rowFields>
  <rowItems count="2">
    <i>
      <x/>
    </i>
    <i t="grand">
      <x/>
    </i>
  </rowItems>
  <colItems count="1">
    <i/>
  </colItems>
  <dataFields count="1">
    <dataField name="Liczba usług" fld="6" baseField="0" baseItem="0" numFmtId="3"/>
  </dataFields>
  <formats count="21">
    <format dxfId="224">
      <pivotArea dataOnly="0" labelOnly="1" grandCol="1" outline="0" fieldPosition="0"/>
    </format>
    <format dxfId="223">
      <pivotArea dataOnly="0" labelOnly="1" grandCol="1" outline="0" fieldPosition="0"/>
    </format>
    <format dxfId="222">
      <pivotArea dataOnly="0" labelOnly="1" grandCol="1" outline="0" fieldPosition="0"/>
    </format>
    <format dxfId="221">
      <pivotArea grandCol="1" outline="0" collapsedLevelsAreSubtotals="1" fieldPosition="0"/>
    </format>
    <format dxfId="220">
      <pivotArea dataOnly="0" labelOnly="1" grandCol="1" outline="0" fieldPosition="0"/>
    </format>
    <format dxfId="219">
      <pivotArea outline="0" fieldPosition="0">
        <references count="1">
          <reference field="4294967294" count="1">
            <x v="0"/>
          </reference>
        </references>
      </pivotArea>
    </format>
    <format dxfId="218">
      <pivotArea type="all" dataOnly="0" outline="0" fieldPosition="0"/>
    </format>
    <format dxfId="217">
      <pivotArea outline="0" collapsedLevelsAreSubtotals="1" fieldPosition="0"/>
    </format>
    <format dxfId="216">
      <pivotArea dataOnly="0" labelOnly="1" grandRow="1" outline="0" fieldPosition="0"/>
    </format>
    <format dxfId="21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14">
      <pivotArea type="all" dataOnly="0" outline="0" fieldPosition="0"/>
    </format>
    <format dxfId="213">
      <pivotArea outline="0" collapsedLevelsAreSubtotals="1" fieldPosition="0"/>
    </format>
    <format dxfId="212">
      <pivotArea dataOnly="0" labelOnly="1" grandRow="1" outline="0" fieldPosition="0"/>
    </format>
    <format dxfId="21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10">
      <pivotArea collapsedLevelsAreSubtotals="1" fieldPosition="0">
        <references count="1">
          <reference field="8" count="0"/>
        </references>
      </pivotArea>
    </format>
    <format dxfId="209">
      <pivotArea field="8" type="button" dataOnly="0" labelOnly="1" outline="0" axis="axisRow" fieldPosition="0"/>
    </format>
    <format dxfId="208">
      <pivotArea field="8" type="button" dataOnly="0" labelOnly="1" outline="0" axis="axisRow" fieldPosition="0"/>
    </format>
    <format dxfId="207">
      <pivotArea field="8" type="button" dataOnly="0" labelOnly="1" outline="0" axis="axisRow" fieldPosition="0"/>
    </format>
    <format dxfId="206">
      <pivotArea dataOnly="0" labelOnly="1" outline="0" axis="axisValues" fieldPosition="0"/>
    </format>
    <format dxfId="205">
      <pivotArea field="8" type="button" dataOnly="0" labelOnly="1" outline="0" axis="axisRow" fieldPosition="0"/>
    </format>
    <format dxfId="204">
      <pivotArea dataOnly="0" labelOnly="1" outline="0" axis="axisValues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Fragmentator_Kontrahent_Nazwa" xr10:uid="{10069A1D-A25F-4622-BC3F-6A4C7CAA965C}" sourceName="Kontrahent_Nazwa">
  <pivotTables>
    <pivotTable tabId="4" name="ARPU_wykres2"/>
  </pivotTables>
  <data>
    <tabular pivotCacheId="990584600" showMissing="0" crossFilter="showItemsWithNoData">
      <items count="1">
        <i x="0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Fragmentator_dt_cust_desc" xr10:uid="{157D5E07-9AFB-4239-9193-57C5B7376A40}" sourceName="dt_cust_desc">
  <pivotTables>
    <pivotTable tabId="5" name="szkodowość_wykres"/>
    <pivotTable tabId="5" name="szkodowość_wykres2"/>
  </pivotTables>
  <data>
    <tabular pivotCacheId="1917876162" showMissing="0" crossFilter="none">
      <items count="1">
        <i x="0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Fragmentator_dt_cust_desc1" xr10:uid="{72EF55C5-152B-4E57-89AD-38DD78EE6957}" sourceName="dt_cust_desc">
  <pivotTables>
    <pivotTable tabId="6" name="szkodowosc_pracownik_rodzina"/>
  </pivotTables>
  <data>
    <tabular pivotCacheId="1917876162" showMissing="0" crossFilter="none">
      <items count="1">
        <i x="0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Fragmentator_Kontrahent_Nazwa1" xr10:uid="{1D235C30-F0B5-4516-ADF4-56CAB3DB0C8B}" sourceName="Kontrahent_Nazwa">
  <pivotTables>
    <pivotTable tabId="7" name="refundacje"/>
  </pivotTables>
  <data>
    <tabular pivotCacheId="1567730471" showMissing="0">
      <items count="1">
        <i x="0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Fragmentator_Ref_Wniosek_Typ_Refundacji" xr10:uid="{E8818871-CE0E-4AE9-8FA6-26070E20DF77}" sourceName="Ref_Wniosek_Typ_Refundacji">
  <pivotTables>
    <pivotTable tabId="7" name="refundacje"/>
  </pivotTables>
  <data>
    <tabular pivotCacheId="1567730471">
      <items count="1">
        <i x="0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Fragmentator_dt_cust_desc2" xr10:uid="{397C5E0C-F950-453F-A2EF-CF887B1902E9}" sourceName="dt_cust_desc">
  <pivotTables>
    <pivotTable tabId="8" name="nonshow_okres"/>
    <pivotTable tabId="8" name="nonshow_miasto"/>
    <pivotTable tabId="8" name="nonshow_nosnik"/>
  </pivotTables>
  <data>
    <tabular pivotCacheId="1441718588" showMissing="0">
      <items count="1">
        <i x="0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Kontrahent_Nazwa" xr10:uid="{DCE92421-DA76-4AF9-888B-2C98144F0316}" cache="Fragmentator_Kontrahent_Nazwa" caption="Nazwa Klienta" rowHeight="23495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Nazwa Klienta" xr10:uid="{32490362-7DA2-4C46-98FB-F99167CDAA1B}" cache="Fragmentator_dt_cust_desc" caption="Nazwa Klienta" rowHeight="23495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Nazwa Klienta 1" xr10:uid="{79DA64FE-76E9-4E43-AF61-96525DCBABCE}" cache="Fragmentator_dt_cust_desc1" caption="Nazwa Klienta" rowHeight="234950"/>
</slicers>
</file>

<file path=xl/slicers/slicer4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Kontrahent_Nazwa 1" xr10:uid="{D0219CA6-875C-4EDC-846C-0C1EF4362B3A}" cache="Fragmentator_Kontrahent_Nazwa1" caption="Nazwa Klienta" rowHeight="234950"/>
  <slicer name="typ_refundacji" xr10:uid="{4608AAB0-F1D9-4691-9972-88A2B2DF22E1}" cache="Fragmentator_Ref_Wniosek_Typ_Refundacji" caption="Typ refundacji" columnCount="2" rowHeight="241300"/>
</slicers>
</file>

<file path=xl/slicers/slicer5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Kontrahent" xr10:uid="{DC9DA3D1-5BFC-4FBD-988E-5AC0525569EB}" cache="Fragmentator_dt_cust_desc2" caption="Nazwa Klienta" rowHeight="241300"/>
</slicers>
</file>

<file path=xl/theme/theme1.xml><?xml version="1.0" encoding="utf-8"?>
<a:theme xmlns:a="http://schemas.openxmlformats.org/drawingml/2006/main" name="Motyw_office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5" Type="http://schemas.microsoft.com/office/2007/relationships/slicer" Target="../slicers/slicer2.xm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4.xml"/><Relationship Id="rId4" Type="http://schemas.microsoft.com/office/2007/relationships/slicer" Target="../slicers/slicer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ivotTable" Target="../pivotTables/pivotTable6.xml"/><Relationship Id="rId1" Type="http://schemas.openxmlformats.org/officeDocument/2006/relationships/pivotTable" Target="../pivotTables/pivotTable5.xml"/><Relationship Id="rId5" Type="http://schemas.microsoft.com/office/2007/relationships/slicer" Target="../slicers/slicer4.xml"/><Relationship Id="rId4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9.xml"/><Relationship Id="rId2" Type="http://schemas.openxmlformats.org/officeDocument/2006/relationships/pivotTable" Target="../pivotTables/pivotTable8.xml"/><Relationship Id="rId1" Type="http://schemas.openxmlformats.org/officeDocument/2006/relationships/pivotTable" Target="../pivotTables/pivotTable7.xml"/><Relationship Id="rId6" Type="http://schemas.microsoft.com/office/2007/relationships/slicer" Target="../slicers/slicer5.xm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93D55-BCB5-48BD-8D7F-B76E9A506760}">
  <sheetPr codeName="Arkusz17">
    <tabColor rgb="FF92D050"/>
  </sheetPr>
  <dimension ref="B3:E44"/>
  <sheetViews>
    <sheetView showGridLines="0" showRowColHeaders="0" tabSelected="1" zoomScale="85" zoomScaleNormal="85" workbookViewId="0">
      <selection activeCell="B7" sqref="B7"/>
    </sheetView>
  </sheetViews>
  <sheetFormatPr defaultColWidth="8.1796875" defaultRowHeight="12.5"/>
  <cols>
    <col min="1" max="1" width="3.453125" style="1" customWidth="1"/>
    <col min="2" max="2" width="12.7265625" style="1" customWidth="1"/>
    <col min="3" max="5" width="15.81640625" style="1" customWidth="1"/>
    <col min="6" max="16384" width="8.1796875" style="1"/>
  </cols>
  <sheetData>
    <row r="3" spans="2:5" ht="67.5" customHeight="1"/>
    <row r="4" spans="2:5" ht="13">
      <c r="B4" s="18"/>
    </row>
    <row r="7" spans="2:5" ht="28">
      <c r="B7" s="53" t="s">
        <v>35</v>
      </c>
      <c r="C7" s="54" t="s">
        <v>38</v>
      </c>
      <c r="D7" s="55" t="s">
        <v>39</v>
      </c>
      <c r="E7"/>
    </row>
    <row r="8" spans="2:5">
      <c r="B8" s="56">
        <v>202212</v>
      </c>
      <c r="C8" s="51">
        <v>6104.6</v>
      </c>
      <c r="D8" s="51">
        <v>50</v>
      </c>
      <c r="E8"/>
    </row>
    <row r="9" spans="2:5">
      <c r="B9" s="56">
        <v>202301</v>
      </c>
      <c r="C9" s="51">
        <v>7127.9000000000005</v>
      </c>
      <c r="D9" s="51">
        <v>50</v>
      </c>
      <c r="E9"/>
    </row>
    <row r="10" spans="2:5">
      <c r="B10" s="56">
        <v>202302</v>
      </c>
      <c r="C10" s="51">
        <v>8765.0300000000007</v>
      </c>
      <c r="D10" s="51">
        <v>48</v>
      </c>
      <c r="E10"/>
    </row>
    <row r="11" spans="2:5">
      <c r="B11" s="56">
        <v>202303</v>
      </c>
      <c r="C11" s="51">
        <v>9182.07</v>
      </c>
      <c r="D11" s="51">
        <v>50</v>
      </c>
      <c r="E11"/>
    </row>
    <row r="12" spans="2:5">
      <c r="B12" s="56">
        <v>202304</v>
      </c>
      <c r="C12" s="51">
        <v>9390.59</v>
      </c>
      <c r="D12" s="51">
        <v>51</v>
      </c>
      <c r="E12"/>
    </row>
    <row r="13" spans="2:5">
      <c r="B13" s="56">
        <v>202305</v>
      </c>
      <c r="C13" s="51">
        <v>9534.75</v>
      </c>
      <c r="D13" s="51">
        <v>50</v>
      </c>
      <c r="E13"/>
    </row>
    <row r="14" spans="2:5">
      <c r="B14" s="56">
        <v>202306</v>
      </c>
      <c r="C14" s="51">
        <v>9523.3300000000017</v>
      </c>
      <c r="D14" s="51">
        <v>49</v>
      </c>
      <c r="E14"/>
    </row>
    <row r="15" spans="2:5">
      <c r="B15" s="56">
        <v>202307</v>
      </c>
      <c r="C15" s="51">
        <v>9413.2200000000012</v>
      </c>
      <c r="D15" s="51">
        <v>50</v>
      </c>
      <c r="E15"/>
    </row>
    <row r="16" spans="2:5">
      <c r="B16" s="56">
        <v>202308</v>
      </c>
      <c r="C16" s="51">
        <v>9621.74</v>
      </c>
      <c r="D16" s="51">
        <v>51</v>
      </c>
      <c r="E16"/>
    </row>
    <row r="17" spans="2:5">
      <c r="B17" s="56">
        <v>202309</v>
      </c>
      <c r="C17" s="51">
        <v>9621.7400000000016</v>
      </c>
      <c r="D17" s="51">
        <v>51</v>
      </c>
      <c r="E17"/>
    </row>
    <row r="18" spans="2:5">
      <c r="B18" s="56">
        <v>202310</v>
      </c>
      <c r="C18" s="51">
        <v>9830.26</v>
      </c>
      <c r="D18" s="51">
        <v>52</v>
      </c>
      <c r="E18"/>
    </row>
    <row r="19" spans="2:5">
      <c r="B19" s="56">
        <v>202311</v>
      </c>
      <c r="C19" s="51">
        <v>10455.820000000002</v>
      </c>
      <c r="D19" s="51">
        <v>55</v>
      </c>
      <c r="E19"/>
    </row>
    <row r="20" spans="2:5">
      <c r="B20" s="56">
        <v>202312</v>
      </c>
      <c r="C20" s="51">
        <v>10664.340000000002</v>
      </c>
      <c r="D20" s="51">
        <v>56</v>
      </c>
      <c r="E20"/>
    </row>
    <row r="21" spans="2:5">
      <c r="B21" s="56">
        <v>202401</v>
      </c>
      <c r="C21" s="51">
        <v>13150.759999999998</v>
      </c>
      <c r="D21" s="51">
        <v>57</v>
      </c>
      <c r="E21"/>
    </row>
    <row r="22" spans="2:5">
      <c r="B22" s="56">
        <v>202402</v>
      </c>
      <c r="C22" s="51">
        <v>11297.199999999999</v>
      </c>
      <c r="D22" s="51">
        <v>60</v>
      </c>
      <c r="E22"/>
    </row>
    <row r="23" spans="2:5">
      <c r="B23" s="56">
        <v>202403</v>
      </c>
      <c r="C23" s="51">
        <v>13463</v>
      </c>
      <c r="D23" s="51">
        <v>59</v>
      </c>
      <c r="E23"/>
    </row>
    <row r="24" spans="2:5">
      <c r="B24" s="56">
        <v>202404</v>
      </c>
      <c r="C24" s="51">
        <v>12743.6</v>
      </c>
      <c r="D24" s="51">
        <v>56</v>
      </c>
      <c r="E24"/>
    </row>
    <row r="25" spans="2:5">
      <c r="B25" s="56">
        <v>202405</v>
      </c>
      <c r="C25" s="51">
        <v>12983.4</v>
      </c>
      <c r="D25" s="51">
        <v>57</v>
      </c>
      <c r="E25"/>
    </row>
    <row r="26" spans="2:5">
      <c r="B26" s="56">
        <v>202406</v>
      </c>
      <c r="C26" s="51">
        <v>13942.599999999999</v>
      </c>
      <c r="D26" s="51">
        <v>61</v>
      </c>
      <c r="E26"/>
    </row>
    <row r="27" spans="2:5">
      <c r="B27" s="56">
        <v>202407</v>
      </c>
      <c r="C27" s="51">
        <v>12883.4</v>
      </c>
      <c r="D27" s="51">
        <v>55</v>
      </c>
      <c r="E27"/>
    </row>
    <row r="28" spans="2:5">
      <c r="B28" s="56">
        <v>202408</v>
      </c>
      <c r="C28" s="51">
        <v>13363</v>
      </c>
      <c r="D28" s="51">
        <v>57</v>
      </c>
      <c r="E28"/>
    </row>
    <row r="29" spans="2:5">
      <c r="B29" s="56">
        <v>202409</v>
      </c>
      <c r="C29" s="51">
        <v>13363.000000000002</v>
      </c>
      <c r="D29" s="51">
        <v>57</v>
      </c>
      <c r="E29"/>
    </row>
    <row r="30" spans="2:5">
      <c r="B30" s="56">
        <v>202410</v>
      </c>
      <c r="C30" s="51">
        <v>13123.2</v>
      </c>
      <c r="D30" s="51">
        <v>56</v>
      </c>
      <c r="E30"/>
    </row>
    <row r="31" spans="2:5">
      <c r="B31" s="56">
        <v>202411</v>
      </c>
      <c r="C31" s="51">
        <v>13123.199999999999</v>
      </c>
      <c r="D31" s="51">
        <v>56</v>
      </c>
      <c r="E31"/>
    </row>
    <row r="32" spans="2:5" ht="14.5">
      <c r="B32" s="16"/>
      <c r="C32" s="16"/>
      <c r="D32" s="16"/>
      <c r="E32" s="16"/>
    </row>
    <row r="33" spans="2:5" ht="14.5">
      <c r="B33" s="16"/>
      <c r="C33" s="16"/>
      <c r="D33" s="16"/>
      <c r="E33" s="16"/>
    </row>
    <row r="34" spans="2:5" ht="14.5">
      <c r="B34" s="16"/>
      <c r="C34" s="16"/>
      <c r="D34" s="16"/>
      <c r="E34" s="16"/>
    </row>
    <row r="35" spans="2:5" ht="14.5">
      <c r="B35" s="16"/>
      <c r="C35" s="16"/>
      <c r="D35" s="16"/>
      <c r="E35" s="16"/>
    </row>
    <row r="36" spans="2:5" ht="14.5">
      <c r="B36" s="16"/>
      <c r="C36" s="16"/>
      <c r="D36" s="16"/>
      <c r="E36" s="16"/>
    </row>
    <row r="37" spans="2:5" ht="14.5">
      <c r="B37" s="16"/>
      <c r="C37" s="16"/>
      <c r="D37" s="16"/>
      <c r="E37" s="16"/>
    </row>
    <row r="38" spans="2:5" ht="14.5">
      <c r="B38" s="16"/>
      <c r="C38" s="16"/>
      <c r="D38" s="16"/>
      <c r="E38" s="16"/>
    </row>
    <row r="39" spans="2:5" ht="14.5">
      <c r="B39" s="16"/>
      <c r="C39" s="16"/>
      <c r="D39" s="16"/>
      <c r="E39" s="16"/>
    </row>
    <row r="40" spans="2:5" ht="14.5">
      <c r="B40" s="16"/>
      <c r="C40" s="16"/>
      <c r="D40" s="16"/>
      <c r="E40" s="16"/>
    </row>
    <row r="41" spans="2:5" ht="14.5">
      <c r="B41" s="16"/>
      <c r="C41" s="16"/>
      <c r="D41" s="16"/>
      <c r="E41" s="16"/>
    </row>
    <row r="42" spans="2:5" ht="14.5">
      <c r="B42" s="16"/>
      <c r="C42" s="16"/>
      <c r="D42" s="16"/>
      <c r="E42" s="16"/>
    </row>
    <row r="43" spans="2:5" ht="14.5">
      <c r="B43" s="16"/>
      <c r="C43" s="16"/>
      <c r="D43" s="16"/>
      <c r="E43" s="16"/>
    </row>
    <row r="44" spans="2:5" ht="14.5">
      <c r="B44" s="16"/>
      <c r="C44" s="16"/>
      <c r="D44" s="16"/>
      <c r="E44" s="16"/>
    </row>
  </sheetData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29B2A-950E-4B42-B78B-936D3A58CEB0}">
  <sheetPr codeName="Arkusz19">
    <tabColor rgb="FF92D050"/>
  </sheetPr>
  <dimension ref="Q2:AG42"/>
  <sheetViews>
    <sheetView showGridLines="0" showRowColHeaders="0" zoomScale="85" zoomScaleNormal="85" workbookViewId="0">
      <selection activeCell="R4" sqref="R4"/>
    </sheetView>
  </sheetViews>
  <sheetFormatPr defaultColWidth="8.1796875" defaultRowHeight="12.5"/>
  <cols>
    <col min="1" max="1" width="3.453125" style="1" customWidth="1"/>
    <col min="2" max="14" width="8.1796875" style="1"/>
    <col min="15" max="15" width="60.1796875" style="1" customWidth="1"/>
    <col min="16" max="16" width="4.36328125" style="1" customWidth="1"/>
    <col min="17" max="17" width="0.36328125" style="1" customWidth="1"/>
    <col min="18" max="18" width="10.36328125" style="1" customWidth="1"/>
    <col min="19" max="19" width="14.26953125" style="1" bestFit="1" customWidth="1"/>
    <col min="20" max="20" width="15.1796875" style="1" customWidth="1"/>
    <col min="21" max="21" width="13.6328125" style="1" customWidth="1"/>
    <col min="22" max="22" width="13.453125" style="1" customWidth="1"/>
    <col min="23" max="24" width="8.1796875" style="22" customWidth="1"/>
    <col min="25" max="25" width="11.81640625" style="22" customWidth="1"/>
    <col min="26" max="26" width="10.36328125" style="22" hidden="1" customWidth="1"/>
    <col min="27" max="29" width="8.1796875" style="22" hidden="1" customWidth="1"/>
    <col min="30" max="33" width="8.1796875" style="22" customWidth="1"/>
    <col min="34" max="16384" width="8.1796875" style="1"/>
  </cols>
  <sheetData>
    <row r="2" spans="17:29" ht="29.9" customHeight="1">
      <c r="R2" s="2"/>
      <c r="S2" s="2"/>
      <c r="T2" s="25">
        <f>S2</f>
        <v>0</v>
      </c>
      <c r="AB2" s="26"/>
    </row>
    <row r="4" spans="17:29" ht="28">
      <c r="Q4" s="27"/>
      <c r="R4" s="60" t="s">
        <v>35</v>
      </c>
      <c r="S4" s="59" t="s">
        <v>40</v>
      </c>
      <c r="T4" s="57" t="s">
        <v>41</v>
      </c>
      <c r="U4"/>
      <c r="V4" s="16"/>
      <c r="W4" s="28"/>
      <c r="X4" s="28"/>
      <c r="AA4" s="26"/>
      <c r="AB4" s="26" t="s">
        <v>42</v>
      </c>
      <c r="AC4" s="26"/>
    </row>
    <row r="5" spans="17:29" ht="14.5">
      <c r="R5" s="61">
        <v>202302</v>
      </c>
      <c r="S5" s="58">
        <v>83</v>
      </c>
      <c r="T5" s="58">
        <v>48</v>
      </c>
      <c r="U5"/>
      <c r="V5" s="16"/>
      <c r="W5" s="29"/>
      <c r="X5" s="28"/>
      <c r="AA5" s="26">
        <v>202302</v>
      </c>
      <c r="AB5" s="30">
        <v>1.73</v>
      </c>
      <c r="AC5" s="26"/>
    </row>
    <row r="6" spans="17:29" ht="14.5">
      <c r="R6" s="61">
        <v>202303</v>
      </c>
      <c r="S6" s="58">
        <v>94</v>
      </c>
      <c r="T6" s="58">
        <v>50</v>
      </c>
      <c r="U6"/>
      <c r="V6" s="16"/>
      <c r="W6" s="29"/>
      <c r="X6" s="28"/>
      <c r="AA6" s="26">
        <v>202303</v>
      </c>
      <c r="AB6" s="30">
        <v>1.88</v>
      </c>
      <c r="AC6" s="26"/>
    </row>
    <row r="7" spans="17:29" ht="14.5">
      <c r="R7" s="61">
        <v>202304</v>
      </c>
      <c r="S7" s="58">
        <v>136</v>
      </c>
      <c r="T7" s="58">
        <v>51</v>
      </c>
      <c r="U7"/>
      <c r="V7" s="16"/>
      <c r="W7" s="16"/>
      <c r="X7" s="28"/>
      <c r="AA7" s="26">
        <v>202304</v>
      </c>
      <c r="AB7" s="30">
        <v>2.67</v>
      </c>
      <c r="AC7" s="26"/>
    </row>
    <row r="8" spans="17:29" ht="14.5">
      <c r="R8" s="61">
        <v>202305</v>
      </c>
      <c r="S8" s="58">
        <v>117</v>
      </c>
      <c r="T8" s="58">
        <v>50</v>
      </c>
      <c r="U8"/>
      <c r="V8" s="16"/>
      <c r="W8" s="31"/>
      <c r="X8" s="28"/>
      <c r="AA8" s="26">
        <v>202305</v>
      </c>
      <c r="AB8" s="30">
        <v>2.34</v>
      </c>
      <c r="AC8" s="26"/>
    </row>
    <row r="9" spans="17:29" ht="14.5">
      <c r="R9" s="61">
        <v>202306</v>
      </c>
      <c r="S9" s="58">
        <v>75</v>
      </c>
      <c r="T9" s="58">
        <v>49</v>
      </c>
      <c r="U9"/>
      <c r="V9" s="16"/>
      <c r="W9" s="31"/>
      <c r="X9" s="28"/>
      <c r="AA9" s="26">
        <v>202306</v>
      </c>
      <c r="AB9" s="30">
        <v>1.53</v>
      </c>
      <c r="AC9" s="26"/>
    </row>
    <row r="10" spans="17:29" ht="14.5">
      <c r="R10" s="61">
        <v>202307</v>
      </c>
      <c r="S10" s="58">
        <v>73</v>
      </c>
      <c r="T10" s="58">
        <v>50</v>
      </c>
      <c r="U10"/>
      <c r="V10" s="16"/>
      <c r="W10" s="31"/>
      <c r="X10" s="28"/>
      <c r="AA10" s="26">
        <v>202307</v>
      </c>
      <c r="AB10" s="30">
        <v>1.46</v>
      </c>
      <c r="AC10" s="26"/>
    </row>
    <row r="11" spans="17:29" ht="14.5">
      <c r="R11" s="61">
        <v>202308</v>
      </c>
      <c r="S11" s="58">
        <v>128</v>
      </c>
      <c r="T11" s="58">
        <v>51</v>
      </c>
      <c r="U11"/>
      <c r="V11" s="16"/>
      <c r="W11" s="31"/>
      <c r="X11" s="28"/>
      <c r="AA11" s="26">
        <v>202308</v>
      </c>
      <c r="AB11" s="30">
        <v>2.5099999999999998</v>
      </c>
      <c r="AC11" s="26"/>
    </row>
    <row r="12" spans="17:29" ht="14.5">
      <c r="R12" s="61">
        <v>202309</v>
      </c>
      <c r="S12" s="58">
        <v>136</v>
      </c>
      <c r="T12" s="58">
        <v>51</v>
      </c>
      <c r="U12"/>
      <c r="V12" s="16"/>
      <c r="W12" s="31"/>
      <c r="X12" s="28"/>
      <c r="AA12" s="26">
        <v>202309</v>
      </c>
      <c r="AB12" s="30">
        <v>2.67</v>
      </c>
      <c r="AC12" s="26"/>
    </row>
    <row r="13" spans="17:29" ht="14.5">
      <c r="R13" s="61">
        <v>202310</v>
      </c>
      <c r="S13" s="58">
        <v>141</v>
      </c>
      <c r="T13" s="58">
        <v>52</v>
      </c>
      <c r="U13"/>
      <c r="V13" s="16"/>
      <c r="W13" s="31"/>
      <c r="X13" s="28"/>
      <c r="AA13" s="26">
        <v>202310</v>
      </c>
      <c r="AB13" s="30">
        <v>2.71</v>
      </c>
      <c r="AC13" s="26"/>
    </row>
    <row r="14" spans="17:29" ht="14.5">
      <c r="R14" s="61">
        <v>202311</v>
      </c>
      <c r="S14" s="58">
        <v>93</v>
      </c>
      <c r="T14" s="58">
        <v>55</v>
      </c>
      <c r="U14"/>
      <c r="V14" s="16"/>
      <c r="W14" s="31"/>
      <c r="X14" s="28"/>
      <c r="AA14" s="26">
        <v>202311</v>
      </c>
      <c r="AB14" s="30">
        <v>1.69</v>
      </c>
      <c r="AC14" s="26"/>
    </row>
    <row r="15" spans="17:29" ht="14.5">
      <c r="R15" s="61">
        <v>202312</v>
      </c>
      <c r="S15" s="58">
        <v>147</v>
      </c>
      <c r="T15" s="58">
        <v>56</v>
      </c>
      <c r="U15"/>
      <c r="V15" s="16"/>
      <c r="W15" s="31"/>
      <c r="X15" s="28"/>
      <c r="AA15" s="26">
        <v>202312</v>
      </c>
      <c r="AB15" s="30">
        <v>2.63</v>
      </c>
      <c r="AC15" s="26"/>
    </row>
    <row r="16" spans="17:29" ht="14.5">
      <c r="R16" s="61">
        <v>202401</v>
      </c>
      <c r="S16" s="58">
        <v>153</v>
      </c>
      <c r="T16" s="58">
        <v>57</v>
      </c>
      <c r="U16"/>
      <c r="V16" s="16"/>
      <c r="W16" s="31"/>
      <c r="X16" s="28"/>
      <c r="AA16" s="26">
        <v>202401</v>
      </c>
      <c r="AB16" s="30">
        <v>2.68</v>
      </c>
      <c r="AC16" s="26"/>
    </row>
    <row r="17" spans="18:29" ht="14.5">
      <c r="R17" s="61">
        <v>202402</v>
      </c>
      <c r="S17" s="58">
        <v>96</v>
      </c>
      <c r="T17" s="58">
        <v>60</v>
      </c>
      <c r="U17"/>
      <c r="V17" s="16"/>
      <c r="W17" s="28"/>
      <c r="X17" s="28"/>
      <c r="AA17" s="26">
        <v>202402</v>
      </c>
      <c r="AB17" s="30">
        <v>1.6</v>
      </c>
      <c r="AC17" s="26"/>
    </row>
    <row r="18" spans="18:29" ht="14.5">
      <c r="R18" s="61">
        <v>202403</v>
      </c>
      <c r="S18" s="58">
        <v>185</v>
      </c>
      <c r="T18" s="58">
        <v>59</v>
      </c>
      <c r="U18"/>
      <c r="V18" s="16"/>
      <c r="W18" s="28"/>
      <c r="X18" s="28"/>
      <c r="AA18" s="26">
        <v>202403</v>
      </c>
      <c r="AB18" s="30">
        <v>3.14</v>
      </c>
      <c r="AC18" s="26"/>
    </row>
    <row r="19" spans="18:29" ht="14.5">
      <c r="R19" s="61">
        <v>202404</v>
      </c>
      <c r="S19" s="58">
        <v>104</v>
      </c>
      <c r="T19" s="58">
        <v>56</v>
      </c>
      <c r="U19"/>
      <c r="V19" s="16"/>
      <c r="W19" s="28"/>
      <c r="X19" s="28"/>
      <c r="AA19" s="26">
        <v>202404</v>
      </c>
      <c r="AB19" s="30">
        <v>1.86</v>
      </c>
      <c r="AC19" s="26"/>
    </row>
    <row r="20" spans="18:29" ht="14.5">
      <c r="R20" s="61">
        <v>202405</v>
      </c>
      <c r="S20" s="58">
        <v>124</v>
      </c>
      <c r="T20" s="58">
        <v>57</v>
      </c>
      <c r="U20"/>
      <c r="V20" s="16"/>
      <c r="W20" s="28"/>
      <c r="X20" s="28"/>
      <c r="AA20" s="26">
        <v>202405</v>
      </c>
      <c r="AB20" s="30">
        <v>2.1800000000000002</v>
      </c>
      <c r="AC20" s="26"/>
    </row>
    <row r="21" spans="18:29" ht="14.5">
      <c r="R21" s="61">
        <v>202406</v>
      </c>
      <c r="S21" s="58">
        <v>179</v>
      </c>
      <c r="T21" s="58">
        <v>61</v>
      </c>
      <c r="U21"/>
      <c r="V21" s="16"/>
      <c r="W21" s="28"/>
      <c r="X21" s="28"/>
      <c r="AA21" s="26">
        <v>202406</v>
      </c>
      <c r="AB21" s="30">
        <v>2.93</v>
      </c>
      <c r="AC21" s="26"/>
    </row>
    <row r="22" spans="18:29" ht="14.5">
      <c r="R22" s="61">
        <v>202407</v>
      </c>
      <c r="S22" s="58">
        <v>168</v>
      </c>
      <c r="T22" s="58">
        <v>55</v>
      </c>
      <c r="U22"/>
      <c r="V22" s="16"/>
      <c r="W22" s="28"/>
      <c r="X22" s="28"/>
      <c r="AA22" s="26">
        <v>202407</v>
      </c>
      <c r="AB22" s="30">
        <v>3.05</v>
      </c>
      <c r="AC22" s="26"/>
    </row>
    <row r="23" spans="18:29" ht="14.5">
      <c r="R23" s="61">
        <v>202408</v>
      </c>
      <c r="S23" s="58">
        <v>154</v>
      </c>
      <c r="T23" s="58">
        <v>57</v>
      </c>
      <c r="U23"/>
      <c r="V23" s="16"/>
      <c r="W23" s="28"/>
      <c r="X23" s="28"/>
      <c r="AA23" s="26">
        <v>202408</v>
      </c>
      <c r="AB23" s="30">
        <v>2.7</v>
      </c>
      <c r="AC23" s="26"/>
    </row>
    <row r="24" spans="18:29" ht="14.5">
      <c r="R24" s="61">
        <v>202409</v>
      </c>
      <c r="S24" s="58">
        <v>176</v>
      </c>
      <c r="T24" s="58">
        <v>57</v>
      </c>
      <c r="U24"/>
      <c r="V24" s="16"/>
      <c r="W24" s="28"/>
      <c r="X24" s="28"/>
      <c r="AA24" s="26">
        <v>202409</v>
      </c>
      <c r="AB24" s="30">
        <v>3.09</v>
      </c>
      <c r="AC24" s="26"/>
    </row>
    <row r="25" spans="18:29" ht="14.5">
      <c r="R25" s="61">
        <v>202410</v>
      </c>
      <c r="S25" s="58">
        <v>112</v>
      </c>
      <c r="T25" s="58">
        <v>56</v>
      </c>
      <c r="U25"/>
      <c r="V25" s="16"/>
      <c r="W25" s="28"/>
      <c r="X25" s="28"/>
      <c r="AA25" s="26">
        <v>202410</v>
      </c>
      <c r="AB25" s="30">
        <v>2</v>
      </c>
      <c r="AC25" s="26"/>
    </row>
    <row r="26" spans="18:29" ht="14.5">
      <c r="R26" s="61">
        <v>202411</v>
      </c>
      <c r="S26" s="58">
        <v>98</v>
      </c>
      <c r="T26" s="58">
        <v>56</v>
      </c>
      <c r="U26"/>
      <c r="V26" s="16"/>
      <c r="W26" s="28"/>
      <c r="X26" s="28"/>
      <c r="AA26" s="26">
        <v>202411</v>
      </c>
      <c r="AB26" s="30">
        <v>1.75</v>
      </c>
      <c r="AC26" s="26"/>
    </row>
    <row r="27" spans="18:29" ht="14.5">
      <c r="R27" s="16"/>
      <c r="S27" s="16"/>
      <c r="T27" s="16"/>
      <c r="U27" s="16"/>
      <c r="V27" s="16"/>
      <c r="W27" s="28"/>
      <c r="X27" s="28"/>
      <c r="AA27" s="16"/>
      <c r="AB27" s="16"/>
      <c r="AC27" s="26"/>
    </row>
    <row r="28" spans="18:29" ht="14.5">
      <c r="R28" s="16"/>
      <c r="S28" s="16"/>
      <c r="T28" s="16"/>
      <c r="U28" s="16"/>
      <c r="V28" s="16"/>
      <c r="W28" s="28"/>
      <c r="X28" s="28"/>
      <c r="AA28" s="16"/>
      <c r="AB28" s="16"/>
      <c r="AC28" s="26"/>
    </row>
    <row r="29" spans="18:29" ht="14.5">
      <c r="R29" s="16"/>
      <c r="S29" s="16"/>
      <c r="T29" s="16"/>
      <c r="U29" s="16"/>
      <c r="V29" s="16"/>
      <c r="W29" s="28"/>
      <c r="X29" s="28"/>
      <c r="AA29" s="16"/>
      <c r="AB29" s="16"/>
      <c r="AC29" s="26"/>
    </row>
    <row r="30" spans="18:29" ht="14.5">
      <c r="R30" s="16"/>
      <c r="S30" s="16"/>
      <c r="T30" s="16"/>
      <c r="U30" s="16"/>
      <c r="V30" s="16"/>
      <c r="W30" s="28"/>
      <c r="X30" s="28"/>
      <c r="AA30" s="16"/>
      <c r="AB30" s="16"/>
      <c r="AC30" s="26"/>
    </row>
    <row r="31" spans="18:29" ht="14.5">
      <c r="R31" s="16"/>
      <c r="S31" s="16"/>
      <c r="T31" s="16"/>
      <c r="U31" s="16"/>
      <c r="V31" s="16"/>
      <c r="W31" s="28"/>
      <c r="X31" s="28"/>
      <c r="AA31" s="16"/>
      <c r="AB31" s="16"/>
      <c r="AC31" s="26"/>
    </row>
    <row r="32" spans="18:29" ht="14.5">
      <c r="R32" s="16"/>
      <c r="S32" s="16"/>
      <c r="T32" s="16"/>
      <c r="U32" s="16"/>
      <c r="V32" s="16"/>
      <c r="W32" s="28"/>
      <c r="X32" s="28"/>
      <c r="AA32" s="16"/>
      <c r="AB32" s="16"/>
      <c r="AC32" s="26"/>
    </row>
    <row r="33" spans="18:29" ht="14.5">
      <c r="R33" s="16"/>
      <c r="S33" s="16"/>
      <c r="T33" s="16"/>
      <c r="U33" s="16"/>
      <c r="V33" s="16"/>
      <c r="W33" s="28"/>
      <c r="X33" s="28"/>
      <c r="AA33" s="16"/>
      <c r="AB33" s="16"/>
      <c r="AC33" s="26"/>
    </row>
    <row r="34" spans="18:29" ht="14.5">
      <c r="R34" s="16"/>
      <c r="S34" s="16"/>
      <c r="T34" s="16"/>
      <c r="U34" s="16"/>
      <c r="V34" s="16"/>
      <c r="W34" s="28"/>
      <c r="X34" s="28"/>
      <c r="AA34" s="16"/>
      <c r="AB34" s="16"/>
      <c r="AC34" s="26"/>
    </row>
    <row r="35" spans="18:29" ht="14.5">
      <c r="R35" s="16"/>
      <c r="S35" s="16"/>
      <c r="T35" s="16"/>
      <c r="U35" s="16"/>
      <c r="V35" s="16"/>
      <c r="W35" s="28"/>
      <c r="X35" s="28"/>
      <c r="AA35" s="16"/>
      <c r="AB35" s="16"/>
      <c r="AC35" s="26"/>
    </row>
    <row r="36" spans="18:29" ht="14.5">
      <c r="R36" s="16"/>
      <c r="S36" s="16"/>
      <c r="T36" s="16"/>
      <c r="U36" s="16"/>
      <c r="V36" s="16"/>
      <c r="W36" s="28"/>
      <c r="X36" s="28"/>
      <c r="AA36" s="16"/>
      <c r="AB36" s="16"/>
      <c r="AC36" s="26"/>
    </row>
    <row r="37" spans="18:29" ht="14.5">
      <c r="R37" s="16"/>
      <c r="S37" s="16"/>
      <c r="T37" s="16"/>
      <c r="U37" s="16"/>
      <c r="V37" s="16"/>
      <c r="W37" s="28"/>
      <c r="X37" s="28"/>
      <c r="AA37" s="16"/>
      <c r="AB37" s="16"/>
      <c r="AC37" s="26"/>
    </row>
    <row r="38" spans="18:29" ht="14.5">
      <c r="R38" s="16"/>
      <c r="S38" s="16"/>
      <c r="T38" s="16"/>
      <c r="U38" s="16"/>
      <c r="V38" s="16"/>
      <c r="W38" s="28"/>
      <c r="X38" s="28"/>
      <c r="AA38" s="16"/>
      <c r="AB38" s="16"/>
      <c r="AC38" s="26"/>
    </row>
    <row r="39" spans="18:29" ht="14.5">
      <c r="R39" s="16"/>
      <c r="S39" s="16"/>
      <c r="T39" s="16"/>
      <c r="U39" s="16"/>
      <c r="V39" s="16"/>
      <c r="W39" s="28"/>
      <c r="X39" s="28"/>
      <c r="AA39" s="16"/>
      <c r="AB39" s="16"/>
      <c r="AC39" s="26"/>
    </row>
    <row r="40" spans="18:29" ht="14.5">
      <c r="R40" s="16"/>
      <c r="S40" s="16"/>
      <c r="T40" s="16"/>
      <c r="U40" s="16"/>
      <c r="V40" s="16"/>
      <c r="W40" s="28"/>
      <c r="X40" s="28"/>
      <c r="AA40" s="16"/>
      <c r="AB40" s="16"/>
      <c r="AC40" s="26"/>
    </row>
    <row r="41" spans="18:29" ht="14.5">
      <c r="R41" s="16"/>
      <c r="S41" s="16"/>
      <c r="T41" s="16"/>
      <c r="U41" s="16"/>
      <c r="V41" s="16"/>
      <c r="W41" s="28"/>
      <c r="X41" s="28"/>
      <c r="AA41" s="16"/>
      <c r="AB41" s="16"/>
    </row>
    <row r="42" spans="18:29" ht="14.5">
      <c r="R42" s="16"/>
      <c r="S42" s="16"/>
      <c r="T42" s="16"/>
      <c r="U42" s="16"/>
      <c r="V42" s="16"/>
      <c r="AA42" s="16"/>
      <c r="AB42" s="16"/>
    </row>
  </sheetData>
  <pageMargins left="0.7" right="0.7" top="0.75" bottom="0.75" header="0.3" footer="0.3"/>
  <pageSetup paperSize="9" orientation="portrait" r:id="rId3"/>
  <drawing r:id="rId4"/>
  <extLst>
    <ext xmlns:x14="http://schemas.microsoft.com/office/spreadsheetml/2009/9/main" uri="{A8765BA9-456A-4dab-B4F3-ACF838C121DE}">
      <x14:slicerList>
        <x14:slicer r:id="rId5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4D9F5-E12D-4C9C-9682-FE4E2F62F38A}">
  <sheetPr>
    <tabColor rgb="FFF7C7AC"/>
  </sheetPr>
  <dimension ref="A1"/>
  <sheetViews>
    <sheetView showGridLines="0" showRowColHeaders="0" zoomScale="85" zoomScaleNormal="85" workbookViewId="0"/>
  </sheetViews>
  <sheetFormatPr defaultRowHeight="12.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509AD-7D35-4735-8FDF-1622B1359EC7}">
  <sheetPr codeName="Arkusz11">
    <tabColor theme="5" tint="0.59999389629810485"/>
  </sheetPr>
  <dimension ref="B1:O147"/>
  <sheetViews>
    <sheetView showGridLines="0" showRowColHeaders="0" zoomScale="85" zoomScaleNormal="85" workbookViewId="0">
      <selection activeCell="F33" sqref="F33"/>
    </sheetView>
  </sheetViews>
  <sheetFormatPr defaultColWidth="8.453125" defaultRowHeight="12.5"/>
  <cols>
    <col min="1" max="1" width="2.1796875" style="1" customWidth="1"/>
    <col min="2" max="2" width="25.1796875" style="1" bestFit="1" customWidth="1"/>
    <col min="3" max="3" width="11.26953125" style="1" customWidth="1"/>
    <col min="4" max="4" width="2.1796875" style="1" customWidth="1"/>
    <col min="5" max="5" width="34.26953125" style="1" bestFit="1" customWidth="1"/>
    <col min="6" max="6" width="11.26953125" style="1" customWidth="1"/>
    <col min="7" max="7" width="2.1796875" style="1" customWidth="1"/>
    <col min="8" max="8" width="13" style="1" bestFit="1" customWidth="1"/>
    <col min="9" max="9" width="11.26953125" style="1" customWidth="1"/>
    <col min="10" max="10" width="10.90625" style="5" customWidth="1"/>
    <col min="11" max="11" width="14.26953125" style="1" bestFit="1" customWidth="1"/>
    <col min="12" max="13" width="9.7265625" style="1" customWidth="1"/>
    <col min="14" max="14" width="8" style="1" customWidth="1"/>
    <col min="15" max="16384" width="8.453125" style="1"/>
  </cols>
  <sheetData>
    <row r="1" spans="2:15">
      <c r="J1"/>
      <c r="K1"/>
      <c r="L1"/>
      <c r="M1"/>
      <c r="N1"/>
      <c r="O1" s="5"/>
    </row>
    <row r="2" spans="2:15" ht="13">
      <c r="B2" s="6" t="s">
        <v>26</v>
      </c>
      <c r="C2" s="7" t="s">
        <v>27</v>
      </c>
      <c r="J2"/>
      <c r="K2"/>
      <c r="L2"/>
      <c r="M2"/>
      <c r="N2"/>
      <c r="O2" s="5"/>
    </row>
    <row r="3" spans="2:15" ht="13">
      <c r="B3" s="6" t="s">
        <v>28</v>
      </c>
      <c r="C3" s="8" t="s">
        <v>37</v>
      </c>
      <c r="E3" s="7"/>
      <c r="J3"/>
      <c r="K3"/>
      <c r="L3"/>
      <c r="M3"/>
      <c r="N3"/>
      <c r="O3" s="5"/>
    </row>
    <row r="4" spans="2:15" ht="13">
      <c r="B4" s="6" t="s">
        <v>29</v>
      </c>
      <c r="C4" s="8" t="s">
        <v>0</v>
      </c>
      <c r="J4"/>
      <c r="K4"/>
      <c r="L4"/>
      <c r="M4"/>
      <c r="N4"/>
      <c r="O4" s="5"/>
    </row>
    <row r="5" spans="2:15" ht="13">
      <c r="B5" s="6" t="s">
        <v>30</v>
      </c>
      <c r="C5" s="8" t="s">
        <v>31</v>
      </c>
      <c r="K5" s="5"/>
      <c r="L5" s="5"/>
      <c r="M5" s="5"/>
      <c r="N5" s="5"/>
    </row>
    <row r="6" spans="2:15" ht="13">
      <c r="B6" s="6"/>
      <c r="C6" s="8"/>
      <c r="K6" s="5"/>
      <c r="L6" s="5"/>
      <c r="M6" s="5"/>
      <c r="N6" s="5"/>
    </row>
    <row r="7" spans="2:15" ht="13.5" thickBot="1">
      <c r="B7" s="6"/>
      <c r="C7" s="8"/>
      <c r="K7" s="5"/>
      <c r="L7" s="5"/>
      <c r="M7" s="5"/>
      <c r="N7" s="5"/>
    </row>
    <row r="8" spans="2:15" ht="26">
      <c r="B8" s="9" t="s">
        <v>32</v>
      </c>
      <c r="C8" s="10" t="s">
        <v>33</v>
      </c>
      <c r="E8" s="9" t="s">
        <v>34</v>
      </c>
      <c r="F8" s="10" t="s">
        <v>33</v>
      </c>
      <c r="H8" s="9" t="s">
        <v>35</v>
      </c>
      <c r="I8" s="10" t="s">
        <v>33</v>
      </c>
      <c r="K8" s="5"/>
      <c r="L8" s="5"/>
    </row>
    <row r="9" spans="2:15">
      <c r="B9" s="11" t="s">
        <v>2</v>
      </c>
      <c r="C9" s="12"/>
      <c r="E9" s="5" t="s">
        <v>3</v>
      </c>
      <c r="F9" s="46">
        <v>762</v>
      </c>
      <c r="H9" s="13">
        <v>202402</v>
      </c>
      <c r="I9" s="14">
        <v>96</v>
      </c>
      <c r="K9" s="5"/>
      <c r="L9" s="5"/>
      <c r="M9" s="5"/>
      <c r="N9" s="5"/>
    </row>
    <row r="10" spans="2:15">
      <c r="B10" s="15" t="s">
        <v>4</v>
      </c>
      <c r="C10" s="14">
        <v>1221</v>
      </c>
      <c r="E10" s="5" t="s">
        <v>5</v>
      </c>
      <c r="F10" s="46">
        <v>488</v>
      </c>
      <c r="H10" s="13">
        <v>202403</v>
      </c>
      <c r="I10" s="14">
        <v>185</v>
      </c>
      <c r="K10" s="5"/>
      <c r="L10" s="5"/>
      <c r="M10" s="5"/>
      <c r="N10" s="5"/>
    </row>
    <row r="11" spans="2:15">
      <c r="B11" s="15" t="s">
        <v>6</v>
      </c>
      <c r="C11" s="14">
        <v>51</v>
      </c>
      <c r="E11" s="5" t="s">
        <v>7</v>
      </c>
      <c r="F11" s="46">
        <v>63</v>
      </c>
      <c r="H11" s="13">
        <v>202404</v>
      </c>
      <c r="I11" s="14">
        <v>104</v>
      </c>
      <c r="K11" s="5"/>
      <c r="L11" s="5"/>
      <c r="M11" s="5"/>
      <c r="N11" s="5"/>
    </row>
    <row r="12" spans="2:15">
      <c r="B12" s="15" t="s">
        <v>8</v>
      </c>
      <c r="C12" s="14">
        <v>45</v>
      </c>
      <c r="E12" s="5" t="s">
        <v>9</v>
      </c>
      <c r="F12" s="46">
        <v>58</v>
      </c>
      <c r="H12" s="13">
        <v>202405</v>
      </c>
      <c r="I12" s="14">
        <v>124</v>
      </c>
      <c r="K12" s="5"/>
      <c r="L12" s="5"/>
      <c r="M12" s="5"/>
      <c r="N12" s="5"/>
    </row>
    <row r="13" spans="2:15">
      <c r="B13" s="15" t="s">
        <v>10</v>
      </c>
      <c r="C13" s="14">
        <v>18</v>
      </c>
      <c r="E13" s="5" t="s">
        <v>11</v>
      </c>
      <c r="F13" s="46">
        <v>25</v>
      </c>
      <c r="H13" s="13">
        <v>202406</v>
      </c>
      <c r="I13" s="14">
        <v>179</v>
      </c>
      <c r="K13" s="5"/>
      <c r="L13" s="5"/>
      <c r="M13" s="5"/>
      <c r="N13" s="5"/>
    </row>
    <row r="14" spans="2:15" ht="13.5" thickBot="1">
      <c r="B14" s="15" t="s">
        <v>12</v>
      </c>
      <c r="C14" s="14">
        <v>17</v>
      </c>
      <c r="E14" s="3" t="s">
        <v>13</v>
      </c>
      <c r="F14" s="4">
        <v>1396</v>
      </c>
      <c r="H14" s="13">
        <v>202407</v>
      </c>
      <c r="I14" s="14">
        <v>168</v>
      </c>
      <c r="K14" s="5"/>
      <c r="L14" s="5"/>
      <c r="M14" s="5"/>
      <c r="N14" s="5"/>
    </row>
    <row r="15" spans="2:15" ht="14.5">
      <c r="B15" s="15" t="s">
        <v>14</v>
      </c>
      <c r="C15" s="14">
        <v>14</v>
      </c>
      <c r="E15" s="16"/>
      <c r="F15" s="16"/>
      <c r="H15" s="13">
        <v>202408</v>
      </c>
      <c r="I15" s="14">
        <v>154</v>
      </c>
      <c r="K15" s="5"/>
      <c r="L15" s="5"/>
      <c r="M15" s="5"/>
      <c r="N15" s="5"/>
    </row>
    <row r="16" spans="2:15" ht="14.5">
      <c r="B16" s="15" t="s">
        <v>15</v>
      </c>
      <c r="C16" s="14">
        <v>5</v>
      </c>
      <c r="E16" s="1" t="s">
        <v>36</v>
      </c>
      <c r="F16" s="16"/>
      <c r="H16" s="13">
        <v>202409</v>
      </c>
      <c r="I16" s="14">
        <v>176</v>
      </c>
      <c r="K16" s="5"/>
      <c r="L16" s="5"/>
      <c r="M16" s="5"/>
      <c r="N16" s="5"/>
    </row>
    <row r="17" spans="2:14" ht="14.5">
      <c r="B17" s="15" t="s">
        <v>16</v>
      </c>
      <c r="C17" s="14">
        <v>4</v>
      </c>
      <c r="E17" s="16"/>
      <c r="F17" s="16"/>
      <c r="H17" s="13">
        <v>202410</v>
      </c>
      <c r="I17" s="14">
        <v>112</v>
      </c>
      <c r="K17" s="5"/>
      <c r="L17" s="5"/>
      <c r="M17" s="5"/>
      <c r="N17" s="5"/>
    </row>
    <row r="18" spans="2:14" ht="14.5">
      <c r="B18" s="15" t="s">
        <v>17</v>
      </c>
      <c r="C18" s="14">
        <v>3</v>
      </c>
      <c r="E18" s="16"/>
      <c r="F18" s="16"/>
      <c r="H18" s="13">
        <v>202411</v>
      </c>
      <c r="I18" s="14">
        <v>98</v>
      </c>
      <c r="K18" s="5"/>
      <c r="L18" s="5"/>
      <c r="M18" s="5"/>
      <c r="N18" s="5"/>
    </row>
    <row r="19" spans="2:14" ht="15" thickBot="1">
      <c r="B19" s="15" t="s">
        <v>18</v>
      </c>
      <c r="C19" s="14">
        <v>2</v>
      </c>
      <c r="E19" s="16"/>
      <c r="F19" s="16"/>
      <c r="H19" s="3" t="s">
        <v>13</v>
      </c>
      <c r="I19" s="4">
        <v>1396</v>
      </c>
      <c r="K19" s="5"/>
      <c r="L19" s="5"/>
      <c r="M19" s="5"/>
      <c r="N19" s="5"/>
    </row>
    <row r="20" spans="2:14" ht="14.5">
      <c r="B20" s="15" t="s">
        <v>19</v>
      </c>
      <c r="C20" s="14">
        <v>2</v>
      </c>
      <c r="E20" s="16"/>
      <c r="F20" s="16"/>
      <c r="H20" s="16"/>
      <c r="I20" s="16"/>
      <c r="K20" s="5"/>
      <c r="L20" s="5"/>
      <c r="M20" s="5"/>
      <c r="N20" s="5"/>
    </row>
    <row r="21" spans="2:14" ht="14.5">
      <c r="B21" s="15" t="s">
        <v>20</v>
      </c>
      <c r="C21" s="14">
        <v>2</v>
      </c>
      <c r="E21" s="16"/>
      <c r="F21" s="16"/>
      <c r="H21" s="16"/>
      <c r="I21" s="16"/>
      <c r="K21" s="5"/>
      <c r="L21" s="5"/>
      <c r="M21" s="5"/>
      <c r="N21" s="5"/>
    </row>
    <row r="22" spans="2:14" ht="14.5">
      <c r="B22" s="15" t="s">
        <v>21</v>
      </c>
      <c r="C22" s="14">
        <v>2</v>
      </c>
      <c r="E22" s="16"/>
      <c r="F22" s="16"/>
      <c r="H22" s="16"/>
      <c r="I22" s="16"/>
      <c r="J22" s="16"/>
      <c r="K22" s="16"/>
      <c r="L22" s="16"/>
      <c r="M22" s="16"/>
      <c r="N22" s="16"/>
    </row>
    <row r="23" spans="2:14" ht="14.5">
      <c r="B23" s="15" t="s">
        <v>22</v>
      </c>
      <c r="C23" s="14">
        <v>1</v>
      </c>
      <c r="E23" s="16"/>
      <c r="F23" s="16"/>
      <c r="H23" s="16"/>
      <c r="I23" s="16"/>
      <c r="J23" s="16"/>
      <c r="K23" s="16"/>
      <c r="L23" s="16"/>
      <c r="M23" s="16"/>
      <c r="N23" s="16"/>
    </row>
    <row r="24" spans="2:14" ht="14.5">
      <c r="B24" s="15" t="s">
        <v>23</v>
      </c>
      <c r="C24" s="14">
        <v>1</v>
      </c>
      <c r="E24" s="16"/>
      <c r="F24" s="16"/>
      <c r="H24" s="16"/>
      <c r="I24" s="16"/>
      <c r="J24" s="16"/>
      <c r="K24" s="16"/>
      <c r="L24" s="16"/>
      <c r="M24" s="16"/>
      <c r="N24" s="16"/>
    </row>
    <row r="25" spans="2:14" ht="14.5">
      <c r="B25" s="15" t="s">
        <v>24</v>
      </c>
      <c r="C25" s="14">
        <v>1</v>
      </c>
      <c r="E25" s="16"/>
      <c r="F25" s="16"/>
      <c r="H25" s="16"/>
      <c r="I25" s="16"/>
      <c r="J25" s="16"/>
      <c r="K25" s="16"/>
      <c r="L25" s="16"/>
      <c r="M25" s="16"/>
      <c r="N25" s="16"/>
    </row>
    <row r="26" spans="2:14" ht="14.5">
      <c r="B26" s="11" t="s">
        <v>25</v>
      </c>
      <c r="C26" s="12"/>
      <c r="E26" s="16"/>
      <c r="F26" s="16"/>
      <c r="H26" s="16"/>
      <c r="I26" s="16"/>
      <c r="J26" s="16"/>
      <c r="K26" s="16"/>
      <c r="L26" s="16"/>
      <c r="M26" s="16"/>
      <c r="N26" s="16"/>
    </row>
    <row r="27" spans="2:14" ht="14.5">
      <c r="B27" s="15" t="s">
        <v>4</v>
      </c>
      <c r="C27" s="14">
        <v>5</v>
      </c>
      <c r="E27" s="16"/>
      <c r="F27" s="16"/>
      <c r="G27" s="15"/>
      <c r="H27" s="16"/>
      <c r="I27" s="16"/>
      <c r="J27" s="16"/>
      <c r="K27" s="16"/>
      <c r="L27" s="16"/>
      <c r="M27" s="16"/>
      <c r="N27" s="16"/>
    </row>
    <row r="28" spans="2:14" ht="14.5">
      <c r="B28" s="15" t="s">
        <v>25</v>
      </c>
      <c r="C28" s="14">
        <v>2</v>
      </c>
      <c r="E28" s="16"/>
      <c r="F28" s="16"/>
      <c r="G28" s="15"/>
      <c r="H28" s="16"/>
      <c r="I28" s="16"/>
      <c r="J28" s="16"/>
      <c r="K28" s="16"/>
      <c r="L28" s="16"/>
      <c r="M28" s="16"/>
      <c r="N28" s="16"/>
    </row>
    <row r="29" spans="2:14" ht="15" thickBot="1">
      <c r="B29" s="3" t="s">
        <v>13</v>
      </c>
      <c r="C29" s="4">
        <v>1396</v>
      </c>
      <c r="E29" s="16"/>
      <c r="F29" s="16"/>
      <c r="G29" s="15"/>
      <c r="H29" s="16"/>
      <c r="I29" s="16"/>
      <c r="J29" s="16"/>
      <c r="K29" s="16"/>
      <c r="L29" s="16"/>
      <c r="M29" s="16"/>
      <c r="N29" s="16"/>
    </row>
    <row r="30" spans="2:14" ht="14.5">
      <c r="B30" s="16"/>
      <c r="C30" s="16"/>
      <c r="E30" s="16"/>
      <c r="F30" s="16"/>
      <c r="G30" s="15"/>
      <c r="H30" s="16"/>
      <c r="I30" s="16"/>
      <c r="J30" s="16"/>
      <c r="K30" s="16"/>
      <c r="L30" s="16"/>
      <c r="M30" s="16"/>
      <c r="N30" s="16"/>
    </row>
    <row r="31" spans="2:14" ht="14.5">
      <c r="B31" s="16"/>
      <c r="C31" s="16"/>
      <c r="E31" s="16"/>
      <c r="F31" s="16"/>
      <c r="G31" s="15"/>
      <c r="H31" s="16"/>
      <c r="I31" s="16"/>
      <c r="J31" s="16"/>
      <c r="K31" s="16"/>
      <c r="L31" s="16"/>
      <c r="M31" s="16"/>
      <c r="N31" s="16"/>
    </row>
    <row r="32" spans="2:14" ht="14.5">
      <c r="B32" s="16"/>
      <c r="C32" s="16"/>
      <c r="E32" s="16"/>
      <c r="F32" s="16"/>
      <c r="G32" s="15"/>
      <c r="H32" s="16"/>
      <c r="I32" s="16"/>
      <c r="J32" s="16"/>
      <c r="K32" s="16"/>
      <c r="L32" s="16"/>
      <c r="M32" s="16"/>
      <c r="N32" s="16"/>
    </row>
    <row r="33" spans="2:14" ht="14.5">
      <c r="B33" s="16"/>
      <c r="C33" s="16"/>
      <c r="E33" s="16"/>
      <c r="F33" s="16"/>
      <c r="G33" s="15"/>
      <c r="H33" s="16"/>
      <c r="I33" s="16"/>
      <c r="J33" s="16"/>
      <c r="K33" s="16"/>
      <c r="L33" s="16"/>
      <c r="M33" s="16"/>
      <c r="N33" s="16"/>
    </row>
    <row r="34" spans="2:14" ht="14.5">
      <c r="B34" s="16"/>
      <c r="C34" s="16"/>
      <c r="E34" s="16"/>
      <c r="F34" s="16"/>
      <c r="H34" s="16"/>
      <c r="I34" s="16"/>
      <c r="J34" s="16"/>
      <c r="K34" s="16"/>
      <c r="L34" s="16"/>
      <c r="M34" s="16"/>
      <c r="N34" s="16"/>
    </row>
    <row r="35" spans="2:14" ht="14.5">
      <c r="B35" s="16"/>
      <c r="C35" s="16"/>
      <c r="E35" s="16"/>
      <c r="F35" s="16"/>
      <c r="H35" s="16"/>
      <c r="I35" s="16"/>
      <c r="J35" s="16"/>
      <c r="K35" s="16"/>
      <c r="L35" s="16"/>
      <c r="M35" s="16"/>
      <c r="N35" s="16"/>
    </row>
    <row r="36" spans="2:14" ht="14.5">
      <c r="B36" s="16"/>
      <c r="C36" s="16"/>
      <c r="E36" s="16"/>
      <c r="F36" s="16"/>
      <c r="H36" s="16"/>
      <c r="I36" s="16"/>
      <c r="J36" s="16"/>
      <c r="K36" s="16"/>
      <c r="L36" s="16"/>
      <c r="M36" s="16"/>
      <c r="N36" s="16"/>
    </row>
    <row r="37" spans="2:14" ht="14.5">
      <c r="B37" s="16"/>
      <c r="C37" s="16"/>
      <c r="E37" s="16"/>
      <c r="F37" s="16"/>
      <c r="H37" s="16"/>
      <c r="I37" s="16"/>
      <c r="J37" s="16"/>
      <c r="K37" s="16"/>
      <c r="L37" s="16"/>
      <c r="M37" s="16"/>
      <c r="N37" s="16"/>
    </row>
    <row r="38" spans="2:14" ht="14.5">
      <c r="B38" s="16"/>
      <c r="C38" s="16"/>
      <c r="E38" s="16"/>
      <c r="F38" s="16"/>
      <c r="H38" s="16"/>
      <c r="I38" s="16"/>
      <c r="J38" s="16"/>
      <c r="K38" s="16"/>
      <c r="L38" s="16"/>
      <c r="M38" s="16"/>
      <c r="N38" s="16"/>
    </row>
    <row r="39" spans="2:14" ht="14.5">
      <c r="B39" s="16"/>
      <c r="C39" s="16"/>
      <c r="E39" s="16"/>
      <c r="F39" s="16"/>
      <c r="H39" s="16"/>
      <c r="I39" s="16"/>
      <c r="J39" s="16"/>
      <c r="K39" s="16"/>
      <c r="L39" s="16"/>
      <c r="M39" s="16"/>
      <c r="N39" s="16"/>
    </row>
    <row r="40" spans="2:14" ht="14.5">
      <c r="B40" s="16"/>
      <c r="C40" s="16"/>
      <c r="E40" s="16"/>
      <c r="F40" s="16"/>
      <c r="H40" s="16"/>
      <c r="I40" s="16"/>
      <c r="J40" s="16"/>
      <c r="K40" s="16"/>
      <c r="L40" s="16"/>
      <c r="M40" s="16"/>
      <c r="N40" s="16"/>
    </row>
    <row r="41" spans="2:14" ht="14.5">
      <c r="B41" s="16"/>
      <c r="C41" s="16"/>
      <c r="E41" s="16"/>
      <c r="F41" s="16"/>
      <c r="H41" s="16"/>
      <c r="I41" s="16"/>
      <c r="J41" s="16"/>
      <c r="K41" s="16"/>
      <c r="L41" s="16"/>
      <c r="M41" s="16"/>
      <c r="N41" s="16"/>
    </row>
    <row r="42" spans="2:14" ht="14.5">
      <c r="B42" s="16"/>
      <c r="C42" s="16"/>
      <c r="E42" s="16"/>
      <c r="F42" s="16"/>
      <c r="H42" s="16"/>
      <c r="I42" s="16"/>
      <c r="J42" s="16"/>
      <c r="K42" s="16"/>
      <c r="L42" s="16"/>
      <c r="M42" s="16"/>
      <c r="N42" s="16"/>
    </row>
    <row r="43" spans="2:14" ht="14.5">
      <c r="B43" s="16"/>
      <c r="C43" s="16"/>
      <c r="E43" s="16"/>
      <c r="F43" s="16"/>
      <c r="H43" s="16"/>
      <c r="I43" s="16"/>
      <c r="J43" s="16"/>
      <c r="K43" s="16"/>
      <c r="L43" s="16"/>
      <c r="M43" s="16"/>
      <c r="N43" s="16"/>
    </row>
    <row r="44" spans="2:14" ht="14.5">
      <c r="B44" s="16"/>
      <c r="C44" s="16"/>
      <c r="E44" s="16"/>
      <c r="F44" s="16"/>
      <c r="H44" s="16"/>
      <c r="I44" s="16"/>
      <c r="J44" s="16"/>
      <c r="K44" s="16"/>
      <c r="L44" s="16"/>
      <c r="M44" s="16"/>
      <c r="N44" s="16"/>
    </row>
    <row r="45" spans="2:14" ht="14.5">
      <c r="B45" s="16"/>
      <c r="C45" s="16"/>
      <c r="E45" s="16"/>
      <c r="F45" s="16"/>
      <c r="H45" s="16"/>
      <c r="I45" s="16"/>
      <c r="J45" s="17"/>
      <c r="K45" s="2"/>
      <c r="L45" s="2"/>
      <c r="M45" s="2"/>
      <c r="N45" s="2"/>
    </row>
    <row r="46" spans="2:14" ht="14.5">
      <c r="B46" s="16"/>
      <c r="C46" s="16"/>
      <c r="E46" s="16"/>
      <c r="F46" s="16"/>
    </row>
    <row r="47" spans="2:14" ht="14.5">
      <c r="B47" s="16"/>
      <c r="C47" s="16"/>
      <c r="E47" s="16"/>
      <c r="F47" s="16"/>
    </row>
    <row r="48" spans="2:14" ht="14.5">
      <c r="B48" s="16"/>
      <c r="C48" s="16"/>
      <c r="E48" s="16"/>
      <c r="F48" s="16"/>
    </row>
    <row r="49" spans="2:6" ht="14.5">
      <c r="B49" s="16"/>
      <c r="C49" s="16"/>
      <c r="E49" s="16"/>
      <c r="F49" s="16"/>
    </row>
    <row r="50" spans="2:6" ht="14.5">
      <c r="B50" s="16"/>
      <c r="C50" s="16"/>
      <c r="E50" s="16"/>
      <c r="F50" s="16"/>
    </row>
    <row r="51" spans="2:6" ht="14.5">
      <c r="B51" s="16"/>
      <c r="C51" s="16"/>
      <c r="E51" s="16"/>
      <c r="F51" s="16"/>
    </row>
    <row r="52" spans="2:6" ht="14.5">
      <c r="B52" s="16"/>
      <c r="C52" s="16"/>
      <c r="E52" s="16"/>
      <c r="F52" s="16"/>
    </row>
    <row r="53" spans="2:6" ht="14.5">
      <c r="B53" s="16"/>
      <c r="C53" s="16"/>
      <c r="E53" s="16"/>
      <c r="F53" s="16"/>
    </row>
    <row r="54" spans="2:6" ht="14.5">
      <c r="B54" s="16"/>
      <c r="C54" s="16"/>
      <c r="E54" s="16"/>
      <c r="F54" s="16"/>
    </row>
    <row r="55" spans="2:6" ht="14.5">
      <c r="B55" s="16"/>
      <c r="C55" s="16"/>
      <c r="E55" s="16"/>
      <c r="F55" s="16"/>
    </row>
    <row r="56" spans="2:6" ht="14.5">
      <c r="B56" s="16"/>
      <c r="C56" s="16"/>
      <c r="E56" s="16"/>
      <c r="F56" s="16"/>
    </row>
    <row r="57" spans="2:6" ht="14.5">
      <c r="B57" s="16"/>
      <c r="C57" s="16"/>
      <c r="E57" s="16"/>
      <c r="F57" s="16"/>
    </row>
    <row r="58" spans="2:6" ht="14.5">
      <c r="B58" s="16"/>
      <c r="C58" s="16"/>
      <c r="E58" s="16"/>
      <c r="F58" s="16"/>
    </row>
    <row r="59" spans="2:6" ht="14.5">
      <c r="B59" s="16"/>
      <c r="C59" s="16"/>
      <c r="E59" s="16"/>
      <c r="F59" s="16"/>
    </row>
    <row r="60" spans="2:6" ht="14.5">
      <c r="B60" s="16"/>
      <c r="C60" s="16"/>
      <c r="E60" s="16"/>
      <c r="F60" s="16"/>
    </row>
    <row r="61" spans="2:6" ht="14.5">
      <c r="B61" s="16"/>
      <c r="C61" s="16"/>
      <c r="E61" s="16"/>
      <c r="F61" s="16"/>
    </row>
    <row r="62" spans="2:6" ht="14.5">
      <c r="B62" s="16"/>
      <c r="C62" s="16"/>
      <c r="E62" s="16"/>
      <c r="F62" s="16"/>
    </row>
    <row r="63" spans="2:6" ht="14.5">
      <c r="B63" s="16"/>
      <c r="C63" s="16"/>
      <c r="E63" s="16"/>
      <c r="F63" s="16"/>
    </row>
    <row r="64" spans="2:6" ht="14.5">
      <c r="B64" s="16"/>
      <c r="C64" s="16"/>
      <c r="E64" s="16"/>
      <c r="F64" s="16"/>
    </row>
    <row r="65" spans="5:6" ht="14.5">
      <c r="E65" s="16"/>
      <c r="F65" s="16"/>
    </row>
    <row r="66" spans="5:6" ht="14.5">
      <c r="E66" s="16"/>
      <c r="F66" s="16"/>
    </row>
    <row r="67" spans="5:6" ht="14.5">
      <c r="E67" s="16"/>
      <c r="F67" s="16"/>
    </row>
    <row r="68" spans="5:6" ht="14.5">
      <c r="E68" s="16"/>
      <c r="F68" s="16"/>
    </row>
    <row r="69" spans="5:6" ht="14.5">
      <c r="E69" s="16"/>
      <c r="F69" s="16"/>
    </row>
    <row r="70" spans="5:6" ht="14.5">
      <c r="E70" s="16"/>
      <c r="F70" s="16"/>
    </row>
    <row r="71" spans="5:6" ht="14.5">
      <c r="E71" s="16"/>
      <c r="F71" s="16"/>
    </row>
    <row r="72" spans="5:6" ht="14.5">
      <c r="E72" s="16"/>
      <c r="F72" s="16"/>
    </row>
    <row r="73" spans="5:6" ht="14.5">
      <c r="E73" s="16"/>
      <c r="F73" s="16"/>
    </row>
    <row r="74" spans="5:6" ht="14.5">
      <c r="E74" s="16"/>
      <c r="F74" s="16"/>
    </row>
    <row r="75" spans="5:6" ht="14.5">
      <c r="E75" s="16"/>
      <c r="F75" s="16"/>
    </row>
    <row r="76" spans="5:6" ht="14.5">
      <c r="E76" s="16"/>
      <c r="F76" s="16"/>
    </row>
    <row r="77" spans="5:6" ht="14.5">
      <c r="E77" s="16"/>
      <c r="F77" s="16"/>
    </row>
    <row r="78" spans="5:6" ht="14.5">
      <c r="E78" s="16"/>
      <c r="F78" s="16"/>
    </row>
    <row r="79" spans="5:6" ht="14.5">
      <c r="E79" s="16"/>
      <c r="F79" s="16"/>
    </row>
    <row r="80" spans="5:6" ht="14.5">
      <c r="E80" s="16"/>
      <c r="F80" s="16"/>
    </row>
    <row r="81" spans="5:6" ht="14.5">
      <c r="E81" s="16"/>
      <c r="F81" s="16"/>
    </row>
    <row r="82" spans="5:6" ht="14.5">
      <c r="E82" s="16"/>
      <c r="F82" s="16"/>
    </row>
    <row r="83" spans="5:6" ht="14.5">
      <c r="E83" s="16"/>
      <c r="F83" s="16"/>
    </row>
    <row r="84" spans="5:6" ht="14.5">
      <c r="E84" s="16"/>
      <c r="F84" s="16"/>
    </row>
    <row r="85" spans="5:6" ht="14.5">
      <c r="E85" s="16"/>
      <c r="F85" s="16"/>
    </row>
    <row r="86" spans="5:6" ht="14.5">
      <c r="E86" s="16"/>
      <c r="F86" s="16"/>
    </row>
    <row r="87" spans="5:6" ht="14.5">
      <c r="E87" s="16"/>
      <c r="F87" s="16"/>
    </row>
    <row r="88" spans="5:6" ht="14.5">
      <c r="E88" s="16"/>
      <c r="F88" s="16"/>
    </row>
    <row r="89" spans="5:6" ht="14.5">
      <c r="E89" s="16"/>
      <c r="F89" s="16"/>
    </row>
    <row r="90" spans="5:6" ht="14.5">
      <c r="E90" s="16"/>
      <c r="F90" s="16"/>
    </row>
    <row r="91" spans="5:6" ht="14.5">
      <c r="E91" s="16"/>
      <c r="F91" s="16"/>
    </row>
    <row r="92" spans="5:6" ht="14.5">
      <c r="E92" s="16"/>
      <c r="F92" s="16"/>
    </row>
    <row r="93" spans="5:6" ht="14.5">
      <c r="E93" s="16"/>
      <c r="F93" s="16"/>
    </row>
    <row r="94" spans="5:6" ht="14.5">
      <c r="E94" s="16"/>
      <c r="F94" s="16"/>
    </row>
    <row r="95" spans="5:6" ht="14.5">
      <c r="E95" s="16"/>
      <c r="F95" s="16"/>
    </row>
    <row r="96" spans="5:6" ht="14.5">
      <c r="E96" s="16"/>
      <c r="F96" s="16"/>
    </row>
    <row r="97" spans="5:6" ht="14.5">
      <c r="E97" s="16"/>
      <c r="F97" s="16"/>
    </row>
    <row r="98" spans="5:6" ht="14.5">
      <c r="E98" s="16"/>
      <c r="F98" s="16"/>
    </row>
    <row r="99" spans="5:6" ht="14.5">
      <c r="E99" s="16"/>
      <c r="F99" s="16"/>
    </row>
    <row r="100" spans="5:6" ht="14.5">
      <c r="E100" s="16"/>
      <c r="F100" s="16"/>
    </row>
    <row r="101" spans="5:6" ht="14.5">
      <c r="E101" s="16"/>
      <c r="F101" s="16"/>
    </row>
    <row r="102" spans="5:6" ht="14.5">
      <c r="E102" s="16"/>
      <c r="F102" s="16"/>
    </row>
    <row r="103" spans="5:6" ht="14.5">
      <c r="E103" s="16"/>
      <c r="F103" s="16"/>
    </row>
    <row r="104" spans="5:6" ht="14.5">
      <c r="E104" s="16"/>
      <c r="F104" s="16"/>
    </row>
    <row r="105" spans="5:6" ht="14.5">
      <c r="E105" s="16"/>
      <c r="F105" s="16"/>
    </row>
    <row r="106" spans="5:6" ht="14.5">
      <c r="E106" s="16"/>
      <c r="F106" s="16"/>
    </row>
    <row r="107" spans="5:6" ht="14.5">
      <c r="E107" s="16"/>
      <c r="F107" s="16"/>
    </row>
    <row r="108" spans="5:6" ht="14.5">
      <c r="E108" s="16"/>
      <c r="F108" s="16"/>
    </row>
    <row r="109" spans="5:6" ht="14.5">
      <c r="E109" s="16"/>
      <c r="F109" s="16"/>
    </row>
    <row r="110" spans="5:6" ht="14.5">
      <c r="E110" s="16"/>
      <c r="F110" s="16"/>
    </row>
    <row r="111" spans="5:6" ht="14.5">
      <c r="E111" s="16"/>
      <c r="F111" s="16"/>
    </row>
    <row r="112" spans="5:6" ht="14.5">
      <c r="E112" s="16"/>
      <c r="F112" s="16"/>
    </row>
    <row r="113" spans="5:6" ht="14.5">
      <c r="E113" s="16"/>
      <c r="F113" s="16"/>
    </row>
    <row r="114" spans="5:6" ht="14.5">
      <c r="E114" s="16"/>
      <c r="F114" s="16"/>
    </row>
    <row r="115" spans="5:6" ht="14.5">
      <c r="E115" s="16"/>
      <c r="F115" s="16"/>
    </row>
    <row r="116" spans="5:6" ht="14.5">
      <c r="E116" s="16"/>
      <c r="F116" s="16"/>
    </row>
    <row r="117" spans="5:6" ht="14.5">
      <c r="E117" s="16"/>
      <c r="F117" s="16"/>
    </row>
    <row r="118" spans="5:6" ht="14.5">
      <c r="E118" s="16"/>
      <c r="F118" s="16"/>
    </row>
    <row r="119" spans="5:6" ht="14.5">
      <c r="E119" s="16"/>
      <c r="F119" s="16"/>
    </row>
    <row r="120" spans="5:6" ht="14.5">
      <c r="E120" s="16"/>
      <c r="F120" s="16"/>
    </row>
    <row r="121" spans="5:6" ht="14.5">
      <c r="E121" s="16"/>
      <c r="F121" s="16"/>
    </row>
    <row r="122" spans="5:6" ht="14.5">
      <c r="E122" s="16"/>
      <c r="F122" s="16"/>
    </row>
    <row r="123" spans="5:6" ht="14.5">
      <c r="E123" s="16"/>
      <c r="F123" s="16"/>
    </row>
    <row r="124" spans="5:6" ht="14.5">
      <c r="E124" s="16"/>
      <c r="F124" s="16"/>
    </row>
    <row r="125" spans="5:6" ht="14.5">
      <c r="E125" s="16"/>
      <c r="F125" s="16"/>
    </row>
    <row r="126" spans="5:6" ht="14.5">
      <c r="E126" s="16"/>
      <c r="F126" s="16"/>
    </row>
    <row r="127" spans="5:6" ht="14.5">
      <c r="E127" s="16"/>
      <c r="F127" s="16"/>
    </row>
    <row r="128" spans="5:6" ht="14.5">
      <c r="E128" s="16"/>
      <c r="F128" s="16"/>
    </row>
    <row r="129" spans="5:6" ht="14.5">
      <c r="E129" s="16"/>
      <c r="F129" s="16"/>
    </row>
    <row r="130" spans="5:6" ht="14.5">
      <c r="E130" s="16"/>
      <c r="F130" s="16"/>
    </row>
    <row r="131" spans="5:6" ht="14.5">
      <c r="E131" s="16"/>
      <c r="F131" s="16"/>
    </row>
    <row r="132" spans="5:6" ht="14.5">
      <c r="E132" s="16"/>
      <c r="F132" s="16"/>
    </row>
    <row r="133" spans="5:6" ht="14.5">
      <c r="E133" s="16"/>
      <c r="F133" s="16"/>
    </row>
    <row r="134" spans="5:6" ht="14.5">
      <c r="E134" s="16"/>
      <c r="F134" s="16"/>
    </row>
    <row r="135" spans="5:6" ht="14.5">
      <c r="E135" s="16"/>
      <c r="F135" s="16"/>
    </row>
    <row r="136" spans="5:6" ht="14.5">
      <c r="E136" s="16"/>
      <c r="F136" s="16"/>
    </row>
    <row r="137" spans="5:6" ht="14.5">
      <c r="E137" s="16"/>
      <c r="F137" s="16"/>
    </row>
    <row r="138" spans="5:6" ht="14.5">
      <c r="E138" s="16"/>
      <c r="F138" s="16"/>
    </row>
    <row r="139" spans="5:6" ht="14.5">
      <c r="E139" s="16"/>
      <c r="F139" s="16"/>
    </row>
    <row r="140" spans="5:6" ht="14.5">
      <c r="E140" s="16"/>
      <c r="F140" s="16"/>
    </row>
    <row r="141" spans="5:6" ht="14.5">
      <c r="E141" s="16"/>
      <c r="F141" s="16"/>
    </row>
    <row r="142" spans="5:6" ht="14.5">
      <c r="E142" s="16"/>
      <c r="F142" s="16"/>
    </row>
    <row r="143" spans="5:6" ht="14.5">
      <c r="E143" s="16"/>
      <c r="F143" s="16"/>
    </row>
    <row r="144" spans="5:6" ht="14.5">
      <c r="E144" s="16"/>
      <c r="F144" s="16"/>
    </row>
    <row r="145" spans="5:6" ht="14.5">
      <c r="E145" s="16"/>
      <c r="F145" s="16"/>
    </row>
    <row r="146" spans="5:6" ht="14.5">
      <c r="E146" s="16"/>
      <c r="F146" s="16"/>
    </row>
    <row r="147" spans="5:6" ht="14.5">
      <c r="E147" s="16"/>
      <c r="F147" s="16"/>
    </row>
  </sheetData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D2BB2-DFAE-4511-AD4E-31ED83800B3C}">
  <sheetPr codeName="Arkusz20">
    <tabColor rgb="FF4472C4"/>
  </sheetPr>
  <dimension ref="A1:AG44"/>
  <sheetViews>
    <sheetView showGridLines="0" showRowColHeaders="0" zoomScale="85" zoomScaleNormal="85" workbookViewId="0">
      <selection activeCell="F9" sqref="F9:F19"/>
    </sheetView>
  </sheetViews>
  <sheetFormatPr defaultColWidth="8.1796875" defaultRowHeight="12.5"/>
  <cols>
    <col min="1" max="1" width="3.453125" style="1" customWidth="1"/>
    <col min="2" max="2" width="8.1796875" style="1"/>
    <col min="3" max="3" width="18.36328125" style="1" customWidth="1"/>
    <col min="4" max="4" width="14.90625" style="1" customWidth="1"/>
    <col min="5" max="5" width="14.26953125" style="1" customWidth="1"/>
    <col min="6" max="6" width="13.36328125" style="1" customWidth="1"/>
    <col min="7" max="7" width="17.453125" style="1" customWidth="1"/>
    <col min="8" max="8" width="11.81640625" style="1" customWidth="1"/>
    <col min="9" max="9" width="14.81640625" style="1" customWidth="1"/>
    <col min="10" max="10" width="22.6328125" style="1" customWidth="1"/>
    <col min="11" max="14" width="8.1796875" style="1"/>
    <col min="15" max="15" width="37.7265625" style="1" customWidth="1"/>
    <col min="16" max="17" width="12.7265625" style="1" customWidth="1"/>
    <col min="18" max="18" width="10.36328125" style="1" customWidth="1"/>
    <col min="19" max="19" width="14.26953125" style="1" bestFit="1" customWidth="1"/>
    <col min="20" max="16384" width="8.1796875" style="1"/>
  </cols>
  <sheetData>
    <row r="1" spans="1:33" s="22" customForma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s="22" customFormat="1" ht="57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s="22" customFormat="1" ht="13">
      <c r="A3" s="18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s="22" customFormat="1" ht="29.9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6" spans="1:33" s="22" customFormat="1" ht="13">
      <c r="A6" s="1"/>
      <c r="K6" s="1"/>
      <c r="L6" s="1"/>
      <c r="M6" s="1"/>
      <c r="N6" s="1"/>
      <c r="O6" s="1"/>
      <c r="P6" s="1"/>
      <c r="Q6" s="27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s="33" customFormat="1" hidden="1">
      <c r="A7" s="32"/>
      <c r="B7" s="50" t="s">
        <v>43</v>
      </c>
      <c r="C7" s="52">
        <v>1</v>
      </c>
      <c r="D7" s="1"/>
      <c r="E7" s="1"/>
      <c r="F7" s="1"/>
      <c r="G7" s="1"/>
      <c r="H7" s="1"/>
      <c r="I7" s="1"/>
      <c r="J7" s="1"/>
      <c r="K7" s="1"/>
      <c r="L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</row>
    <row r="8" spans="1:33" s="22" customForma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s="22" customFormat="1" ht="112">
      <c r="A9" s="1"/>
      <c r="B9" s="63" t="s">
        <v>35</v>
      </c>
      <c r="C9" s="55" t="s">
        <v>39</v>
      </c>
      <c r="D9" s="55" t="s">
        <v>44</v>
      </c>
      <c r="E9" s="55" t="s">
        <v>45</v>
      </c>
      <c r="F9" s="55" t="s">
        <v>46</v>
      </c>
      <c r="G9" s="55" t="s">
        <v>47</v>
      </c>
      <c r="H9" s="55" t="s">
        <v>48</v>
      </c>
      <c r="I9"/>
      <c r="J9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s="22" customFormat="1">
      <c r="A10" s="1"/>
      <c r="B10" s="56">
        <v>202402</v>
      </c>
      <c r="C10" s="51">
        <v>60</v>
      </c>
      <c r="D10" s="64">
        <v>50</v>
      </c>
      <c r="E10" s="65">
        <v>76</v>
      </c>
      <c r="F10" s="51">
        <v>10</v>
      </c>
      <c r="G10" s="51">
        <v>20</v>
      </c>
      <c r="H10" s="62">
        <v>3</v>
      </c>
      <c r="I10"/>
      <c r="J10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s="22" customFormat="1">
      <c r="A11" s="1"/>
      <c r="B11" s="56">
        <v>202403</v>
      </c>
      <c r="C11" s="51">
        <v>59</v>
      </c>
      <c r="D11" s="64">
        <v>51</v>
      </c>
      <c r="E11" s="65">
        <v>160</v>
      </c>
      <c r="F11" s="51">
        <v>8</v>
      </c>
      <c r="G11" s="51">
        <v>25</v>
      </c>
      <c r="H11" s="62">
        <v>2.2999999999999998</v>
      </c>
      <c r="I11"/>
      <c r="J1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s="22" customFormat="1">
      <c r="A12" s="1"/>
      <c r="B12" s="56">
        <v>202404</v>
      </c>
      <c r="C12" s="51">
        <v>56</v>
      </c>
      <c r="D12" s="64">
        <v>48</v>
      </c>
      <c r="E12" s="65">
        <v>70</v>
      </c>
      <c r="F12" s="51">
        <v>8</v>
      </c>
      <c r="G12" s="51">
        <v>34</v>
      </c>
      <c r="H12" s="62">
        <v>2.2999999999999998</v>
      </c>
      <c r="I12"/>
      <c r="J12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s="22" customFormat="1">
      <c r="A13" s="1"/>
      <c r="B13" s="56">
        <v>202405</v>
      </c>
      <c r="C13" s="51">
        <v>57</v>
      </c>
      <c r="D13" s="64">
        <v>49</v>
      </c>
      <c r="E13" s="65">
        <v>94</v>
      </c>
      <c r="F13" s="51">
        <v>8</v>
      </c>
      <c r="G13" s="51">
        <v>30</v>
      </c>
      <c r="H13" s="62">
        <v>2.2999999999999998</v>
      </c>
      <c r="I13"/>
      <c r="J13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s="22" customFormat="1">
      <c r="A14" s="1"/>
      <c r="B14" s="56">
        <v>202406</v>
      </c>
      <c r="C14" s="51">
        <v>61</v>
      </c>
      <c r="D14" s="64">
        <v>53</v>
      </c>
      <c r="E14" s="65">
        <v>162</v>
      </c>
      <c r="F14" s="51">
        <v>8</v>
      </c>
      <c r="G14" s="51">
        <v>17</v>
      </c>
      <c r="H14" s="62">
        <v>2.2999999999999998</v>
      </c>
      <c r="I14"/>
      <c r="J14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s="22" customFormat="1">
      <c r="A15" s="1"/>
      <c r="B15" s="56">
        <v>202407</v>
      </c>
      <c r="C15" s="51">
        <v>55</v>
      </c>
      <c r="D15" s="64">
        <v>50</v>
      </c>
      <c r="E15" s="65">
        <v>148</v>
      </c>
      <c r="F15" s="51">
        <v>5</v>
      </c>
      <c r="G15" s="51">
        <v>20</v>
      </c>
      <c r="H15" s="62">
        <v>2</v>
      </c>
      <c r="I15"/>
      <c r="J15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s="22" customFormat="1">
      <c r="A16" s="1"/>
      <c r="B16" s="56">
        <v>202408</v>
      </c>
      <c r="C16" s="51">
        <v>57</v>
      </c>
      <c r="D16" s="64">
        <v>52</v>
      </c>
      <c r="E16" s="65">
        <v>151</v>
      </c>
      <c r="F16" s="51">
        <v>5</v>
      </c>
      <c r="G16" s="51">
        <v>3</v>
      </c>
      <c r="H16" s="62">
        <v>2</v>
      </c>
      <c r="I16"/>
      <c r="J16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2:19" s="22" customFormat="1">
      <c r="B17" s="56">
        <v>202409</v>
      </c>
      <c r="C17" s="51">
        <v>57</v>
      </c>
      <c r="D17" s="64">
        <v>52</v>
      </c>
      <c r="E17" s="65">
        <v>174</v>
      </c>
      <c r="F17" s="51">
        <v>5</v>
      </c>
      <c r="G17" s="51">
        <v>2</v>
      </c>
      <c r="H17" s="62">
        <v>2</v>
      </c>
      <c r="I17"/>
      <c r="J17"/>
      <c r="K17" s="1"/>
      <c r="L17" s="1"/>
      <c r="M17" s="1"/>
      <c r="N17" s="1"/>
      <c r="O17" s="1"/>
      <c r="P17" s="1"/>
      <c r="Q17" s="1"/>
      <c r="R17" s="1"/>
      <c r="S17" s="1"/>
    </row>
    <row r="18" spans="2:19" s="22" customFormat="1">
      <c r="B18" s="56">
        <v>202410</v>
      </c>
      <c r="C18" s="51">
        <v>56</v>
      </c>
      <c r="D18" s="64">
        <v>51</v>
      </c>
      <c r="E18" s="65">
        <v>109</v>
      </c>
      <c r="F18" s="51">
        <v>5</v>
      </c>
      <c r="G18" s="51">
        <v>3</v>
      </c>
      <c r="H18" s="62">
        <v>2</v>
      </c>
      <c r="I18"/>
      <c r="J18"/>
      <c r="K18" s="1"/>
      <c r="L18" s="1"/>
      <c r="M18" s="1"/>
      <c r="N18" s="1"/>
      <c r="O18" s="1"/>
      <c r="P18" s="1"/>
      <c r="Q18" s="1"/>
      <c r="R18" s="1"/>
      <c r="S18" s="1"/>
    </row>
    <row r="19" spans="2:19" s="22" customFormat="1">
      <c r="B19" s="56">
        <v>202411</v>
      </c>
      <c r="C19" s="51">
        <v>56</v>
      </c>
      <c r="D19" s="64">
        <v>51</v>
      </c>
      <c r="E19" s="65">
        <v>90</v>
      </c>
      <c r="F19" s="51">
        <v>5</v>
      </c>
      <c r="G19" s="51">
        <v>8</v>
      </c>
      <c r="H19" s="62">
        <v>2</v>
      </c>
      <c r="I19"/>
      <c r="J19"/>
      <c r="K19" s="1"/>
      <c r="L19" s="1"/>
      <c r="M19" s="1"/>
      <c r="N19" s="1"/>
      <c r="O19" s="1"/>
      <c r="P19" s="1"/>
      <c r="Q19" s="1"/>
      <c r="R19" s="1"/>
      <c r="S19" s="1"/>
    </row>
    <row r="20" spans="2:19" s="22" customFormat="1" ht="14.5">
      <c r="B20" s="16"/>
      <c r="C20" s="16"/>
      <c r="D20" s="16"/>
      <c r="E20" s="16"/>
      <c r="F20" s="16"/>
      <c r="G20" s="16"/>
      <c r="H20" s="16"/>
      <c r="I20" s="16"/>
      <c r="J20" s="16"/>
      <c r="K20" s="1"/>
      <c r="L20" s="1"/>
      <c r="M20" s="1"/>
      <c r="N20" s="1"/>
      <c r="O20" s="1"/>
      <c r="P20" s="1"/>
      <c r="Q20" s="1"/>
      <c r="R20" s="1"/>
      <c r="S20" s="1"/>
    </row>
    <row r="21" spans="2:19" s="22" customFormat="1" ht="14.5">
      <c r="B21" s="16"/>
      <c r="C21" s="16"/>
      <c r="D21" s="16"/>
      <c r="E21" s="16"/>
      <c r="F21" s="16"/>
      <c r="G21" s="16"/>
      <c r="H21" s="16"/>
      <c r="I21" s="16"/>
      <c r="J21" s="16"/>
      <c r="K21" s="1"/>
      <c r="L21" s="1"/>
      <c r="M21" s="1"/>
      <c r="N21" s="1"/>
      <c r="O21" s="1"/>
      <c r="P21" s="1"/>
      <c r="Q21" s="1"/>
      <c r="R21" s="1"/>
      <c r="S21" s="1"/>
    </row>
    <row r="22" spans="2:19" s="22" customFormat="1" ht="14.5">
      <c r="B22" s="16"/>
      <c r="C22" s="16"/>
      <c r="D22" s="16"/>
      <c r="E22" s="16"/>
      <c r="F22" s="16"/>
      <c r="G22" s="16"/>
      <c r="H22" s="16"/>
      <c r="I22" s="16"/>
      <c r="J22" s="16"/>
      <c r="K22" s="1"/>
      <c r="L22" s="1"/>
      <c r="M22" s="1"/>
      <c r="N22" s="1"/>
      <c r="O22" s="1"/>
      <c r="P22" s="1"/>
      <c r="Q22" s="1"/>
      <c r="R22" s="1"/>
      <c r="S22" s="1"/>
    </row>
    <row r="23" spans="2:19" s="22" customFormat="1" ht="14.5">
      <c r="B23" s="16"/>
      <c r="C23" s="16"/>
      <c r="D23" s="16"/>
      <c r="E23" s="16"/>
      <c r="F23" s="16"/>
      <c r="G23" s="16"/>
      <c r="H23" s="16"/>
      <c r="I23" s="16"/>
      <c r="J23" s="16"/>
      <c r="K23" s="1"/>
      <c r="L23" s="1"/>
      <c r="M23" s="1"/>
      <c r="N23" s="1"/>
      <c r="O23" s="1"/>
      <c r="P23" s="1"/>
      <c r="Q23" s="1"/>
      <c r="R23" s="1"/>
      <c r="S23" s="1"/>
    </row>
    <row r="24" spans="2:19" s="22" customFormat="1" ht="14.5">
      <c r="B24" s="16"/>
      <c r="C24" s="16"/>
      <c r="D24" s="16"/>
      <c r="E24" s="16"/>
      <c r="F24" s="16"/>
      <c r="G24" s="16"/>
      <c r="H24" s="16"/>
      <c r="I24" s="16"/>
      <c r="J24" s="16"/>
      <c r="K24" s="1"/>
      <c r="L24" s="1"/>
      <c r="M24" s="1"/>
      <c r="N24" s="1"/>
      <c r="O24" s="1"/>
      <c r="P24" s="1"/>
      <c r="Q24" s="1"/>
      <c r="R24" s="1"/>
      <c r="S24" s="1"/>
    </row>
    <row r="25" spans="2:19" s="22" customFormat="1" ht="14.5">
      <c r="B25" s="16"/>
      <c r="C25" s="16"/>
      <c r="D25" s="16"/>
      <c r="E25" s="16"/>
      <c r="F25" s="16"/>
      <c r="G25" s="16"/>
      <c r="H25" s="16"/>
      <c r="I25" s="16"/>
      <c r="J25" s="16"/>
      <c r="K25" s="1"/>
      <c r="L25" s="1"/>
      <c r="M25" s="1"/>
      <c r="N25" s="1"/>
      <c r="O25" s="1"/>
      <c r="P25" s="1"/>
      <c r="Q25" s="1"/>
      <c r="R25" s="1"/>
      <c r="S25" s="1"/>
    </row>
    <row r="26" spans="2:19" s="22" customFormat="1" ht="14.5">
      <c r="B26" s="16"/>
      <c r="C26" s="16"/>
      <c r="D26" s="16"/>
      <c r="E26" s="16"/>
      <c r="F26" s="16"/>
      <c r="G26" s="16"/>
      <c r="H26" s="16"/>
      <c r="I26" s="16"/>
      <c r="J26" s="16"/>
      <c r="K26" s="1"/>
      <c r="L26" s="1"/>
      <c r="M26" s="1"/>
      <c r="N26" s="1"/>
      <c r="O26" s="1"/>
      <c r="P26" s="1"/>
      <c r="Q26" s="1"/>
      <c r="R26" s="1"/>
      <c r="S26" s="1"/>
    </row>
    <row r="27" spans="2:19" s="22" customFormat="1" ht="14.5">
      <c r="B27" s="16"/>
      <c r="C27" s="16"/>
      <c r="D27" s="16"/>
      <c r="E27" s="16"/>
      <c r="F27" s="16"/>
      <c r="G27" s="16"/>
      <c r="H27" s="16"/>
      <c r="I27" s="16"/>
      <c r="J27" s="16"/>
      <c r="K27" s="1"/>
      <c r="L27" s="1"/>
      <c r="M27" s="1"/>
      <c r="N27" s="1"/>
      <c r="O27" s="1"/>
      <c r="P27" s="1"/>
      <c r="Q27" s="1"/>
      <c r="R27" s="1"/>
      <c r="S27" s="1"/>
    </row>
    <row r="28" spans="2:19" s="22" customFormat="1" ht="14.5">
      <c r="B28" s="16"/>
      <c r="C28" s="16"/>
      <c r="D28" s="16"/>
      <c r="E28" s="16"/>
      <c r="F28" s="16"/>
      <c r="G28" s="16"/>
      <c r="H28" s="16"/>
      <c r="I28" s="16"/>
      <c r="J28" s="16"/>
      <c r="K28" s="1"/>
      <c r="L28" s="1"/>
      <c r="M28" s="1"/>
      <c r="N28" s="1"/>
      <c r="O28" s="1"/>
      <c r="P28" s="1"/>
      <c r="Q28" s="1"/>
      <c r="R28" s="1"/>
      <c r="S28" s="1"/>
    </row>
    <row r="29" spans="2:19" s="22" customFormat="1" ht="14.5">
      <c r="B29" s="16"/>
      <c r="C29" s="16"/>
      <c r="D29" s="16"/>
      <c r="E29" s="16"/>
      <c r="F29" s="16"/>
      <c r="G29" s="16"/>
      <c r="H29" s="16"/>
      <c r="I29" s="16"/>
      <c r="J29" s="16"/>
      <c r="K29" s="1"/>
      <c r="L29" s="1"/>
      <c r="M29" s="1"/>
      <c r="N29" s="1"/>
      <c r="O29" s="1"/>
      <c r="P29" s="1"/>
      <c r="Q29" s="1"/>
      <c r="R29" s="1"/>
      <c r="S29" s="1"/>
    </row>
    <row r="30" spans="2:19" s="22" customFormat="1" ht="14.5">
      <c r="B30" s="16"/>
      <c r="C30" s="16"/>
      <c r="D30" s="16"/>
      <c r="E30" s="16"/>
      <c r="F30" s="16"/>
      <c r="G30" s="16"/>
      <c r="H30" s="16"/>
      <c r="I30" s="16"/>
      <c r="J30" s="16"/>
      <c r="K30" s="1"/>
      <c r="L30" s="1"/>
      <c r="M30" s="1"/>
      <c r="N30" s="1"/>
      <c r="O30" s="1"/>
      <c r="P30" s="1"/>
      <c r="Q30" s="1"/>
      <c r="R30" s="1"/>
      <c r="S30" s="1"/>
    </row>
    <row r="31" spans="2:19" s="22" customFormat="1" ht="14.5">
      <c r="B31" s="16"/>
      <c r="C31" s="16"/>
      <c r="D31" s="16"/>
      <c r="E31" s="16"/>
      <c r="F31" s="16"/>
      <c r="G31" s="16"/>
      <c r="H31" s="16"/>
      <c r="I31" s="16"/>
      <c r="J31" s="16"/>
      <c r="K31" s="1"/>
      <c r="L31" s="1"/>
      <c r="M31" s="1"/>
      <c r="N31" s="1"/>
      <c r="O31" s="1"/>
      <c r="P31" s="1"/>
      <c r="Q31" s="1"/>
      <c r="R31" s="1"/>
      <c r="S31" s="1"/>
    </row>
    <row r="32" spans="2:19" s="22" customFormat="1" ht="14.5">
      <c r="B32" s="16"/>
      <c r="C32" s="16"/>
      <c r="D32" s="16"/>
      <c r="E32" s="16"/>
      <c r="F32" s="16"/>
      <c r="G32" s="16"/>
      <c r="H32" s="16"/>
      <c r="I32" s="16"/>
      <c r="J32" s="16"/>
      <c r="K32" s="1"/>
      <c r="L32" s="1"/>
      <c r="M32" s="1"/>
      <c r="N32" s="1"/>
      <c r="O32" s="1"/>
      <c r="P32" s="1"/>
      <c r="Q32" s="1"/>
      <c r="R32" s="1"/>
      <c r="S32" s="1"/>
    </row>
    <row r="33" spans="2:19" s="22" customFormat="1" ht="14.5">
      <c r="B33" s="16"/>
      <c r="C33" s="16"/>
      <c r="D33" s="16"/>
      <c r="E33" s="16"/>
      <c r="F33" s="16"/>
      <c r="G33" s="16"/>
      <c r="H33" s="16"/>
      <c r="I33" s="16"/>
      <c r="J33" s="16"/>
      <c r="K33" s="1"/>
      <c r="L33" s="1"/>
      <c r="M33" s="1"/>
      <c r="N33" s="1"/>
      <c r="O33" s="1"/>
      <c r="P33" s="1"/>
      <c r="Q33" s="1"/>
      <c r="R33" s="1"/>
      <c r="S33" s="1"/>
    </row>
    <row r="34" spans="2:19" s="22" customFormat="1" ht="14.5">
      <c r="B34" s="16"/>
      <c r="C34" s="16"/>
      <c r="D34" s="16"/>
      <c r="E34" s="16"/>
      <c r="F34" s="16"/>
      <c r="G34" s="16"/>
      <c r="H34" s="16"/>
      <c r="I34" s="16"/>
      <c r="J34" s="16"/>
      <c r="K34" s="1"/>
      <c r="L34" s="1"/>
      <c r="M34" s="1"/>
      <c r="N34" s="1"/>
      <c r="O34" s="1"/>
      <c r="P34" s="1"/>
      <c r="Q34" s="1"/>
      <c r="R34" s="1"/>
      <c r="S34" s="1"/>
    </row>
    <row r="35" spans="2:19" s="22" customFormat="1" ht="14.5">
      <c r="B35" s="16"/>
      <c r="C35" s="16"/>
      <c r="D35" s="16"/>
      <c r="E35" s="16"/>
      <c r="F35" s="16"/>
      <c r="G35" s="16"/>
      <c r="H35" s="16"/>
      <c r="I35" s="16"/>
      <c r="J35" s="16"/>
      <c r="K35" s="1"/>
      <c r="L35" s="1"/>
      <c r="M35" s="1"/>
      <c r="N35" s="1"/>
      <c r="O35" s="1"/>
      <c r="P35" s="1"/>
      <c r="Q35" s="1"/>
      <c r="R35" s="1"/>
      <c r="S35" s="1"/>
    </row>
    <row r="36" spans="2:19" s="22" customFormat="1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2:19" s="22" customFormat="1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2:19" s="22" customFormat="1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2:19" s="22" customFormat="1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s="22" customFormat="1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s="22" customFormat="1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2:19" s="22" customForma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2:19" s="22" customFormat="1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2:19" s="22" customFormat="1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</sheetData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D9A4-36CD-4EB0-AB93-0116DE073ECF}">
  <sheetPr codeName="Arkusz23">
    <tabColor rgb="FF4472C4"/>
  </sheetPr>
  <dimension ref="B1:O35"/>
  <sheetViews>
    <sheetView showGridLines="0" showRowColHeaders="0" zoomScale="85" zoomScaleNormal="85" workbookViewId="0"/>
  </sheetViews>
  <sheetFormatPr defaultColWidth="8.1796875" defaultRowHeight="12.5"/>
  <cols>
    <col min="1" max="1" width="3.453125" style="1" customWidth="1"/>
    <col min="2" max="2" width="12.7265625" style="1" customWidth="1"/>
    <col min="3" max="3" width="16.7265625" style="1" customWidth="1"/>
    <col min="4" max="4" width="19.90625" style="1" customWidth="1"/>
    <col min="5" max="5" width="9.36328125" style="1" customWidth="1"/>
    <col min="6" max="6" width="13.453125" style="1" customWidth="1"/>
    <col min="7" max="7" width="12.453125" style="1" customWidth="1"/>
    <col min="8" max="8" width="14.36328125" style="1" bestFit="1" customWidth="1"/>
    <col min="9" max="9" width="16.7265625" style="1" customWidth="1"/>
    <col min="10" max="11" width="8.1796875" style="1"/>
    <col min="12" max="12" width="5.453125" style="1" customWidth="1"/>
    <col min="13" max="13" width="61.08984375" style="1" bestFit="1" customWidth="1"/>
    <col min="14" max="14" width="25.7265625" style="1" bestFit="1" customWidth="1"/>
    <col min="15" max="15" width="10" style="22" hidden="1" customWidth="1"/>
    <col min="16" max="16384" width="8.1796875" style="1"/>
  </cols>
  <sheetData>
    <row r="1" spans="2:15" ht="9.75" customHeight="1"/>
    <row r="3" spans="2:15" ht="67.5" customHeight="1">
      <c r="M3" s="34" t="s">
        <v>58</v>
      </c>
      <c r="O3" s="22" t="b">
        <f>AND(J12&lt;=0.05,J12&gt;=0)</f>
        <v>0</v>
      </c>
    </row>
    <row r="4" spans="2:15" ht="13">
      <c r="B4" s="18"/>
      <c r="O4" s="22" t="b">
        <f>IF(I12="-",FALSE,J12&gt;0.05)</f>
        <v>0</v>
      </c>
    </row>
    <row r="7" spans="2:15" ht="14">
      <c r="C7" s="2"/>
      <c r="D7" s="2"/>
      <c r="E7" s="2"/>
      <c r="F7" s="2"/>
    </row>
    <row r="8" spans="2:15" ht="14">
      <c r="C8" s="2"/>
      <c r="D8" s="2"/>
      <c r="E8" s="2"/>
      <c r="F8" s="2"/>
    </row>
    <row r="9" spans="2:15" ht="14">
      <c r="B9" s="2"/>
      <c r="C9" s="2"/>
      <c r="D9" s="2"/>
      <c r="E9" s="2"/>
      <c r="F9" s="2"/>
    </row>
    <row r="10" spans="2:15" ht="14.5" thickBot="1">
      <c r="B10" s="2"/>
      <c r="C10" s="2"/>
      <c r="D10" s="2"/>
      <c r="E10" s="2"/>
      <c r="F10" s="2"/>
    </row>
    <row r="11" spans="2:15" ht="42">
      <c r="B11" s="19" t="s">
        <v>35</v>
      </c>
      <c r="C11" s="20" t="s">
        <v>49</v>
      </c>
      <c r="D11" s="20" t="s">
        <v>50</v>
      </c>
      <c r="E11" s="16"/>
      <c r="F11" s="2"/>
      <c r="G11" s="23" t="str">
        <f>IF(okresDIFF&lt;12,
TEXT(
DATE(LEFT(okresOd-100,4),RIGHT(okresOd-100,2),1),"mm.rrrr")
&amp;CHAR(10)&amp;
TEXT(
DATE(LEFT(okresDo-100,4),RIGHT(okresDo-100,2),1),"mm.rrrr"),"-")</f>
        <v>02.2023
11.2023</v>
      </c>
      <c r="H11" s="23" t="str">
        <f>TEXT(
DATE(LEFT(okresOd,4),RIGHT(okresOd,2),1),"mm.rrrr")
&amp;CHAR(10)&amp;
TEXT(
DATE(LEFT(okresDo,4),RIGHT(okresDo,2),1),"mm.rrrr")</f>
        <v>02.2024
11.2024</v>
      </c>
      <c r="I11" s="23" t="s">
        <v>51</v>
      </c>
      <c r="J11" s="24" t="s">
        <v>52</v>
      </c>
      <c r="K11" s="24"/>
      <c r="M11" s="43" t="s">
        <v>53</v>
      </c>
      <c r="N11" s="45" t="s">
        <v>54</v>
      </c>
      <c r="O11" s="16"/>
    </row>
    <row r="12" spans="2:15" ht="14.5">
      <c r="B12" s="13" t="s">
        <v>55</v>
      </c>
      <c r="C12" s="21"/>
      <c r="D12" s="21"/>
      <c r="E12" s="16"/>
      <c r="F12" s="2"/>
      <c r="G12" s="47" t="str">
        <f>IF(okresDIFF&lt;12,
IF($B$12="(puste)","-",
IFERROR(
IF(SUMIFS(C12:C104,B12:B104,"&gt;="&amp;okresOd-100,B12:B104,"&lt;="&amp;okresDo-100)=0,"-",
SUMIFS(C12:C104,B12:B104,"&gt;="&amp;okresOd-100,B12:B104,"&lt;="&amp;okresDo-100)),"-")),"-")</f>
        <v>-</v>
      </c>
      <c r="H12" s="47" t="str">
        <f>IF($B$12="(puste)","-",
IFERROR(
IF(SUMIFS(C12:C104,B12:B104,"&gt;="&amp;okresOd,B12:B104,"&lt;="&amp;okresDo)=0,"-",
SUMIFS(C12:C104,B12:B104,"&gt;="&amp;okresOd,B12:B104,"&lt;="&amp;okresDo)),"-"))</f>
        <v>-</v>
      </c>
      <c r="I12" s="47" t="str">
        <f>IFERROR(H12-G12,"-")</f>
        <v>-</v>
      </c>
      <c r="J12" s="48" t="str">
        <f>IFERROR(I12/G12,"-")</f>
        <v>-</v>
      </c>
      <c r="K12" s="49" t="str">
        <f>J12</f>
        <v>-</v>
      </c>
      <c r="M12" s="42" t="s">
        <v>37</v>
      </c>
      <c r="N12" s="44" t="s">
        <v>1</v>
      </c>
      <c r="O12" s="16"/>
    </row>
    <row r="13" spans="2:15" ht="14.5">
      <c r="B13" s="16"/>
      <c r="C13" s="16"/>
      <c r="D13" s="16"/>
      <c r="E13" s="2"/>
      <c r="F13" s="2"/>
      <c r="G13" s="47"/>
      <c r="H13" s="47"/>
      <c r="I13" s="47"/>
      <c r="J13" s="48"/>
      <c r="K13" s="49"/>
      <c r="M13" s="16"/>
      <c r="N13" s="16"/>
      <c r="O13" s="16"/>
    </row>
    <row r="14" spans="2:15" ht="14.5">
      <c r="B14" s="16"/>
      <c r="C14" s="16"/>
      <c r="D14" s="16"/>
      <c r="E14" s="2"/>
      <c r="F14" s="2"/>
      <c r="M14" s="16"/>
      <c r="N14" s="16"/>
      <c r="O14" s="16"/>
    </row>
    <row r="15" spans="2:15" ht="14.5">
      <c r="B15" s="16"/>
      <c r="C15" s="16"/>
      <c r="D15" s="16"/>
      <c r="E15" s="2"/>
      <c r="F15" s="2"/>
      <c r="M15" s="16"/>
      <c r="N15" s="16"/>
      <c r="O15" s="16"/>
    </row>
    <row r="16" spans="2:15" ht="14.5">
      <c r="B16" s="16"/>
      <c r="C16" s="16"/>
      <c r="D16" s="16"/>
      <c r="E16" s="2"/>
      <c r="F16" s="2"/>
      <c r="M16" s="16"/>
      <c r="N16" s="16"/>
      <c r="O16" s="26"/>
    </row>
    <row r="17" spans="2:15" ht="14.5">
      <c r="B17" s="16"/>
      <c r="C17" s="16"/>
      <c r="D17" s="16"/>
      <c r="E17" s="2"/>
      <c r="F17" s="2"/>
      <c r="M17" s="16"/>
      <c r="N17" s="16"/>
      <c r="O17" s="26"/>
    </row>
    <row r="18" spans="2:15" ht="14.5">
      <c r="B18" s="16"/>
      <c r="C18" s="16"/>
      <c r="D18" s="16"/>
      <c r="E18" s="2"/>
      <c r="F18" s="2"/>
      <c r="M18" s="16"/>
      <c r="N18" s="16"/>
      <c r="O18" s="26"/>
    </row>
    <row r="19" spans="2:15" ht="14.5">
      <c r="B19" s="16"/>
      <c r="C19" s="16"/>
      <c r="D19" s="16"/>
      <c r="E19" s="2"/>
      <c r="F19" s="2"/>
      <c r="M19" s="16"/>
      <c r="N19" s="16"/>
      <c r="O19" s="26"/>
    </row>
    <row r="20" spans="2:15" ht="14.5">
      <c r="B20" s="16"/>
      <c r="C20" s="16"/>
      <c r="D20" s="16"/>
      <c r="E20" s="2"/>
      <c r="F20" s="2"/>
      <c r="M20" s="16"/>
      <c r="N20" s="16"/>
      <c r="O20" s="26"/>
    </row>
    <row r="21" spans="2:15" ht="14.5">
      <c r="B21" s="16"/>
      <c r="C21" s="16"/>
      <c r="D21" s="16"/>
      <c r="E21" s="2"/>
      <c r="F21" s="2"/>
      <c r="M21" s="16"/>
      <c r="N21" s="16"/>
      <c r="O21" s="26"/>
    </row>
    <row r="22" spans="2:15" ht="14.5">
      <c r="B22" s="16"/>
      <c r="C22" s="16"/>
      <c r="D22" s="16"/>
      <c r="E22" s="2"/>
      <c r="F22" s="2"/>
      <c r="M22" s="16"/>
      <c r="N22" s="16"/>
      <c r="O22" s="26"/>
    </row>
    <row r="23" spans="2:15" ht="14.5">
      <c r="B23" s="16"/>
      <c r="C23" s="16"/>
      <c r="D23" s="16"/>
      <c r="E23" s="2"/>
      <c r="F23" s="2"/>
      <c r="M23" s="16"/>
      <c r="N23" s="16"/>
      <c r="O23" s="26"/>
    </row>
    <row r="24" spans="2:15" ht="14.5">
      <c r="B24" s="16"/>
      <c r="C24" s="16"/>
      <c r="D24" s="16"/>
      <c r="E24" s="2"/>
      <c r="F24" s="2"/>
      <c r="M24" s="16"/>
      <c r="N24" s="16"/>
      <c r="O24" s="26"/>
    </row>
    <row r="25" spans="2:15" ht="14.5">
      <c r="B25" s="16"/>
      <c r="C25" s="16"/>
      <c r="D25" s="16"/>
      <c r="E25" s="2"/>
      <c r="F25" s="2"/>
      <c r="M25" s="16"/>
      <c r="N25" s="16"/>
      <c r="O25" s="26"/>
    </row>
    <row r="26" spans="2:15" ht="14.5">
      <c r="B26" s="16"/>
      <c r="C26" s="16"/>
      <c r="D26" s="16"/>
      <c r="M26" s="16"/>
      <c r="N26" s="16"/>
      <c r="O26" s="26"/>
    </row>
    <row r="27" spans="2:15" ht="14.5">
      <c r="B27" s="16"/>
      <c r="C27" s="16"/>
      <c r="D27" s="16"/>
      <c r="M27" s="16"/>
      <c r="N27" s="16"/>
      <c r="O27" s="26"/>
    </row>
    <row r="28" spans="2:15" ht="14.5">
      <c r="B28" s="16"/>
      <c r="C28" s="16"/>
      <c r="D28" s="16"/>
      <c r="M28" s="16"/>
      <c r="N28" s="16"/>
      <c r="O28" s="26"/>
    </row>
    <row r="29" spans="2:15" ht="14.5">
      <c r="B29" s="16"/>
      <c r="C29" s="16"/>
      <c r="D29" s="16"/>
      <c r="M29" s="16"/>
      <c r="N29" s="16"/>
    </row>
    <row r="30" spans="2:15" ht="14.5">
      <c r="B30" s="16"/>
      <c r="C30" s="16"/>
      <c r="D30" s="16"/>
      <c r="M30" s="16"/>
      <c r="N30" s="16"/>
    </row>
    <row r="31" spans="2:15" ht="14.5">
      <c r="B31" s="16"/>
      <c r="C31" s="16"/>
      <c r="D31" s="16"/>
      <c r="M31" s="16"/>
      <c r="N31" s="16"/>
    </row>
    <row r="32" spans="2:15" ht="14.5">
      <c r="B32" s="16"/>
      <c r="C32" s="16"/>
      <c r="D32" s="16"/>
      <c r="M32" s="16"/>
      <c r="N32" s="16"/>
    </row>
    <row r="33" spans="2:4" ht="14.5">
      <c r="B33" s="16"/>
      <c r="C33" s="16"/>
      <c r="D33" s="16"/>
    </row>
    <row r="34" spans="2:4" ht="14.5">
      <c r="B34" s="16"/>
      <c r="C34" s="16"/>
      <c r="D34" s="16"/>
    </row>
    <row r="35" spans="2:4" ht="14.5">
      <c r="B35" s="16"/>
      <c r="C35" s="16"/>
      <c r="D35" s="16"/>
    </row>
  </sheetData>
  <mergeCells count="5">
    <mergeCell ref="G12:G13"/>
    <mergeCell ref="H12:H13"/>
    <mergeCell ref="I12:I13"/>
    <mergeCell ref="J12:J13"/>
    <mergeCell ref="K12:K13"/>
  </mergeCells>
  <conditionalFormatting sqref="B12">
    <cfRule type="cellIs" dxfId="97" priority="5" operator="equal">
      <formula>"(puste)"</formula>
    </cfRule>
  </conditionalFormatting>
  <conditionalFormatting sqref="I12">
    <cfRule type="expression" dxfId="96" priority="1">
      <formula>$O$4</formula>
    </cfRule>
    <cfRule type="expression" dxfId="95" priority="2">
      <formula>$O$3</formula>
    </cfRule>
  </conditionalFormatting>
  <conditionalFormatting sqref="I12:J12">
    <cfRule type="cellIs" dxfId="94" priority="3" operator="equal">
      <formula>"-"</formula>
    </cfRule>
    <cfRule type="cellIs" dxfId="93" priority="4" operator="lessThan">
      <formula>0</formula>
    </cfRule>
  </conditionalFormatting>
  <conditionalFormatting sqref="J12">
    <cfRule type="cellIs" dxfId="92" priority="6" operator="lessThanOrEqual">
      <formula>0.05</formula>
    </cfRule>
    <cfRule type="cellIs" dxfId="91" priority="7" operator="greaterThan">
      <formula>0.05</formula>
    </cfRule>
  </conditionalFormatting>
  <pageMargins left="0.7" right="0.7" top="0.75" bottom="0.75" header="0.3" footer="0.3"/>
  <pageSetup paperSize="9" orientation="portrait" r:id="rId3"/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132CBCF9-AC78-4FF5-8778-46BFC6108528}">
            <x14:iconSet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0.05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K12</xm:sqref>
        </x14:conditionalFormatting>
      </x14:conditionalFormattings>
    </ext>
    <ext xmlns:x14="http://schemas.microsoft.com/office/spreadsheetml/2009/9/main" uri="{A8765BA9-456A-4dab-B4F3-ACF838C121DE}">
      <x14:slicerList>
        <x14:slicer r:id="rId5"/>
      </x14:slicerList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87D0D-B521-45C6-9CF2-8E6CF1F48375}">
  <sheetPr codeName="Arkusz18">
    <tabColor theme="0" tint="-0.34998626667073579"/>
  </sheetPr>
  <dimension ref="B1:Q58"/>
  <sheetViews>
    <sheetView showGridLines="0" showRowColHeaders="0" zoomScale="85" zoomScaleNormal="85" workbookViewId="0"/>
  </sheetViews>
  <sheetFormatPr defaultColWidth="8.453125" defaultRowHeight="14"/>
  <cols>
    <col min="1" max="1" width="2.1796875" style="1" customWidth="1"/>
    <col min="2" max="2" width="30.7265625" style="1" customWidth="1"/>
    <col min="3" max="3" width="11.26953125" style="1" customWidth="1"/>
    <col min="4" max="4" width="2.1796875" style="1" customWidth="1"/>
    <col min="5" max="5" width="23" style="1" customWidth="1"/>
    <col min="6" max="6" width="11.26953125" style="1" customWidth="1"/>
    <col min="7" max="7" width="2.1796875" style="1" customWidth="1"/>
    <col min="8" max="8" width="13.6328125" style="1" customWidth="1"/>
    <col min="9" max="10" width="11.26953125" style="1" customWidth="1"/>
    <col min="11" max="11" width="8.453125" style="1"/>
    <col min="12" max="12" width="2.26953125" style="2" customWidth="1"/>
    <col min="13" max="13" width="14.453125" style="5" customWidth="1"/>
    <col min="14" max="14" width="18.81640625" style="1" customWidth="1"/>
    <col min="15" max="15" width="17.90625" style="1" customWidth="1"/>
    <col min="16" max="16" width="18.08984375" style="1" customWidth="1"/>
    <col min="17" max="17" width="8" style="1" customWidth="1"/>
    <col min="18" max="16384" width="8.453125" style="1"/>
  </cols>
  <sheetData>
    <row r="1" spans="2:17">
      <c r="B1" s="6"/>
      <c r="C1" s="8"/>
    </row>
    <row r="2" spans="2:17" ht="14.5">
      <c r="B2" s="6"/>
      <c r="C2" s="7"/>
      <c r="M2" s="16"/>
      <c r="N2" s="16"/>
      <c r="O2" s="16"/>
      <c r="P2" s="16"/>
      <c r="Q2" s="16"/>
    </row>
    <row r="3" spans="2:17" ht="14.5">
      <c r="B3" s="6"/>
      <c r="C3" s="8"/>
      <c r="M3" s="16"/>
      <c r="N3" s="16"/>
      <c r="O3" s="16"/>
      <c r="P3" s="16"/>
      <c r="Q3" s="16"/>
    </row>
    <row r="4" spans="2:17" ht="15.5">
      <c r="B4" s="6"/>
      <c r="C4" s="8"/>
      <c r="K4" s="35" t="s">
        <v>57</v>
      </c>
      <c r="M4" s="16"/>
      <c r="N4" s="16"/>
      <c r="O4" s="16"/>
      <c r="P4" s="16"/>
      <c r="Q4" s="16"/>
    </row>
    <row r="5" spans="2:17" ht="14.5">
      <c r="B5" s="6"/>
      <c r="C5" s="8"/>
      <c r="M5" s="16"/>
      <c r="N5" s="16"/>
      <c r="O5" s="16"/>
      <c r="P5" s="16"/>
      <c r="Q5" s="16"/>
    </row>
    <row r="6" spans="2:17" ht="14.5">
      <c r="B6" s="16"/>
      <c r="C6" s="16"/>
      <c r="E6" s="16"/>
      <c r="F6" s="16"/>
      <c r="H6" s="16"/>
      <c r="I6" s="16"/>
      <c r="M6" s="16"/>
      <c r="N6" s="16"/>
      <c r="O6" s="16"/>
      <c r="P6" s="16"/>
      <c r="Q6" s="16"/>
    </row>
    <row r="7" spans="2:17" ht="14.5">
      <c r="B7" s="16"/>
      <c r="C7" s="16"/>
      <c r="E7" s="16"/>
      <c r="F7" s="16"/>
      <c r="H7" s="16"/>
      <c r="I7" s="16"/>
      <c r="M7" s="16"/>
      <c r="N7" s="16"/>
      <c r="O7" s="16"/>
      <c r="P7" s="16"/>
      <c r="Q7" s="16"/>
    </row>
    <row r="8" spans="2:17" ht="14.5">
      <c r="B8" s="16"/>
      <c r="C8" s="16"/>
      <c r="E8" s="16"/>
      <c r="F8" s="16"/>
      <c r="H8" s="16"/>
      <c r="I8" s="16"/>
      <c r="M8" s="16"/>
      <c r="N8" s="16"/>
      <c r="O8" s="16"/>
      <c r="P8" s="16"/>
      <c r="Q8" s="16"/>
    </row>
    <row r="9" spans="2:17" ht="14.5">
      <c r="M9" s="16"/>
      <c r="N9" s="16"/>
      <c r="O9" s="16"/>
      <c r="P9" s="16"/>
      <c r="Q9" s="16"/>
    </row>
    <row r="10" spans="2:17" ht="26">
      <c r="B10" s="36" t="s">
        <v>32</v>
      </c>
      <c r="C10" s="37" t="s">
        <v>33</v>
      </c>
      <c r="D10" s="36"/>
      <c r="E10" s="38" t="s">
        <v>34</v>
      </c>
      <c r="F10" s="37" t="s">
        <v>33</v>
      </c>
      <c r="G10" s="39"/>
      <c r="H10" s="38" t="s">
        <v>35</v>
      </c>
      <c r="I10" s="37" t="s">
        <v>33</v>
      </c>
      <c r="J10" s="16"/>
      <c r="K10" s="16"/>
      <c r="M10" s="16"/>
      <c r="N10" s="16"/>
      <c r="O10" s="16"/>
      <c r="P10" s="16"/>
      <c r="Q10" s="16"/>
    </row>
    <row r="11" spans="2:17" ht="14.5">
      <c r="B11" s="11" t="s">
        <v>2</v>
      </c>
      <c r="C11" s="40">
        <v>11</v>
      </c>
      <c r="E11" s="5" t="s">
        <v>56</v>
      </c>
      <c r="F11" s="14">
        <v>11</v>
      </c>
      <c r="G11" s="16"/>
      <c r="H11" s="13">
        <v>202402</v>
      </c>
      <c r="I11" s="14">
        <v>1</v>
      </c>
      <c r="J11" s="16"/>
      <c r="K11" s="16"/>
      <c r="M11" s="16"/>
      <c r="N11" s="16"/>
      <c r="O11" s="16"/>
      <c r="P11" s="16"/>
      <c r="Q11" s="16"/>
    </row>
    <row r="12" spans="2:17" ht="14.5">
      <c r="B12" s="15" t="s">
        <v>4</v>
      </c>
      <c r="C12" s="14">
        <v>11</v>
      </c>
      <c r="E12" s="5" t="s">
        <v>13</v>
      </c>
      <c r="F12" s="41">
        <v>11</v>
      </c>
      <c r="G12" s="16"/>
      <c r="H12" s="13">
        <v>202403</v>
      </c>
      <c r="I12" s="14">
        <v>1</v>
      </c>
      <c r="J12" s="16"/>
      <c r="K12" s="16"/>
      <c r="M12" s="16"/>
      <c r="N12" s="16"/>
      <c r="O12" s="16"/>
      <c r="P12" s="16"/>
      <c r="Q12" s="16"/>
    </row>
    <row r="13" spans="2:17" ht="14.5">
      <c r="B13" s="5" t="s">
        <v>13</v>
      </c>
      <c r="C13" s="41">
        <v>11</v>
      </c>
      <c r="E13" s="16"/>
      <c r="F13" s="16"/>
      <c r="G13" s="16"/>
      <c r="H13" s="13">
        <v>202404</v>
      </c>
      <c r="I13" s="14">
        <v>1</v>
      </c>
      <c r="J13" s="16"/>
      <c r="K13" s="16"/>
      <c r="M13" s="16"/>
      <c r="N13" s="16"/>
      <c r="O13" s="16"/>
      <c r="P13" s="16"/>
      <c r="Q13" s="16"/>
    </row>
    <row r="14" spans="2:17" ht="14.5">
      <c r="B14" s="16"/>
      <c r="C14" s="16"/>
      <c r="E14" s="16"/>
      <c r="F14" s="16"/>
      <c r="H14" s="13">
        <v>202405</v>
      </c>
      <c r="I14" s="14">
        <v>1</v>
      </c>
      <c r="J14" s="16"/>
      <c r="K14" s="16"/>
      <c r="M14" s="16"/>
      <c r="N14" s="16"/>
      <c r="O14" s="16"/>
      <c r="P14" s="16"/>
      <c r="Q14" s="16"/>
    </row>
    <row r="15" spans="2:17" ht="14.5">
      <c r="B15" s="16"/>
      <c r="C15" s="16"/>
      <c r="E15" s="16"/>
      <c r="F15" s="16"/>
      <c r="H15" s="13">
        <v>202406</v>
      </c>
      <c r="I15" s="14">
        <v>2</v>
      </c>
      <c r="J15" s="16"/>
      <c r="K15" s="16"/>
      <c r="M15" s="16"/>
      <c r="N15" s="16"/>
      <c r="O15" s="16"/>
      <c r="P15" s="16"/>
      <c r="Q15" s="16"/>
    </row>
    <row r="16" spans="2:17" ht="14.5">
      <c r="B16" s="16"/>
      <c r="C16" s="16"/>
      <c r="E16" s="16"/>
      <c r="F16" s="16"/>
      <c r="H16" s="13">
        <v>202407</v>
      </c>
      <c r="I16" s="14">
        <v>2</v>
      </c>
      <c r="J16" s="16"/>
      <c r="K16" s="16"/>
      <c r="M16" s="16"/>
      <c r="N16" s="16"/>
      <c r="O16" s="16"/>
      <c r="P16" s="16"/>
      <c r="Q16" s="16"/>
    </row>
    <row r="17" spans="2:17" ht="14.5">
      <c r="B17" s="16"/>
      <c r="C17" s="16"/>
      <c r="E17" s="16"/>
      <c r="F17" s="16"/>
      <c r="H17" s="13">
        <v>202409</v>
      </c>
      <c r="I17" s="14">
        <v>1</v>
      </c>
      <c r="J17" s="16"/>
      <c r="K17" s="16"/>
      <c r="M17" s="16"/>
      <c r="N17" s="16"/>
      <c r="O17" s="16"/>
      <c r="P17" s="16"/>
      <c r="Q17" s="16"/>
    </row>
    <row r="18" spans="2:17" ht="14.5">
      <c r="B18" s="16"/>
      <c r="C18" s="16"/>
      <c r="E18" s="2"/>
      <c r="F18" s="2"/>
      <c r="H18" s="13">
        <v>202411</v>
      </c>
      <c r="I18" s="14">
        <v>2</v>
      </c>
      <c r="J18" s="16"/>
      <c r="K18" s="16"/>
      <c r="M18" s="16"/>
      <c r="N18" s="16"/>
      <c r="O18" s="16"/>
      <c r="P18" s="16"/>
      <c r="Q18" s="16"/>
    </row>
    <row r="19" spans="2:17" ht="14.5">
      <c r="B19" s="16"/>
      <c r="C19" s="16"/>
      <c r="H19" s="5" t="s">
        <v>13</v>
      </c>
      <c r="I19" s="41">
        <v>11</v>
      </c>
      <c r="J19" s="16"/>
      <c r="K19" s="16"/>
      <c r="M19" s="16"/>
      <c r="N19" s="16"/>
      <c r="O19" s="16"/>
      <c r="P19" s="16"/>
      <c r="Q19" s="16"/>
    </row>
    <row r="20" spans="2:17" ht="14.5">
      <c r="B20" s="16"/>
      <c r="C20" s="16"/>
      <c r="H20" s="16"/>
      <c r="I20" s="16"/>
      <c r="J20" s="16"/>
      <c r="K20" s="16"/>
      <c r="M20" s="16"/>
      <c r="N20" s="16"/>
      <c r="O20" s="16"/>
      <c r="P20" s="16"/>
      <c r="Q20" s="16"/>
    </row>
    <row r="21" spans="2:17" ht="14.5">
      <c r="B21" s="16"/>
      <c r="C21" s="16"/>
      <c r="H21" s="16"/>
      <c r="I21" s="16"/>
      <c r="J21" s="16"/>
      <c r="K21" s="16"/>
      <c r="M21" s="16"/>
      <c r="N21" s="16"/>
      <c r="O21" s="16"/>
      <c r="P21" s="16"/>
      <c r="Q21" s="16"/>
    </row>
    <row r="22" spans="2:17" ht="14.5">
      <c r="B22" s="16"/>
      <c r="C22" s="16"/>
      <c r="H22" s="16"/>
      <c r="I22" s="16"/>
      <c r="J22" s="16"/>
      <c r="K22" s="16"/>
      <c r="M22" s="16"/>
      <c r="N22" s="16"/>
      <c r="O22" s="16"/>
      <c r="P22" s="16"/>
      <c r="Q22" s="16"/>
    </row>
    <row r="23" spans="2:17" ht="14.5">
      <c r="B23" s="16"/>
      <c r="C23" s="16"/>
      <c r="H23" s="16"/>
      <c r="I23" s="16"/>
      <c r="J23" s="16"/>
      <c r="K23" s="16"/>
      <c r="M23" s="16"/>
      <c r="N23" s="16"/>
      <c r="O23" s="16"/>
      <c r="P23" s="16"/>
      <c r="Q23" s="16"/>
    </row>
    <row r="24" spans="2:17" ht="14.5">
      <c r="B24" s="16"/>
      <c r="C24" s="16"/>
      <c r="H24" s="16"/>
      <c r="I24" s="16"/>
      <c r="J24" s="16"/>
      <c r="K24" s="16"/>
    </row>
    <row r="25" spans="2:17" ht="14.5">
      <c r="B25" s="16"/>
      <c r="C25" s="16"/>
      <c r="H25" s="16"/>
      <c r="I25" s="16"/>
      <c r="J25" s="16"/>
      <c r="K25" s="16"/>
    </row>
    <row r="26" spans="2:17" ht="14.5">
      <c r="B26" s="16"/>
      <c r="C26" s="16"/>
      <c r="H26" s="16"/>
      <c r="I26" s="16"/>
      <c r="J26" s="16"/>
      <c r="K26" s="16"/>
    </row>
    <row r="27" spans="2:17" ht="14.5">
      <c r="B27" s="16"/>
      <c r="C27" s="16"/>
      <c r="H27" s="16"/>
      <c r="I27" s="16"/>
      <c r="J27" s="16"/>
      <c r="K27" s="16"/>
    </row>
    <row r="28" spans="2:17" ht="14.5">
      <c r="B28" s="16"/>
      <c r="C28" s="16"/>
      <c r="H28" s="16"/>
      <c r="I28" s="16"/>
      <c r="J28" s="16"/>
      <c r="K28" s="16"/>
    </row>
    <row r="29" spans="2:17" ht="14.5">
      <c r="B29" s="16"/>
      <c r="C29" s="16"/>
      <c r="G29" s="15"/>
      <c r="H29" s="16"/>
      <c r="I29" s="16"/>
      <c r="J29" s="16"/>
      <c r="K29" s="16"/>
    </row>
    <row r="30" spans="2:17" ht="14.5">
      <c r="B30" s="16"/>
      <c r="C30" s="16"/>
      <c r="G30" s="15"/>
      <c r="H30" s="16"/>
      <c r="I30" s="16"/>
      <c r="J30" s="16"/>
      <c r="K30" s="16"/>
    </row>
    <row r="31" spans="2:17" ht="14.5">
      <c r="B31" s="16"/>
      <c r="C31" s="16"/>
      <c r="G31" s="15"/>
      <c r="H31" s="16"/>
      <c r="I31" s="16"/>
      <c r="J31" s="16"/>
      <c r="K31" s="16"/>
    </row>
    <row r="32" spans="2:17" ht="14.5">
      <c r="B32" s="16"/>
      <c r="C32" s="16"/>
      <c r="G32" s="15"/>
      <c r="H32" s="16"/>
      <c r="I32" s="16"/>
      <c r="J32" s="16"/>
      <c r="K32" s="16"/>
    </row>
    <row r="33" spans="2:11" ht="14.5">
      <c r="B33" s="16"/>
      <c r="C33" s="16"/>
      <c r="G33" s="15"/>
      <c r="H33" s="16"/>
      <c r="I33" s="16"/>
      <c r="J33" s="16"/>
      <c r="K33" s="16"/>
    </row>
    <row r="34" spans="2:11" ht="14.5">
      <c r="B34" s="16"/>
      <c r="C34" s="16"/>
      <c r="G34" s="15"/>
      <c r="H34" s="16"/>
      <c r="I34" s="16"/>
      <c r="J34" s="16"/>
      <c r="K34" s="16"/>
    </row>
    <row r="35" spans="2:11" ht="14.5">
      <c r="B35" s="16"/>
      <c r="C35" s="16"/>
      <c r="G35" s="15"/>
      <c r="H35" s="16"/>
      <c r="I35" s="16"/>
      <c r="J35" s="16"/>
      <c r="K35" s="16"/>
    </row>
    <row r="36" spans="2:11" ht="14.5">
      <c r="B36" s="16"/>
      <c r="C36" s="16"/>
      <c r="H36" s="16"/>
      <c r="I36" s="16"/>
      <c r="J36" s="16"/>
      <c r="K36" s="16"/>
    </row>
    <row r="37" spans="2:11" ht="14.5">
      <c r="B37" s="16"/>
      <c r="C37" s="16"/>
      <c r="H37" s="16"/>
      <c r="I37" s="16"/>
      <c r="J37" s="16"/>
      <c r="K37" s="16"/>
    </row>
    <row r="38" spans="2:11" ht="14.5">
      <c r="B38" s="16"/>
      <c r="C38" s="16"/>
      <c r="H38" s="16"/>
      <c r="I38" s="16"/>
      <c r="J38" s="16"/>
      <c r="K38" s="16"/>
    </row>
    <row r="39" spans="2:11" ht="14.5">
      <c r="B39" s="16"/>
      <c r="C39" s="16"/>
      <c r="H39" s="16"/>
      <c r="I39" s="16"/>
      <c r="J39" s="16"/>
      <c r="K39" s="16"/>
    </row>
    <row r="40" spans="2:11" ht="14.5">
      <c r="B40" s="16"/>
      <c r="C40" s="16"/>
      <c r="H40" s="16"/>
      <c r="I40" s="16"/>
      <c r="J40" s="16"/>
      <c r="K40" s="16"/>
    </row>
    <row r="41" spans="2:11" ht="14.5">
      <c r="B41" s="16"/>
      <c r="C41" s="16"/>
      <c r="H41" s="16"/>
      <c r="I41" s="16"/>
      <c r="J41" s="16"/>
      <c r="K41" s="16"/>
    </row>
    <row r="42" spans="2:11" ht="14.5">
      <c r="B42" s="16"/>
      <c r="C42" s="16"/>
      <c r="H42" s="16"/>
      <c r="I42" s="16"/>
      <c r="J42" s="16"/>
      <c r="K42" s="16"/>
    </row>
    <row r="43" spans="2:11" ht="14.5">
      <c r="B43" s="16"/>
      <c r="C43" s="16"/>
      <c r="H43" s="16"/>
      <c r="I43" s="16"/>
      <c r="J43" s="16"/>
      <c r="K43" s="16"/>
    </row>
    <row r="44" spans="2:11" ht="14.5">
      <c r="B44" s="16"/>
      <c r="C44" s="16"/>
      <c r="H44" s="16"/>
      <c r="I44" s="16"/>
      <c r="J44" s="16"/>
      <c r="K44" s="16"/>
    </row>
    <row r="45" spans="2:11" ht="14.5">
      <c r="B45" s="16"/>
      <c r="C45" s="16"/>
      <c r="H45" s="16"/>
      <c r="I45" s="16"/>
      <c r="J45" s="16"/>
      <c r="K45" s="16"/>
    </row>
    <row r="46" spans="2:11" ht="14.5">
      <c r="B46" s="16"/>
      <c r="C46" s="16"/>
      <c r="H46" s="16"/>
      <c r="I46" s="16"/>
      <c r="J46" s="16"/>
      <c r="K46" s="16"/>
    </row>
    <row r="47" spans="2:11" ht="14.5">
      <c r="B47" s="16"/>
      <c r="C47" s="16"/>
      <c r="H47" s="16"/>
      <c r="I47" s="16"/>
      <c r="J47" s="16"/>
      <c r="K47" s="16"/>
    </row>
    <row r="48" spans="2:11" ht="14.5">
      <c r="B48" s="16"/>
      <c r="C48" s="16"/>
    </row>
    <row r="49" spans="2:3" ht="14.5">
      <c r="B49" s="16"/>
      <c r="C49" s="16"/>
    </row>
    <row r="50" spans="2:3" ht="14.5">
      <c r="B50" s="16"/>
      <c r="C50" s="16"/>
    </row>
    <row r="51" spans="2:3" ht="14.5">
      <c r="B51" s="16"/>
      <c r="C51" s="16"/>
    </row>
    <row r="52" spans="2:3" ht="14.5">
      <c r="B52" s="16"/>
      <c r="C52" s="16"/>
    </row>
    <row r="53" spans="2:3" ht="14.5">
      <c r="B53" s="16"/>
      <c r="C53" s="16"/>
    </row>
    <row r="54" spans="2:3" ht="14.5">
      <c r="B54" s="16"/>
      <c r="C54" s="16"/>
    </row>
    <row r="55" spans="2:3" ht="14.5">
      <c r="B55" s="16"/>
      <c r="C55" s="16"/>
    </row>
    <row r="56" spans="2:3" ht="14.5">
      <c r="B56" s="16"/>
      <c r="C56" s="16"/>
    </row>
    <row r="57" spans="2:3" ht="14.5">
      <c r="B57" s="16"/>
      <c r="C57" s="16"/>
    </row>
    <row r="58" spans="2:3" ht="14.5">
      <c r="B58" s="16"/>
      <c r="C58" s="16"/>
    </row>
  </sheetData>
  <conditionalFormatting sqref="B11">
    <cfRule type="cellIs" dxfId="90" priority="2" operator="equal">
      <formula>"(puste)"</formula>
    </cfRule>
  </conditionalFormatting>
  <conditionalFormatting sqref="E11 H11 B12">
    <cfRule type="cellIs" dxfId="89" priority="1" operator="equal">
      <formula>"(puste)"</formula>
    </cfRule>
  </conditionalFormatting>
  <pageMargins left="0.7" right="0.7" top="0.75" bottom="0.75" header="0.3" footer="0.3"/>
  <pageSetup paperSize="9" orientation="portrait" horizontalDpi="300" verticalDpi="300" r:id="rId4"/>
  <drawing r:id="rId5"/>
  <extLst>
    <ext xmlns:x14="http://schemas.microsoft.com/office/spreadsheetml/2009/9/main" uri="{A8765BA9-456A-4dab-B4F3-ACF838C121DE}">
      <x14:slicerList>
        <x14:slicer r:id="rId6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ARPU</vt:lpstr>
      <vt:lpstr>SZKODOWOŚĆ</vt:lpstr>
      <vt:lpstr>WYKORZYSTANIE&gt;&gt;</vt:lpstr>
      <vt:lpstr>1</vt:lpstr>
      <vt:lpstr>PRACOWNIK_RODZINA</vt:lpstr>
      <vt:lpstr>REFUNDACJE</vt:lpstr>
      <vt:lpstr>NONSHOW</vt:lpstr>
    </vt:vector>
  </TitlesOfParts>
  <Company>Luxmed Sp. z 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Piotrowski Rafał</dc:creator>
  <cp:lastModifiedBy>Zwęglińska Anna</cp:lastModifiedBy>
  <dcterms:created xsi:type="dcterms:W3CDTF">2025-01-02T13:26:51Z</dcterms:created>
  <dcterms:modified xsi:type="dcterms:W3CDTF">2025-01-02T13:43:35Z</dcterms:modified>
</cp:coreProperties>
</file>