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Arkusz1!$B$1:$H$273</definedName>
  </definedNames>
  <calcPr calcId="152511"/>
</workbook>
</file>

<file path=xl/calcChain.xml><?xml version="1.0" encoding="utf-8"?>
<calcChain xmlns="http://schemas.openxmlformats.org/spreadsheetml/2006/main">
  <c r="H268" i="1" l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0" i="1"/>
  <c r="H249" i="1"/>
  <c r="H248" i="1"/>
  <c r="H245" i="1"/>
  <c r="H244" i="1"/>
  <c r="H243" i="1"/>
  <c r="H242" i="1"/>
  <c r="H241" i="1"/>
  <c r="H240" i="1"/>
  <c r="H239" i="1"/>
  <c r="H238" i="1"/>
  <c r="H237" i="1"/>
  <c r="H236" i="1"/>
  <c r="H235" i="1"/>
  <c r="H232" i="1"/>
  <c r="H231" i="1"/>
  <c r="H230" i="1"/>
  <c r="H229" i="1"/>
  <c r="H228" i="1"/>
  <c r="H227" i="1"/>
  <c r="H226" i="1"/>
  <c r="H225" i="1"/>
  <c r="H222" i="1"/>
  <c r="H221" i="1"/>
  <c r="H220" i="1"/>
  <c r="H219" i="1"/>
  <c r="H218" i="1"/>
  <c r="H217" i="1"/>
  <c r="H216" i="1"/>
  <c r="H211" i="1"/>
  <c r="H212" i="1" s="1"/>
  <c r="H208" i="1"/>
  <c r="H207" i="1"/>
  <c r="H206" i="1"/>
  <c r="H205" i="1"/>
  <c r="H202" i="1"/>
  <c r="H201" i="1"/>
  <c r="H200" i="1"/>
  <c r="H199" i="1"/>
  <c r="H198" i="1"/>
  <c r="H197" i="1"/>
  <c r="H196" i="1"/>
  <c r="H195" i="1"/>
  <c r="H192" i="1"/>
  <c r="H191" i="1"/>
  <c r="H190" i="1"/>
  <c r="H189" i="1"/>
  <c r="H188" i="1"/>
  <c r="H187" i="1"/>
  <c r="H182" i="1"/>
  <c r="H183" i="1" s="1"/>
  <c r="H179" i="1"/>
  <c r="H178" i="1"/>
  <c r="H177" i="1"/>
  <c r="H176" i="1"/>
  <c r="H175" i="1"/>
  <c r="H174" i="1"/>
  <c r="H173" i="1"/>
  <c r="H172" i="1"/>
  <c r="H171" i="1"/>
  <c r="H168" i="1"/>
  <c r="H167" i="1"/>
  <c r="H166" i="1"/>
  <c r="H165" i="1"/>
  <c r="H164" i="1"/>
  <c r="H163" i="1"/>
  <c r="H162" i="1"/>
  <c r="H161" i="1"/>
  <c r="H158" i="1"/>
  <c r="H157" i="1"/>
  <c r="H156" i="1"/>
  <c r="H155" i="1"/>
  <c r="H154" i="1"/>
  <c r="H153" i="1"/>
  <c r="H152" i="1"/>
  <c r="H151" i="1"/>
  <c r="H150" i="1"/>
  <c r="H145" i="1"/>
  <c r="H146" i="1" s="1"/>
  <c r="H142" i="1"/>
  <c r="H141" i="1"/>
  <c r="H140" i="1"/>
  <c r="H139" i="1"/>
  <c r="H138" i="1"/>
  <c r="H137" i="1"/>
  <c r="H136" i="1"/>
  <c r="H135" i="1"/>
  <c r="H134" i="1"/>
  <c r="H131" i="1"/>
  <c r="H130" i="1"/>
  <c r="H129" i="1"/>
  <c r="H128" i="1"/>
  <c r="H127" i="1"/>
  <c r="H126" i="1"/>
  <c r="H125" i="1"/>
  <c r="H124" i="1"/>
  <c r="H121" i="1"/>
  <c r="H120" i="1"/>
  <c r="H119" i="1"/>
  <c r="H118" i="1"/>
  <c r="H117" i="1"/>
  <c r="H112" i="1"/>
  <c r="H111" i="1"/>
  <c r="H110" i="1"/>
  <c r="H109" i="1"/>
  <c r="H108" i="1"/>
  <c r="H107" i="1"/>
  <c r="H106" i="1"/>
  <c r="H105" i="1"/>
  <c r="H104" i="1"/>
  <c r="H101" i="1"/>
  <c r="H100" i="1"/>
  <c r="H99" i="1"/>
  <c r="H98" i="1"/>
  <c r="H97" i="1"/>
  <c r="H96" i="1"/>
  <c r="H95" i="1"/>
  <c r="H94" i="1"/>
  <c r="H91" i="1"/>
  <c r="H90" i="1"/>
  <c r="H89" i="1"/>
  <c r="H88" i="1"/>
  <c r="H87" i="1"/>
  <c r="H86" i="1"/>
  <c r="H85" i="1"/>
  <c r="H84" i="1"/>
  <c r="H79" i="1"/>
  <c r="H80" i="1" s="1"/>
  <c r="H76" i="1"/>
  <c r="H75" i="1"/>
  <c r="H74" i="1"/>
  <c r="H73" i="1"/>
  <c r="H72" i="1"/>
  <c r="H71" i="1"/>
  <c r="H70" i="1"/>
  <c r="H69" i="1"/>
  <c r="H68" i="1"/>
  <c r="H65" i="1"/>
  <c r="H64" i="1"/>
  <c r="H63" i="1"/>
  <c r="H62" i="1"/>
  <c r="H61" i="1"/>
  <c r="H60" i="1"/>
  <c r="H59" i="1"/>
  <c r="H58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38" i="1"/>
  <c r="H39" i="1" s="1"/>
  <c r="H35" i="1"/>
  <c r="H36" i="1" s="1"/>
  <c r="H32" i="1"/>
  <c r="H31" i="1"/>
  <c r="H30" i="1"/>
  <c r="H29" i="1"/>
  <c r="H28" i="1"/>
  <c r="H27" i="1"/>
  <c r="H24" i="1"/>
  <c r="H23" i="1"/>
  <c r="H22" i="1"/>
  <c r="H21" i="1"/>
  <c r="H20" i="1"/>
  <c r="H19" i="1"/>
  <c r="H16" i="1"/>
  <c r="H15" i="1"/>
  <c r="H14" i="1"/>
  <c r="H13" i="1"/>
  <c r="H12" i="1"/>
  <c r="H11" i="1"/>
  <c r="H10" i="1"/>
  <c r="H9" i="1"/>
  <c r="H8" i="1"/>
  <c r="H7" i="1"/>
  <c r="H269" i="1" l="1"/>
  <c r="H209" i="1"/>
  <c r="H77" i="1"/>
  <c r="H143" i="1"/>
  <c r="H251" i="1"/>
  <c r="H66" i="1"/>
  <c r="H132" i="1"/>
  <c r="H25" i="1"/>
  <c r="H233" i="1"/>
  <c r="H246" i="1"/>
  <c r="H92" i="1"/>
  <c r="H102" i="1"/>
  <c r="H113" i="1"/>
  <c r="H193" i="1"/>
  <c r="H213" i="1" s="1"/>
  <c r="H17" i="1"/>
  <c r="H40" i="1" s="1"/>
  <c r="H33" i="1"/>
  <c r="H122" i="1"/>
  <c r="H159" i="1"/>
  <c r="H169" i="1"/>
  <c r="H180" i="1"/>
  <c r="H203" i="1"/>
  <c r="H56" i="1"/>
  <c r="H81" i="1" s="1"/>
  <c r="H223" i="1"/>
  <c r="H252" i="1" l="1"/>
  <c r="H147" i="1"/>
  <c r="H184" i="1"/>
  <c r="H114" i="1"/>
  <c r="H253" i="1" s="1"/>
  <c r="H271" i="1" s="1"/>
  <c r="H272" i="1" s="1"/>
  <c r="H273" i="1" s="1"/>
</calcChain>
</file>

<file path=xl/sharedStrings.xml><?xml version="1.0" encoding="utf-8"?>
<sst xmlns="http://schemas.openxmlformats.org/spreadsheetml/2006/main" count="701" uniqueCount="212">
  <si>
    <t>Lp.</t>
  </si>
  <si>
    <t>Podstawa</t>
  </si>
  <si>
    <t>Opis</t>
  </si>
  <si>
    <t>Jedn.obm.</t>
  </si>
  <si>
    <t>Ilość</t>
  </si>
  <si>
    <t>Cena jedn.</t>
  </si>
  <si>
    <t>Wartość</t>
  </si>
  <si>
    <t>REMONT POMIESZCZEŃ LEŚNICZÓWKI</t>
  </si>
  <si>
    <t>Łazienka</t>
  </si>
  <si>
    <t>Ściany</t>
  </si>
  <si>
    <t>KNR-W 4-01 1216-01 analogia</t>
  </si>
  <si>
    <t>Zabezpieczenie okien i drzwi folią</t>
  </si>
  <si>
    <t>m2</t>
  </si>
  <si>
    <t>KNR 4-01 1202-09</t>
  </si>
  <si>
    <t>Zeskrobanie i zmycie starej farby w pomieszczeniach o powierzchni podłogi ponad 5 m2 - ściany</t>
  </si>
  <si>
    <t>KNR 4-01 0811-07 analogia</t>
  </si>
  <si>
    <t>Rozebranie okładzin z płytek ceramicznych</t>
  </si>
  <si>
    <t xml:space="preserve">KNR 4-01 0108-09 0108-10 </t>
  </si>
  <si>
    <t>Wywiezienie gruzu spryzmowanego samochodami skrzyniowymi na odległość 15 km</t>
  </si>
  <si>
    <t>m3</t>
  </si>
  <si>
    <t>NNRNKB 202 2027-03</t>
  </si>
  <si>
    <t>(z.XI) okładziny z płyt gipsowo-kartonowych Rigips na ścianach na ruszcie metalowym 50 - zabudowa geberitu + półki ścienne przy prysznicu i nad geberitem</t>
  </si>
  <si>
    <t>NNRNKB 202 1134-02</t>
  </si>
  <si>
    <t>(z.VII) Gruntowanie podłoży preparatami wzmacniającymii - powierzchnie pionowe</t>
  </si>
  <si>
    <t>KNR 4-01 1204-08</t>
  </si>
  <si>
    <t>Przygotowanie powierzchni pod malowanie farbami lateksowymi starych tynków z poszpachlowaniem nierówności</t>
  </si>
  <si>
    <t>KNR 4-01 1204-02</t>
  </si>
  <si>
    <t>Dwukrotne malowanie farbami np. Caparol Samtex 3 lub równoważnymi starych tynków wewnętrznych ścian</t>
  </si>
  <si>
    <t>KNR 0-39 0115-03</t>
  </si>
  <si>
    <t>Uszczelnienie pomieszczeń mokrych i wilgotnych (łazienki, kuchnie pralnie itp.) oraz balkonów i tarasów pod okładziną ceramiczną płynną folią uszczelniającą Superflex 1; powierzchnie pionowe, bez wkładki z włókniny</t>
  </si>
  <si>
    <t>NNRNKB 202 2802-06</t>
  </si>
  <si>
    <t>(z.VI) Licowanie ścian o pow.do 10 m2 płytkami kamionkowymi o wym. 40x40 cm na zaprawie klejowej o grub.warstwy 5 mm</t>
  </si>
  <si>
    <t>Razem dział: Ściany</t>
  </si>
  <si>
    <t>Sufit</t>
  </si>
  <si>
    <t>KNR-W 4-01 1216-01</t>
  </si>
  <si>
    <t>Zabezpieczenie podłóg folią</t>
  </si>
  <si>
    <t>KNR 4-01 0429-06 analogia</t>
  </si>
  <si>
    <t>Rozebranie elementów stropów - rozbiórka płyt g-k</t>
  </si>
  <si>
    <t>KNR 2-02 2006-04</t>
  </si>
  <si>
    <t>Okładziny z płyt gipsowo-kartonowych (suche tynki gipsowe) pojedyncze na stropach na rusztach - płyty wodoszczelne gr. 12,5 mm</t>
  </si>
  <si>
    <t>NNRNKB 202 1134-01</t>
  </si>
  <si>
    <t>(z.VII) Gruntowanie podłoży preparatami wzmacniającymi - powierzchnie poziome</t>
  </si>
  <si>
    <t>NNRNKB 202 2013-04</t>
  </si>
  <si>
    <t>(z.X) Gładzie gipsowe gr. 3 mm jednowarstwowe na ścianach na podłożu z płyt gipsowych w pomieszczeniach o pow. podłogi ponad 5 m2</t>
  </si>
  <si>
    <t>KNR 2-02 1505-01</t>
  </si>
  <si>
    <t>Dwukrotne malowanie farbami emulsyjnymi powierzchni wewnętrznych - tynków gładkich bez gruntowania, farba np. Caparol Samtex 3 lub równoważnymi</t>
  </si>
  <si>
    <t>Razem dział: Sufit</t>
  </si>
  <si>
    <t>Podłogi</t>
  </si>
  <si>
    <t>KNR 4-01 0811-07</t>
  </si>
  <si>
    <t>Rozebranie posadzki z płytek na zaprawie cementowej</t>
  </si>
  <si>
    <t>(z.VII) Gruntowanie podłoży preparatami gruntującymi</t>
  </si>
  <si>
    <t>KNR 2-02 1102-01</t>
  </si>
  <si>
    <t>Warstwy wyrównawcze pod posadzki z zaprawy cementowej grubości 20 mm zatarte na ostro</t>
  </si>
  <si>
    <t>KNR 0-39 0115-01</t>
  </si>
  <si>
    <t>Uszczelnienie pomieszczeń mokrych i wilgotnych (łazienki, kuchnie pralnie itp.) oraz balkonów i tarasów pod okładziną ceramiczną płynną folią uszczelniającą Superflex 1; powierzchnie poziome, bez wkładki z włókniny</t>
  </si>
  <si>
    <t>NNRNKB 202 2807-06</t>
  </si>
  <si>
    <t>(z.VI) Posadzki wielobarwne z płytek kamionkowych GRES o wym. 40x40 cm na zaprawie klejowej o grub.warstwy 5 mm w pomieszczeniach o pow.do 10 m2</t>
  </si>
  <si>
    <t>Razem dział: Podłogi</t>
  </si>
  <si>
    <t>Stolarka drzwiowa</t>
  </si>
  <si>
    <t>KNR 0-19 0928-12 analogia</t>
  </si>
  <si>
    <t>Demontaż starych drzwi wraz z ościeżnicą i montaż drzwi z MDF wraz z ościeżnicą.</t>
  </si>
  <si>
    <t>Razem dział: Stolarka drzwiowa</t>
  </si>
  <si>
    <t>Roboty inne</t>
  </si>
  <si>
    <t>KNR 4-01 1212-28</t>
  </si>
  <si>
    <t>Dwukrotne malowanie farbą olejną rur wodociągowych i gazowych o średnicy do 50 mm</t>
  </si>
  <si>
    <t>m</t>
  </si>
  <si>
    <t>Razem dział: Roboty inne</t>
  </si>
  <si>
    <t>Razem dział: Łazienka</t>
  </si>
  <si>
    <t>Kuchnia</t>
  </si>
  <si>
    <t>KNR 4-01 0426-03</t>
  </si>
  <si>
    <t>Rozebranie obicia ścian drewnianych z desek nieotynkowanych na wpust lub półwpust</t>
  </si>
  <si>
    <t>KNR 4-01 1205-01</t>
  </si>
  <si>
    <t>Zerwanie starych tapet</t>
  </si>
  <si>
    <t>KNR 4-01 1208-02</t>
  </si>
  <si>
    <t>Ługowanie farby olejnej z tynków ścian - farba olejna pod tapetą</t>
  </si>
  <si>
    <t>KNR 4-01 0304-01</t>
  </si>
  <si>
    <t>Uzupełnienie ścian lub zamurowanie otworów w ścianach na zaprawie cementowo-wapiennej cegłami</t>
  </si>
  <si>
    <t>KNR 2-02 0902-01</t>
  </si>
  <si>
    <t>Tynki zewnętrzne zwykłe kat. III na ścianach płaskich wykonywane ręcznie</t>
  </si>
  <si>
    <t>NNRNKB 202 2013-01</t>
  </si>
  <si>
    <t>(z.X) Gładzie gipsowe gr. 3 mm jednowarstwowe na ścianach na podłożu z tynku w pomieszczeniach o pow. podłogi ponad 5 m2 - miejsca po ługowaniu farby olejnej</t>
  </si>
  <si>
    <t>Rozebranie elementów stropów - rozbiórka kasetonów</t>
  </si>
  <si>
    <t>KNR 4-01 0429-01 analogia</t>
  </si>
  <si>
    <t>Rozebranie elementów stropów drewnianych - tynków na trzcinie</t>
  </si>
  <si>
    <t>KNR 2-02 0613-03</t>
  </si>
  <si>
    <t>Izolacje cieplne i przeciwdźwiękowe z wełny mineralnej poziome z płyt układanych na sucho - jedna warstwa gr.20 cm</t>
  </si>
  <si>
    <t>Okładziny z płyt gipsowo-kartonowych (suche tynki gipsowe) pojedyncze na stropach na rusztach - płyty gr. 12,5 mm</t>
  </si>
  <si>
    <t>KNR 4-01 0818-05</t>
  </si>
  <si>
    <t>Zerwanie posadzki z tworzyw sztucznych</t>
  </si>
  <si>
    <t>KNR 4-01 0428-01</t>
  </si>
  <si>
    <t>Rozebranie podłóg z desek drewnianych</t>
  </si>
  <si>
    <t>KNR 4-01 0212-01</t>
  </si>
  <si>
    <t>Rozbiórka elementów konstrukcji betonowych niezbrojonych o grubości 8 cm</t>
  </si>
  <si>
    <t>KNR 2-02 0609-03</t>
  </si>
  <si>
    <t>Izolacje cieplne i przeciwdźwiękowe z płyt styropianowych poziome na wierzchu konstrukcji na sucho - jedna warstwa gr. 3 cm</t>
  </si>
  <si>
    <t>KNR 2-02 0607-01 analogia</t>
  </si>
  <si>
    <t>Izolacje przeciwwilgociowe i przeciwwodne z folii polietylenowej szerokiej poziome podposadzkowe</t>
  </si>
  <si>
    <t xml:space="preserve">KNR 2-02 1102-01 1102-03 </t>
  </si>
  <si>
    <t>Warstwy wyrównawcze pod posadzki z zaprawy cementowej grubości 50 mm zatarte na ostro</t>
  </si>
  <si>
    <t>NNRNKB 202 2808-06</t>
  </si>
  <si>
    <t>(z.VI) Posadzki wielobarwne z płytek kamionkowych GRES o wym. 40x40 cm na zaprawie klejowej o grub.warstwy 5 mm w pomieszczeniach o pow.ponad 10 m2</t>
  </si>
  <si>
    <t>Razem dział: Kuchnia</t>
  </si>
  <si>
    <t>Pokój za kuchnią</t>
  </si>
  <si>
    <t>Ługowanie farby olejnej z tynków ścian - farba olejna pod okładziną</t>
  </si>
  <si>
    <t>(z.X) Gładzie gipsowe gr. 3 mm jednowarstwowe na ścianach na podłożu z tynku w pomieszczeniach o pow. podłogi ponad 5 m2 - miejsca za boazerią</t>
  </si>
  <si>
    <t>NNRNKB 202 1136-01 analogia</t>
  </si>
  <si>
    <t>(z.VIII) Posadzki z paneli podłogowych - demontaż (R=0,5, M=0)</t>
  </si>
  <si>
    <t>NNRNKB 202 1136-01</t>
  </si>
  <si>
    <t>(z.VIII) Posadzki z paneli podłogowych</t>
  </si>
  <si>
    <t>KNR-W 2-02 1124-07</t>
  </si>
  <si>
    <t>Listwy przyścienne drewniane</t>
  </si>
  <si>
    <t>Razem dział: Pokój za kuchnią</t>
  </si>
  <si>
    <t>Pokój środkowy</t>
  </si>
  <si>
    <t>Razem dział: Pokój środkowy</t>
  </si>
  <si>
    <t>Pokój wąski</t>
  </si>
  <si>
    <t>KNR 4-01 0619-02</t>
  </si>
  <si>
    <t>Odgrzybianie powierzchni ścian łatwo dostępnych o powierzchni do 5 m2 z cegły przy użyciu szczotek stalowych</t>
  </si>
  <si>
    <t>KNR 4-01 0629-04 analogia</t>
  </si>
  <si>
    <t>Dwukrotna impregnacja grzybobójcza ściant metodą opryskiwania ciągłego</t>
  </si>
  <si>
    <t>Rozebranie płyty g-k</t>
  </si>
  <si>
    <t>Razem dział: Pokój wąski</t>
  </si>
  <si>
    <t>Pokój naprzeciwko kuchni</t>
  </si>
  <si>
    <t>KNNR-W 3 0807-04</t>
  </si>
  <si>
    <t>Mechaniczne cyklinowanie posadzek z deszczułek w pomieszczeniach ponad 8 m2</t>
  </si>
  <si>
    <t>KNNR-W 3 0807-06</t>
  </si>
  <si>
    <t>Trzykrotne lakierowanie posadzek z deszczułek</t>
  </si>
  <si>
    <t>Razem dział: Pokój naprzeciwko kuchni</t>
  </si>
  <si>
    <t>Przedpokój</t>
  </si>
  <si>
    <t>NNRNKB 202 2023-03</t>
  </si>
  <si>
    <t>(z.XI) ścianki działowe z płyt gipsowo-kartonowych Rigips na pojedynczych rusztach metalowych jednowarstwowe z pokryciem obustronnym 100</t>
  </si>
  <si>
    <t>KNNR-W 3 0807-03</t>
  </si>
  <si>
    <t>Mechaniczne cyklinowanie posadzek z deszczułek w pomieszczeniach do 8 m2</t>
  </si>
  <si>
    <t>KNNR-W 3 0807-02</t>
  </si>
  <si>
    <t>Ręczne cyklinowanie starych lub lakierowanych posadzek z deszczułek - stopnie schodowe</t>
  </si>
  <si>
    <t>KNR 2-02 0129-02 analogia</t>
  </si>
  <si>
    <t>Wykończenie deską drewnianą ścianki przy schodach na poddasze</t>
  </si>
  <si>
    <t>szt</t>
  </si>
  <si>
    <t>Demontaż starych drzwi zewnętrznych i montaż nowych drzwi z drewna klejonego wraz z naświetlem 1,30 x (2,10+0,70). Szersze skrzydło szer. 90 cm.</t>
  </si>
  <si>
    <t>Demontaż starych drzwi wraz z ościeżnicą i montaż nowych drzwi do piwnicy i na strych</t>
  </si>
  <si>
    <t>KNR 0-19 1022-12 analogia</t>
  </si>
  <si>
    <t>Montaż drzwi w nowej ściance g-k</t>
  </si>
  <si>
    <t>Razem dział: Przedpokój</t>
  </si>
  <si>
    <t>Razem dział: REMONT POMIESZCZEŃ LEŚNICZÓWKI</t>
  </si>
  <si>
    <t>1.1</t>
  </si>
  <si>
    <t>1.1.1</t>
  </si>
  <si>
    <t>1</t>
  </si>
  <si>
    <t>5</t>
  </si>
  <si>
    <t>9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</si>
  <si>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</si>
  <si>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</si>
  <si>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</si>
  <si>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</si>
  <si>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</si>
  <si>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</si>
  <si>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</si>
  <si>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</si>
  <si>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</si>
  <si>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</si>
  <si>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</si>
  <si>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</si>
  <si>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</si>
  <si>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</si>
  <si>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</si>
  <si>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</si>
  <si>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</si>
  <si>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</si>
  <si>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</si>
  <si>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</si>
  <si>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</si>
  <si>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</si>
  <si>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</si>
  <si>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</si>
  <si>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</si>
  <si>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</si>
  <si>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</si>
  <si>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</si>
  <si>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</si>
  <si>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</si>
  <si>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</si>
  <si>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</si>
  <si>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</si>
  <si>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2</t>
  </si>
  <si>
    <t>SCHODY ZEWNĘTRZNE</t>
  </si>
  <si>
    <t>Razem dział:SCHODY ZEWNĘTRZNE</t>
  </si>
  <si>
    <t>t</t>
  </si>
  <si>
    <t>KNR 2-02 0218-02</t>
  </si>
  <si>
    <t>KNR -02 0218-06</t>
  </si>
  <si>
    <t>KNR 2-02 0218-07</t>
  </si>
  <si>
    <t>KNR 2-02 0208-03</t>
  </si>
  <si>
    <t>KNR 2-02 0290-02</t>
  </si>
  <si>
    <t>NNRNKB 202 0136-01</t>
  </si>
  <si>
    <t>NNRNKB 202 0927-01</t>
  </si>
  <si>
    <t>NNRNKB 202 0930-01</t>
  </si>
  <si>
    <t>NNRNKB 202 2810-05 analogia</t>
  </si>
  <si>
    <t>KNR 2-22 0603-03</t>
  </si>
  <si>
    <t>Rozbiórka elementów konstrukcji betonowych niezbrojonych o grubości ponad 15 cm</t>
  </si>
  <si>
    <t>Schody żelbetowe proste na płycie grubości 8 cm - ręczne układanie betonu</t>
  </si>
  <si>
    <t>Schody żelbetowe - dodatek za każdy 4 cm różnicy grubości płyty - ręczne układanie betonu Krotność = 4</t>
  </si>
  <si>
    <t>Schody żelbetowe belki podestowe i kotwiące - ręczne układanie betonu</t>
  </si>
  <si>
    <t>Słupy żelbetowe, prostokątne o wysokości do 4 m; stosunek deskowanego obwodu do przekroju do 12 - ręczne układanie betonu</t>
  </si>
  <si>
    <t>Przygotowanie i montaż zbrojenia elementów budynków i budowli - pręty żebrowane</t>
  </si>
  <si>
    <t>Uzupełnienie ścianek pod schodami z bloczków betonowych</t>
  </si>
  <si>
    <t>(z.IX) Podkłady pod wyprawy szlachetne na pow. ponad 5 m2 w jednym miejscu wykonywane ręcznie na ścianach płaskich i pow. poziomych (balkony, loggie)</t>
  </si>
  <si>
    <t>(z.IX) Wyprawy szlachetne nakrapiane na gotowym podkładzie wykonywane ręcznie na ścianach płaskich i pow. poziomych (balkony, loggie)</t>
  </si>
  <si>
    <t>Uszczelnienie schodów zewnętrznych pod okładziną ceramiczną płynną folią uszczelniającą Superflex 1; powierzchnie poziome, bez wkładki z włókniny</t>
  </si>
  <si>
    <t>(z.VI) Okładziny schodów z płytek antypoślizgowych na zaprawie klejowej o grub. warstwy 5 mm</t>
  </si>
  <si>
    <t>Balustrady drewniane z poręczami i skratowaniami</t>
  </si>
  <si>
    <t>Razem netto</t>
  </si>
  <si>
    <t>Podatek VAT 8%</t>
  </si>
  <si>
    <t>Razem brutto</t>
  </si>
  <si>
    <t>ROBOTY BUDOWLANE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</si>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</sst>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#,##0.00\ &quot;zł&quot;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4" fontId="3" fillId="2" borderId="0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/>
    </xf>
    <xf numFmtId="44" fontId="3" fillId="2" borderId="8" xfId="1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right" vertical="center"/>
    </xf>
    <xf numFmtId="44" fontId="3" fillId="2" borderId="6" xfId="1" applyFont="1" applyFill="1" applyBorder="1" applyAlignment="1">
      <alignment horizontal="right" vertical="center"/>
    </xf>
    <xf numFmtId="44" fontId="3" fillId="2" borderId="9" xfId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11" xfId="0" applyBorder="1"/>
    <xf numFmtId="0" fontId="4" fillId="0" borderId="11" xfId="0" applyFont="1" applyBorder="1"/>
    <xf numFmtId="0" fontId="0" fillId="0" borderId="12" xfId="0" applyBorder="1"/>
    <xf numFmtId="0" fontId="0" fillId="0" borderId="10" xfId="0" applyBorder="1"/>
    <xf numFmtId="49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/>
    <xf numFmtId="0" fontId="0" fillId="3" borderId="11" xfId="0" applyFill="1" applyBorder="1" applyAlignment="1">
      <alignment horizontal="center" vertical="center"/>
    </xf>
    <xf numFmtId="165" fontId="0" fillId="3" borderId="12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165" fontId="0" fillId="3" borderId="12" xfId="0" applyNumberFormat="1" applyFill="1" applyBorder="1" applyAlignment="1">
      <alignment horizontal="left" vertical="center"/>
    </xf>
    <xf numFmtId="0" fontId="0" fillId="3" borderId="10" xfId="0" applyFill="1" applyBorder="1"/>
    <xf numFmtId="0" fontId="0" fillId="4" borderId="10" xfId="0" applyFill="1" applyBorder="1" applyAlignment="1">
      <alignment horizontal="left" vertical="center"/>
    </xf>
    <xf numFmtId="0" fontId="0" fillId="4" borderId="11" xfId="0" applyFill="1" applyBorder="1"/>
    <xf numFmtId="165" fontId="0" fillId="4" borderId="12" xfId="0" applyNumberFormat="1" applyFill="1" applyBorder="1" applyAlignment="1">
      <alignment horizontal="center" vertical="center"/>
    </xf>
    <xf numFmtId="0" fontId="0" fillId="4" borderId="10" xfId="0" applyFill="1" applyBorder="1"/>
    <xf numFmtId="0" fontId="0" fillId="5" borderId="10" xfId="0" applyFill="1" applyBorder="1" applyAlignment="1">
      <alignment horizontal="left" vertical="center"/>
    </xf>
    <xf numFmtId="0" fontId="0" fillId="5" borderId="11" xfId="0" applyFill="1" applyBorder="1"/>
    <xf numFmtId="165" fontId="0" fillId="5" borderId="12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165" fontId="0" fillId="0" borderId="12" xfId="0" applyNumberFormat="1" applyBorder="1"/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5" fillId="0" borderId="8" xfId="0" applyFont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3"/>
  <sheetViews>
    <sheetView tabSelected="1" workbookViewId="0">
      <selection activeCell="B1" sqref="B1:H273"/>
    </sheetView>
  </sheetViews>
  <sheetFormatPr defaultRowHeight="15" x14ac:dyDescent="0.25"/>
  <cols>
    <col min="1" max="1" width="2.28515625" customWidth="1"/>
    <col min="2" max="2" width="12" customWidth="1"/>
    <col min="3" max="3" width="18.28515625" customWidth="1"/>
    <col min="4" max="4" width="84.7109375" customWidth="1"/>
    <col min="5" max="5" width="10.28515625" customWidth="1"/>
    <col min="6" max="6" width="7.5703125" bestFit="1" customWidth="1"/>
    <col min="7" max="7" width="13.42578125" customWidth="1"/>
    <col min="8" max="8" width="17" customWidth="1"/>
  </cols>
  <sheetData>
    <row r="1" spans="2:8" x14ac:dyDescent="0.25">
      <c r="F1" s="46" t="s">
        <v>211</v>
      </c>
      <c r="G1" s="46"/>
      <c r="H1" s="46"/>
    </row>
    <row r="2" spans="2:8" ht="18.75" x14ac:dyDescent="0.3">
      <c r="B2" s="24"/>
      <c r="C2" s="21"/>
      <c r="D2" s="45" t="s">
        <v>210</v>
      </c>
      <c r="E2" s="21"/>
      <c r="F2" s="21"/>
      <c r="G2" s="21"/>
      <c r="H2" s="23"/>
    </row>
    <row r="3" spans="2:8" ht="30" customHeight="1" x14ac:dyDescent="0.25">
      <c r="B3" s="19" t="s">
        <v>0</v>
      </c>
      <c r="C3" s="19" t="s">
        <v>1</v>
      </c>
      <c r="D3" s="20" t="s">
        <v>2</v>
      </c>
      <c r="E3" s="19" t="s">
        <v>3</v>
      </c>
      <c r="F3" s="19" t="s">
        <v>4</v>
      </c>
      <c r="G3" s="19" t="s">
        <v>5</v>
      </c>
      <c r="H3" s="19" t="s">
        <v>6</v>
      </c>
    </row>
    <row r="4" spans="2:8" ht="30" customHeight="1" x14ac:dyDescent="0.25">
      <c r="B4" s="4">
        <v>1</v>
      </c>
      <c r="C4" s="21"/>
      <c r="D4" s="22" t="s">
        <v>7</v>
      </c>
      <c r="E4" s="21"/>
      <c r="F4" s="21"/>
      <c r="G4" s="21"/>
      <c r="H4" s="23"/>
    </row>
    <row r="5" spans="2:8" ht="30" customHeight="1" x14ac:dyDescent="0.25">
      <c r="B5" s="1" t="s">
        <v>143</v>
      </c>
      <c r="C5" s="24"/>
      <c r="D5" s="26" t="s">
        <v>8</v>
      </c>
      <c r="E5" s="21"/>
      <c r="F5" s="21"/>
      <c r="G5" s="21"/>
      <c r="H5" s="23"/>
    </row>
    <row r="6" spans="2:8" ht="30" customHeight="1" x14ac:dyDescent="0.25">
      <c r="B6" s="1" t="s">
        <v>144</v>
      </c>
      <c r="C6" s="24"/>
      <c r="D6" s="44" t="s">
        <v>9</v>
      </c>
      <c r="E6" s="21"/>
      <c r="F6" s="21"/>
      <c r="G6" s="21"/>
      <c r="H6" s="23"/>
    </row>
    <row r="7" spans="2:8" ht="30" customHeight="1" x14ac:dyDescent="0.25">
      <c r="B7" s="1" t="s">
        <v>145</v>
      </c>
      <c r="C7" s="2" t="s">
        <v>10</v>
      </c>
      <c r="D7" s="3" t="s">
        <v>11</v>
      </c>
      <c r="E7" s="4" t="s">
        <v>12</v>
      </c>
      <c r="F7" s="5">
        <v>3.375</v>
      </c>
      <c r="G7" s="6">
        <v>0</v>
      </c>
      <c r="H7" s="6">
        <f>F7*G7</f>
        <v>0</v>
      </c>
    </row>
    <row r="8" spans="2:8" ht="30" customHeight="1" x14ac:dyDescent="0.25">
      <c r="B8" s="4">
        <v>2</v>
      </c>
      <c r="C8" s="2" t="s">
        <v>13</v>
      </c>
      <c r="D8" s="3" t="s">
        <v>14</v>
      </c>
      <c r="E8" s="4" t="s">
        <v>12</v>
      </c>
      <c r="F8" s="5">
        <v>7.4450000000000003</v>
      </c>
      <c r="G8" s="6">
        <v>0</v>
      </c>
      <c r="H8" s="6">
        <f t="shared" ref="H8:H16" si="0">F8*G8</f>
        <v>0</v>
      </c>
    </row>
    <row r="9" spans="2:8" ht="30" customHeight="1" x14ac:dyDescent="0.25">
      <c r="B9" s="4">
        <v>3</v>
      </c>
      <c r="C9" s="2" t="s">
        <v>15</v>
      </c>
      <c r="D9" s="3" t="s">
        <v>16</v>
      </c>
      <c r="E9" s="4" t="s">
        <v>12</v>
      </c>
      <c r="F9" s="5">
        <v>21.440999999999999</v>
      </c>
      <c r="G9" s="6">
        <v>0</v>
      </c>
      <c r="H9" s="6">
        <f t="shared" si="0"/>
        <v>0</v>
      </c>
    </row>
    <row r="10" spans="2:8" ht="30" customHeight="1" x14ac:dyDescent="0.25">
      <c r="B10" s="4">
        <v>4</v>
      </c>
      <c r="C10" s="2" t="s">
        <v>17</v>
      </c>
      <c r="D10" s="3" t="s">
        <v>18</v>
      </c>
      <c r="E10" s="4" t="s">
        <v>19</v>
      </c>
      <c r="F10" s="5">
        <v>0.64300000000000002</v>
      </c>
      <c r="G10" s="6">
        <v>0</v>
      </c>
      <c r="H10" s="6">
        <f t="shared" si="0"/>
        <v>0</v>
      </c>
    </row>
    <row r="11" spans="2:8" ht="30" customHeight="1" x14ac:dyDescent="0.25">
      <c r="B11" s="1" t="s">
        <v>146</v>
      </c>
      <c r="C11" s="2" t="s">
        <v>20</v>
      </c>
      <c r="D11" s="3" t="s">
        <v>21</v>
      </c>
      <c r="E11" s="4" t="s">
        <v>12</v>
      </c>
      <c r="F11" s="5">
        <v>5.72</v>
      </c>
      <c r="G11" s="6">
        <v>0</v>
      </c>
      <c r="H11" s="6">
        <f t="shared" si="0"/>
        <v>0</v>
      </c>
    </row>
    <row r="12" spans="2:8" ht="30" customHeight="1" x14ac:dyDescent="0.25">
      <c r="B12" s="4">
        <v>6</v>
      </c>
      <c r="C12" s="2" t="s">
        <v>22</v>
      </c>
      <c r="D12" s="3" t="s">
        <v>23</v>
      </c>
      <c r="E12" s="4" t="s">
        <v>12</v>
      </c>
      <c r="F12" s="5">
        <v>37.981000000000002</v>
      </c>
      <c r="G12" s="6">
        <v>0</v>
      </c>
      <c r="H12" s="6">
        <f t="shared" si="0"/>
        <v>0</v>
      </c>
    </row>
    <row r="13" spans="2:8" ht="30" customHeight="1" x14ac:dyDescent="0.25">
      <c r="B13" s="4">
        <v>7</v>
      </c>
      <c r="C13" s="2" t="s">
        <v>24</v>
      </c>
      <c r="D13" s="3" t="s">
        <v>25</v>
      </c>
      <c r="E13" s="4" t="s">
        <v>12</v>
      </c>
      <c r="F13" s="5">
        <v>7.4450000000000003</v>
      </c>
      <c r="G13" s="6">
        <v>0</v>
      </c>
      <c r="H13" s="6">
        <f t="shared" si="0"/>
        <v>0</v>
      </c>
    </row>
    <row r="14" spans="2:8" ht="30" customHeight="1" x14ac:dyDescent="0.25">
      <c r="B14" s="4">
        <v>8</v>
      </c>
      <c r="C14" s="2" t="s">
        <v>26</v>
      </c>
      <c r="D14" s="3" t="s">
        <v>27</v>
      </c>
      <c r="E14" s="4" t="s">
        <v>12</v>
      </c>
      <c r="F14" s="5">
        <v>7.4450000000000003</v>
      </c>
      <c r="G14" s="6">
        <v>0</v>
      </c>
      <c r="H14" s="6">
        <f t="shared" si="0"/>
        <v>0</v>
      </c>
    </row>
    <row r="15" spans="2:8" ht="30" customHeight="1" x14ac:dyDescent="0.25">
      <c r="B15" s="1" t="s">
        <v>147</v>
      </c>
      <c r="C15" s="2" t="s">
        <v>28</v>
      </c>
      <c r="D15" s="3" t="s">
        <v>29</v>
      </c>
      <c r="E15" s="4" t="s">
        <v>12</v>
      </c>
      <c r="F15" s="5">
        <v>27.161000000000001</v>
      </c>
      <c r="G15" s="6">
        <v>0</v>
      </c>
      <c r="H15" s="6">
        <f t="shared" si="0"/>
        <v>0</v>
      </c>
    </row>
    <row r="16" spans="2:8" ht="30" customHeight="1" x14ac:dyDescent="0.25">
      <c r="B16" s="4">
        <v>10</v>
      </c>
      <c r="C16" s="2" t="s">
        <v>30</v>
      </c>
      <c r="D16" s="3" t="s">
        <v>31</v>
      </c>
      <c r="E16" s="4" t="s">
        <v>12</v>
      </c>
      <c r="F16" s="5">
        <v>27.161000000000001</v>
      </c>
      <c r="G16" s="6">
        <v>0</v>
      </c>
      <c r="H16" s="6">
        <f t="shared" si="0"/>
        <v>0</v>
      </c>
    </row>
    <row r="17" spans="2:8" ht="30" customHeight="1" x14ac:dyDescent="0.25">
      <c r="B17" s="28" t="s">
        <v>32</v>
      </c>
      <c r="C17" s="29"/>
      <c r="D17" s="29"/>
      <c r="E17" s="30"/>
      <c r="F17" s="30"/>
      <c r="G17" s="30"/>
      <c r="H17" s="31">
        <f>SUM(H7:H16)</f>
        <v>0</v>
      </c>
    </row>
    <row r="18" spans="2:8" ht="30" customHeight="1" x14ac:dyDescent="0.25">
      <c r="B18" s="1" t="s">
        <v>148</v>
      </c>
      <c r="C18" s="24"/>
      <c r="D18" s="44" t="s">
        <v>33</v>
      </c>
      <c r="E18" s="21"/>
      <c r="F18" s="21"/>
      <c r="G18" s="21"/>
      <c r="H18" s="23"/>
    </row>
    <row r="19" spans="2:8" ht="30" customHeight="1" x14ac:dyDescent="0.25">
      <c r="B19" s="4">
        <v>11</v>
      </c>
      <c r="C19" s="2" t="s">
        <v>34</v>
      </c>
      <c r="D19" s="3" t="s">
        <v>35</v>
      </c>
      <c r="E19" s="4" t="s">
        <v>12</v>
      </c>
      <c r="F19" s="4">
        <v>5.9210000000000003</v>
      </c>
      <c r="G19" s="6">
        <v>0</v>
      </c>
      <c r="H19" s="6">
        <f t="shared" ref="H19:H24" si="1">F19*G19</f>
        <v>0</v>
      </c>
    </row>
    <row r="20" spans="2:8" ht="30" customHeight="1" x14ac:dyDescent="0.25">
      <c r="B20" s="4">
        <v>12</v>
      </c>
      <c r="C20" s="2" t="s">
        <v>36</v>
      </c>
      <c r="D20" s="3" t="s">
        <v>37</v>
      </c>
      <c r="E20" s="4" t="s">
        <v>12</v>
      </c>
      <c r="F20" s="4">
        <v>5.9210000000000003</v>
      </c>
      <c r="G20" s="6">
        <v>0</v>
      </c>
      <c r="H20" s="6">
        <f t="shared" si="1"/>
        <v>0</v>
      </c>
    </row>
    <row r="21" spans="2:8" ht="30" customHeight="1" x14ac:dyDescent="0.25">
      <c r="B21" s="4">
        <v>13</v>
      </c>
      <c r="C21" s="2" t="s">
        <v>38</v>
      </c>
      <c r="D21" s="3" t="s">
        <v>39</v>
      </c>
      <c r="E21" s="4" t="s">
        <v>12</v>
      </c>
      <c r="F21" s="4">
        <v>5.9210000000000003</v>
      </c>
      <c r="G21" s="6">
        <v>0</v>
      </c>
      <c r="H21" s="6">
        <f t="shared" si="1"/>
        <v>0</v>
      </c>
    </row>
    <row r="22" spans="2:8" ht="30" customHeight="1" x14ac:dyDescent="0.25">
      <c r="B22" s="4">
        <v>14</v>
      </c>
      <c r="C22" s="2" t="s">
        <v>40</v>
      </c>
      <c r="D22" s="3" t="s">
        <v>41</v>
      </c>
      <c r="E22" s="4" t="s">
        <v>12</v>
      </c>
      <c r="F22" s="4">
        <v>5.9210000000000003</v>
      </c>
      <c r="G22" s="6">
        <v>0</v>
      </c>
      <c r="H22" s="6">
        <f t="shared" si="1"/>
        <v>0</v>
      </c>
    </row>
    <row r="23" spans="2:8" ht="30" customHeight="1" x14ac:dyDescent="0.25">
      <c r="B23" s="4">
        <v>15</v>
      </c>
      <c r="C23" s="2" t="s">
        <v>42</v>
      </c>
      <c r="D23" s="3" t="s">
        <v>43</v>
      </c>
      <c r="E23" s="4" t="s">
        <v>12</v>
      </c>
      <c r="F23" s="4">
        <v>5.9210000000000003</v>
      </c>
      <c r="G23" s="6">
        <v>0</v>
      </c>
      <c r="H23" s="6">
        <f t="shared" si="1"/>
        <v>0</v>
      </c>
    </row>
    <row r="24" spans="2:8" ht="30" customHeight="1" x14ac:dyDescent="0.25">
      <c r="B24" s="4">
        <v>16</v>
      </c>
      <c r="C24" s="2" t="s">
        <v>44</v>
      </c>
      <c r="D24" s="3" t="s">
        <v>45</v>
      </c>
      <c r="E24" s="4" t="s">
        <v>12</v>
      </c>
      <c r="F24" s="4">
        <v>5.9210000000000003</v>
      </c>
      <c r="G24" s="6">
        <v>0</v>
      </c>
      <c r="H24" s="6">
        <f t="shared" si="1"/>
        <v>0</v>
      </c>
    </row>
    <row r="25" spans="2:8" ht="30" customHeight="1" x14ac:dyDescent="0.25">
      <c r="B25" s="28" t="s">
        <v>46</v>
      </c>
      <c r="C25" s="29"/>
      <c r="D25" s="29"/>
      <c r="E25" s="30"/>
      <c r="F25" s="30"/>
      <c r="G25" s="30"/>
      <c r="H25" s="31">
        <f>SUM(H19:H24)</f>
        <v>0</v>
      </c>
    </row>
    <row r="26" spans="2:8" ht="30" customHeight="1" x14ac:dyDescent="0.25">
      <c r="B26" s="1" t="s">
        <v>149</v>
      </c>
      <c r="C26" s="24"/>
      <c r="D26" s="44" t="s">
        <v>47</v>
      </c>
      <c r="E26" s="21"/>
      <c r="F26" s="21"/>
      <c r="G26" s="21"/>
      <c r="H26" s="23"/>
    </row>
    <row r="27" spans="2:8" ht="30" customHeight="1" x14ac:dyDescent="0.25">
      <c r="B27" s="4">
        <v>17</v>
      </c>
      <c r="C27" s="2" t="s">
        <v>48</v>
      </c>
      <c r="D27" s="3" t="s">
        <v>49</v>
      </c>
      <c r="E27" s="4" t="s">
        <v>12</v>
      </c>
      <c r="F27" s="5">
        <v>5.9210000000000003</v>
      </c>
      <c r="G27" s="6">
        <v>0</v>
      </c>
      <c r="H27" s="6">
        <f t="shared" ref="H27:H32" si="2">F27*G27</f>
        <v>0</v>
      </c>
    </row>
    <row r="28" spans="2:8" ht="30" customHeight="1" x14ac:dyDescent="0.25">
      <c r="B28" s="4">
        <v>18</v>
      </c>
      <c r="C28" s="2" t="s">
        <v>40</v>
      </c>
      <c r="D28" s="3" t="s">
        <v>50</v>
      </c>
      <c r="E28" s="4" t="s">
        <v>12</v>
      </c>
      <c r="F28" s="5">
        <v>5.9210000000000003</v>
      </c>
      <c r="G28" s="6">
        <v>0</v>
      </c>
      <c r="H28" s="6">
        <f t="shared" si="2"/>
        <v>0</v>
      </c>
    </row>
    <row r="29" spans="2:8" ht="30" customHeight="1" x14ac:dyDescent="0.25">
      <c r="B29" s="4">
        <v>19</v>
      </c>
      <c r="C29" s="2" t="s">
        <v>51</v>
      </c>
      <c r="D29" s="3" t="s">
        <v>52</v>
      </c>
      <c r="E29" s="4" t="s">
        <v>12</v>
      </c>
      <c r="F29" s="5">
        <v>5.9210000000000003</v>
      </c>
      <c r="G29" s="6">
        <v>0</v>
      </c>
      <c r="H29" s="6">
        <f t="shared" si="2"/>
        <v>0</v>
      </c>
    </row>
    <row r="30" spans="2:8" ht="30" customHeight="1" x14ac:dyDescent="0.25">
      <c r="B30" s="4">
        <v>20</v>
      </c>
      <c r="C30" s="2" t="s">
        <v>53</v>
      </c>
      <c r="D30" s="3" t="s">
        <v>54</v>
      </c>
      <c r="E30" s="4" t="s">
        <v>12</v>
      </c>
      <c r="F30" s="5">
        <v>5.9210000000000003</v>
      </c>
      <c r="G30" s="6">
        <v>0</v>
      </c>
      <c r="H30" s="6">
        <f t="shared" si="2"/>
        <v>0</v>
      </c>
    </row>
    <row r="31" spans="2:8" ht="30" customHeight="1" x14ac:dyDescent="0.25">
      <c r="B31" s="4">
        <v>21</v>
      </c>
      <c r="C31" s="2" t="s">
        <v>55</v>
      </c>
      <c r="D31" s="3" t="s">
        <v>56</v>
      </c>
      <c r="E31" s="4" t="s">
        <v>12</v>
      </c>
      <c r="F31" s="5">
        <v>5.9210000000000003</v>
      </c>
      <c r="G31" s="6">
        <v>0</v>
      </c>
      <c r="H31" s="6">
        <f t="shared" si="2"/>
        <v>0</v>
      </c>
    </row>
    <row r="32" spans="2:8" ht="30" customHeight="1" x14ac:dyDescent="0.25">
      <c r="B32" s="4">
        <v>22</v>
      </c>
      <c r="C32" s="2" t="s">
        <v>17</v>
      </c>
      <c r="D32" s="3" t="s">
        <v>18</v>
      </c>
      <c r="E32" s="4" t="s">
        <v>19</v>
      </c>
      <c r="F32" s="5">
        <v>0.17799999999999999</v>
      </c>
      <c r="G32" s="6">
        <v>0</v>
      </c>
      <c r="H32" s="6">
        <f t="shared" si="2"/>
        <v>0</v>
      </c>
    </row>
    <row r="33" spans="2:8" ht="30" customHeight="1" x14ac:dyDescent="0.25">
      <c r="B33" s="28" t="s">
        <v>57</v>
      </c>
      <c r="C33" s="29"/>
      <c r="D33" s="29"/>
      <c r="E33" s="30"/>
      <c r="F33" s="30"/>
      <c r="G33" s="30"/>
      <c r="H33" s="31">
        <f>SUM(H27:H32)</f>
        <v>0</v>
      </c>
    </row>
    <row r="34" spans="2:8" ht="30" customHeight="1" x14ac:dyDescent="0.25">
      <c r="B34" s="1" t="s">
        <v>150</v>
      </c>
      <c r="C34" s="24"/>
      <c r="D34" s="44" t="s">
        <v>58</v>
      </c>
      <c r="E34" s="21"/>
      <c r="F34" s="21"/>
      <c r="G34" s="21"/>
      <c r="H34" s="23"/>
    </row>
    <row r="35" spans="2:8" ht="30" customHeight="1" x14ac:dyDescent="0.25">
      <c r="B35" s="4">
        <v>23</v>
      </c>
      <c r="C35" s="2" t="s">
        <v>59</v>
      </c>
      <c r="D35" s="3" t="s">
        <v>60</v>
      </c>
      <c r="E35" s="4" t="s">
        <v>12</v>
      </c>
      <c r="F35" s="5">
        <v>1.64</v>
      </c>
      <c r="G35" s="6">
        <v>0</v>
      </c>
      <c r="H35" s="6">
        <f t="shared" ref="H35" si="3">F35*G35</f>
        <v>0</v>
      </c>
    </row>
    <row r="36" spans="2:8" ht="30" customHeight="1" x14ac:dyDescent="0.25">
      <c r="B36" s="28" t="s">
        <v>61</v>
      </c>
      <c r="C36" s="29"/>
      <c r="D36" s="29"/>
      <c r="E36" s="30"/>
      <c r="F36" s="30"/>
      <c r="G36" s="30"/>
      <c r="H36" s="31">
        <f>SUM(H35)</f>
        <v>0</v>
      </c>
    </row>
    <row r="37" spans="2:8" ht="30" customHeight="1" x14ac:dyDescent="0.25">
      <c r="B37" s="1" t="s">
        <v>151</v>
      </c>
      <c r="C37" s="24"/>
      <c r="D37" s="44" t="s">
        <v>62</v>
      </c>
      <c r="E37" s="21"/>
      <c r="F37" s="21"/>
      <c r="G37" s="21"/>
      <c r="H37" s="43"/>
    </row>
    <row r="38" spans="2:8" ht="30" customHeight="1" x14ac:dyDescent="0.25">
      <c r="B38" s="4">
        <v>24</v>
      </c>
      <c r="C38" s="2" t="s">
        <v>63</v>
      </c>
      <c r="D38" s="3" t="s">
        <v>64</v>
      </c>
      <c r="E38" s="4" t="s">
        <v>65</v>
      </c>
      <c r="F38" s="5">
        <v>4</v>
      </c>
      <c r="G38" s="6">
        <v>0</v>
      </c>
      <c r="H38" s="6">
        <f t="shared" ref="H38" si="4">F38*G38</f>
        <v>0</v>
      </c>
    </row>
    <row r="39" spans="2:8" ht="30" customHeight="1" x14ac:dyDescent="0.25">
      <c r="B39" s="28" t="s">
        <v>66</v>
      </c>
      <c r="C39" s="29"/>
      <c r="D39" s="29"/>
      <c r="E39" s="30"/>
      <c r="F39" s="30"/>
      <c r="G39" s="30"/>
      <c r="H39" s="31">
        <f>SUM(H38)</f>
        <v>0</v>
      </c>
    </row>
    <row r="40" spans="2:8" ht="30" customHeight="1" x14ac:dyDescent="0.25">
      <c r="B40" s="35" t="s">
        <v>67</v>
      </c>
      <c r="C40" s="36"/>
      <c r="D40" s="36"/>
      <c r="E40" s="36"/>
      <c r="F40" s="36"/>
      <c r="G40" s="36"/>
      <c r="H40" s="37">
        <f>SUM(H17,H25,H33,H36,H39)</f>
        <v>0</v>
      </c>
    </row>
    <row r="41" spans="2:8" ht="30" customHeight="1" x14ac:dyDescent="0.25">
      <c r="B41" s="1" t="s">
        <v>152</v>
      </c>
      <c r="C41" s="24"/>
      <c r="D41" s="26" t="s">
        <v>68</v>
      </c>
      <c r="E41" s="21"/>
      <c r="F41" s="21"/>
      <c r="G41" s="21"/>
      <c r="H41" s="23"/>
    </row>
    <row r="42" spans="2:8" ht="30" customHeight="1" x14ac:dyDescent="0.25">
      <c r="B42" s="1" t="s">
        <v>153</v>
      </c>
      <c r="C42" s="24"/>
      <c r="D42" s="44" t="s">
        <v>9</v>
      </c>
      <c r="E42" s="21"/>
      <c r="F42" s="21"/>
      <c r="G42" s="21"/>
      <c r="H42" s="23"/>
    </row>
    <row r="43" spans="2:8" ht="30" customHeight="1" x14ac:dyDescent="0.25">
      <c r="B43" s="4">
        <v>25</v>
      </c>
      <c r="C43" s="2" t="s">
        <v>10</v>
      </c>
      <c r="D43" s="3" t="s">
        <v>11</v>
      </c>
      <c r="E43" s="4" t="s">
        <v>12</v>
      </c>
      <c r="F43" s="5">
        <v>5.1749999999999998</v>
      </c>
      <c r="G43" s="6">
        <v>0</v>
      </c>
      <c r="H43" s="6">
        <f t="shared" ref="H43:H55" si="5">F43*G43</f>
        <v>0</v>
      </c>
    </row>
    <row r="44" spans="2:8" ht="30" customHeight="1" x14ac:dyDescent="0.25">
      <c r="B44" s="4">
        <v>26</v>
      </c>
      <c r="C44" s="2" t="s">
        <v>69</v>
      </c>
      <c r="D44" s="3" t="s">
        <v>70</v>
      </c>
      <c r="E44" s="4" t="s">
        <v>12</v>
      </c>
      <c r="F44" s="5">
        <v>8.952</v>
      </c>
      <c r="G44" s="6">
        <v>0</v>
      </c>
      <c r="H44" s="6">
        <f t="shared" si="5"/>
        <v>0</v>
      </c>
    </row>
    <row r="45" spans="2:8" ht="30" customHeight="1" x14ac:dyDescent="0.25">
      <c r="B45" s="4">
        <v>27</v>
      </c>
      <c r="C45" s="2" t="s">
        <v>71</v>
      </c>
      <c r="D45" s="3" t="s">
        <v>72</v>
      </c>
      <c r="E45" s="4" t="s">
        <v>12</v>
      </c>
      <c r="F45" s="5">
        <v>17.111999999999998</v>
      </c>
      <c r="G45" s="6">
        <v>0</v>
      </c>
      <c r="H45" s="6">
        <f t="shared" si="5"/>
        <v>0</v>
      </c>
    </row>
    <row r="46" spans="2:8" ht="30" customHeight="1" x14ac:dyDescent="0.25">
      <c r="B46" s="4">
        <v>28</v>
      </c>
      <c r="C46" s="2" t="s">
        <v>73</v>
      </c>
      <c r="D46" s="3" t="s">
        <v>74</v>
      </c>
      <c r="E46" s="4" t="s">
        <v>12</v>
      </c>
      <c r="F46" s="5">
        <v>17.111999999999998</v>
      </c>
      <c r="G46" s="6">
        <v>0</v>
      </c>
      <c r="H46" s="6">
        <f t="shared" si="5"/>
        <v>0</v>
      </c>
    </row>
    <row r="47" spans="2:8" ht="30" customHeight="1" x14ac:dyDescent="0.25">
      <c r="B47" s="4">
        <v>29</v>
      </c>
      <c r="C47" s="2" t="s">
        <v>13</v>
      </c>
      <c r="D47" s="3" t="s">
        <v>14</v>
      </c>
      <c r="E47" s="4" t="s">
        <v>12</v>
      </c>
      <c r="F47" s="5">
        <v>13.662000000000001</v>
      </c>
      <c r="G47" s="6">
        <v>0</v>
      </c>
      <c r="H47" s="6">
        <f t="shared" si="5"/>
        <v>0</v>
      </c>
    </row>
    <row r="48" spans="2:8" ht="30" customHeight="1" x14ac:dyDescent="0.25">
      <c r="B48" s="4">
        <v>30</v>
      </c>
      <c r="C48" s="2" t="s">
        <v>15</v>
      </c>
      <c r="D48" s="3" t="s">
        <v>16</v>
      </c>
      <c r="E48" s="4" t="s">
        <v>12</v>
      </c>
      <c r="F48" s="5">
        <v>0.8</v>
      </c>
      <c r="G48" s="6">
        <v>0</v>
      </c>
      <c r="H48" s="6">
        <f t="shared" si="5"/>
        <v>0</v>
      </c>
    </row>
    <row r="49" spans="2:8" ht="30" customHeight="1" x14ac:dyDescent="0.25">
      <c r="B49" s="4">
        <v>31</v>
      </c>
      <c r="C49" s="2" t="s">
        <v>75</v>
      </c>
      <c r="D49" s="3" t="s">
        <v>76</v>
      </c>
      <c r="E49" s="4" t="s">
        <v>19</v>
      </c>
      <c r="F49" s="5">
        <v>9.6000000000000002E-2</v>
      </c>
      <c r="G49" s="6">
        <v>0</v>
      </c>
      <c r="H49" s="6">
        <f t="shared" si="5"/>
        <v>0</v>
      </c>
    </row>
    <row r="50" spans="2:8" ht="30" customHeight="1" x14ac:dyDescent="0.25">
      <c r="B50" s="4">
        <v>32</v>
      </c>
      <c r="C50" s="2" t="s">
        <v>77</v>
      </c>
      <c r="D50" s="3" t="s">
        <v>78</v>
      </c>
      <c r="E50" s="4" t="s">
        <v>12</v>
      </c>
      <c r="F50" s="5">
        <v>0.48</v>
      </c>
      <c r="G50" s="6">
        <v>0</v>
      </c>
      <c r="H50" s="6">
        <f t="shared" si="5"/>
        <v>0</v>
      </c>
    </row>
    <row r="51" spans="2:8" ht="30" customHeight="1" x14ac:dyDescent="0.25">
      <c r="B51" s="4">
        <v>33</v>
      </c>
      <c r="C51" s="2" t="s">
        <v>22</v>
      </c>
      <c r="D51" s="3" t="s">
        <v>23</v>
      </c>
      <c r="E51" s="4" t="s">
        <v>12</v>
      </c>
      <c r="F51" s="5">
        <v>39.811</v>
      </c>
      <c r="G51" s="6">
        <v>0</v>
      </c>
      <c r="H51" s="6">
        <f t="shared" si="5"/>
        <v>0</v>
      </c>
    </row>
    <row r="52" spans="2:8" ht="30" customHeight="1" x14ac:dyDescent="0.25">
      <c r="B52" s="4">
        <v>34</v>
      </c>
      <c r="C52" s="2" t="s">
        <v>30</v>
      </c>
      <c r="D52" s="3" t="s">
        <v>31</v>
      </c>
      <c r="E52" s="4" t="s">
        <v>12</v>
      </c>
      <c r="F52" s="5">
        <v>4.976</v>
      </c>
      <c r="G52" s="6">
        <v>0</v>
      </c>
      <c r="H52" s="6">
        <f t="shared" si="5"/>
        <v>0</v>
      </c>
    </row>
    <row r="53" spans="2:8" ht="30" customHeight="1" x14ac:dyDescent="0.25">
      <c r="B53" s="4">
        <v>35</v>
      </c>
      <c r="C53" s="2" t="s">
        <v>24</v>
      </c>
      <c r="D53" s="3" t="s">
        <v>25</v>
      </c>
      <c r="E53" s="4" t="s">
        <v>12</v>
      </c>
      <c r="F53" s="5">
        <v>13.662000000000001</v>
      </c>
      <c r="G53" s="6">
        <v>0</v>
      </c>
      <c r="H53" s="6">
        <f t="shared" si="5"/>
        <v>0</v>
      </c>
    </row>
    <row r="54" spans="2:8" ht="30" customHeight="1" x14ac:dyDescent="0.25">
      <c r="B54" s="4">
        <v>36</v>
      </c>
      <c r="C54" s="2" t="s">
        <v>79</v>
      </c>
      <c r="D54" s="3" t="s">
        <v>80</v>
      </c>
      <c r="E54" s="4" t="s">
        <v>12</v>
      </c>
      <c r="F54" s="5">
        <v>17.111999999999998</v>
      </c>
      <c r="G54" s="6">
        <v>0</v>
      </c>
      <c r="H54" s="6">
        <f t="shared" si="5"/>
        <v>0</v>
      </c>
    </row>
    <row r="55" spans="2:8" ht="30" customHeight="1" x14ac:dyDescent="0.25">
      <c r="B55" s="4">
        <v>37</v>
      </c>
      <c r="C55" s="2" t="s">
        <v>26</v>
      </c>
      <c r="D55" s="3" t="s">
        <v>27</v>
      </c>
      <c r="E55" s="4" t="s">
        <v>12</v>
      </c>
      <c r="F55" s="5">
        <v>34.835000000000001</v>
      </c>
      <c r="G55" s="6">
        <v>0</v>
      </c>
      <c r="H55" s="6">
        <f t="shared" si="5"/>
        <v>0</v>
      </c>
    </row>
    <row r="56" spans="2:8" ht="30" customHeight="1" x14ac:dyDescent="0.25">
      <c r="B56" s="28" t="s">
        <v>32</v>
      </c>
      <c r="C56" s="32"/>
      <c r="D56" s="32"/>
      <c r="E56" s="32"/>
      <c r="F56" s="32"/>
      <c r="G56" s="32"/>
      <c r="H56" s="33">
        <f>SUM(H43:H55)</f>
        <v>0</v>
      </c>
    </row>
    <row r="57" spans="2:8" ht="30" customHeight="1" x14ac:dyDescent="0.25">
      <c r="B57" s="1" t="s">
        <v>154</v>
      </c>
      <c r="C57" s="24"/>
      <c r="D57" s="44" t="s">
        <v>33</v>
      </c>
      <c r="E57" s="21"/>
      <c r="F57" s="21"/>
      <c r="G57" s="21"/>
      <c r="H57" s="23"/>
    </row>
    <row r="58" spans="2:8" ht="30" customHeight="1" x14ac:dyDescent="0.25">
      <c r="B58" s="4">
        <v>38</v>
      </c>
      <c r="C58" s="2" t="s">
        <v>34</v>
      </c>
      <c r="D58" s="3" t="s">
        <v>35</v>
      </c>
      <c r="E58" s="4" t="s">
        <v>12</v>
      </c>
      <c r="F58" s="5">
        <v>11.228</v>
      </c>
      <c r="G58" s="6">
        <v>0</v>
      </c>
      <c r="H58" s="6">
        <f t="shared" ref="H58:H65" si="6">F58*G58</f>
        <v>0</v>
      </c>
    </row>
    <row r="59" spans="2:8" ht="30" customHeight="1" x14ac:dyDescent="0.25">
      <c r="B59" s="4">
        <v>39</v>
      </c>
      <c r="C59" s="2" t="s">
        <v>36</v>
      </c>
      <c r="D59" s="3" t="s">
        <v>81</v>
      </c>
      <c r="E59" s="4" t="s">
        <v>12</v>
      </c>
      <c r="F59" s="5">
        <v>11.228</v>
      </c>
      <c r="G59" s="6">
        <v>0</v>
      </c>
      <c r="H59" s="6">
        <f t="shared" si="6"/>
        <v>0</v>
      </c>
    </row>
    <row r="60" spans="2:8" ht="30" customHeight="1" x14ac:dyDescent="0.25">
      <c r="B60" s="4">
        <v>40</v>
      </c>
      <c r="C60" s="2" t="s">
        <v>82</v>
      </c>
      <c r="D60" s="3" t="s">
        <v>83</v>
      </c>
      <c r="E60" s="4" t="s">
        <v>12</v>
      </c>
      <c r="F60" s="5">
        <v>11.228</v>
      </c>
      <c r="G60" s="6">
        <v>0</v>
      </c>
      <c r="H60" s="6">
        <f t="shared" si="6"/>
        <v>0</v>
      </c>
    </row>
    <row r="61" spans="2:8" ht="30" customHeight="1" x14ac:dyDescent="0.25">
      <c r="B61" s="4">
        <v>41</v>
      </c>
      <c r="C61" s="2" t="s">
        <v>84</v>
      </c>
      <c r="D61" s="3" t="s">
        <v>85</v>
      </c>
      <c r="E61" s="4" t="s">
        <v>12</v>
      </c>
      <c r="F61" s="5">
        <v>11.228</v>
      </c>
      <c r="G61" s="6">
        <v>0</v>
      </c>
      <c r="H61" s="6">
        <f t="shared" si="6"/>
        <v>0</v>
      </c>
    </row>
    <row r="62" spans="2:8" ht="30" customHeight="1" x14ac:dyDescent="0.25">
      <c r="B62" s="4">
        <v>42</v>
      </c>
      <c r="C62" s="2" t="s">
        <v>38</v>
      </c>
      <c r="D62" s="3" t="s">
        <v>86</v>
      </c>
      <c r="E62" s="4" t="s">
        <v>12</v>
      </c>
      <c r="F62" s="5">
        <v>11.228</v>
      </c>
      <c r="G62" s="6">
        <v>0</v>
      </c>
      <c r="H62" s="6">
        <f t="shared" si="6"/>
        <v>0</v>
      </c>
    </row>
    <row r="63" spans="2:8" ht="30" customHeight="1" x14ac:dyDescent="0.25">
      <c r="B63" s="4">
        <v>43</v>
      </c>
      <c r="C63" s="2" t="s">
        <v>40</v>
      </c>
      <c r="D63" s="3" t="s">
        <v>41</v>
      </c>
      <c r="E63" s="4" t="s">
        <v>12</v>
      </c>
      <c r="F63" s="5">
        <v>11.228</v>
      </c>
      <c r="G63" s="6">
        <v>0</v>
      </c>
      <c r="H63" s="6">
        <f t="shared" si="6"/>
        <v>0</v>
      </c>
    </row>
    <row r="64" spans="2:8" ht="30" customHeight="1" x14ac:dyDescent="0.25">
      <c r="B64" s="4">
        <v>44</v>
      </c>
      <c r="C64" s="2" t="s">
        <v>42</v>
      </c>
      <c r="D64" s="3" t="s">
        <v>43</v>
      </c>
      <c r="E64" s="4" t="s">
        <v>12</v>
      </c>
      <c r="F64" s="5">
        <v>11.228</v>
      </c>
      <c r="G64" s="6">
        <v>0</v>
      </c>
      <c r="H64" s="6">
        <f t="shared" si="6"/>
        <v>0</v>
      </c>
    </row>
    <row r="65" spans="2:8" ht="30" customHeight="1" x14ac:dyDescent="0.25">
      <c r="B65" s="4">
        <v>45</v>
      </c>
      <c r="C65" s="2" t="s">
        <v>44</v>
      </c>
      <c r="D65" s="3" t="s">
        <v>45</v>
      </c>
      <c r="E65" s="4" t="s">
        <v>12</v>
      </c>
      <c r="F65" s="5">
        <v>11.228</v>
      </c>
      <c r="G65" s="6">
        <v>0</v>
      </c>
      <c r="H65" s="6">
        <f t="shared" si="6"/>
        <v>0</v>
      </c>
    </row>
    <row r="66" spans="2:8" ht="30" customHeight="1" x14ac:dyDescent="0.25">
      <c r="B66" s="28" t="s">
        <v>46</v>
      </c>
      <c r="C66" s="29"/>
      <c r="D66" s="29"/>
      <c r="E66" s="30"/>
      <c r="F66" s="30"/>
      <c r="G66" s="30"/>
      <c r="H66" s="31">
        <f>SUM(H58:H65)</f>
        <v>0</v>
      </c>
    </row>
    <row r="67" spans="2:8" ht="30" customHeight="1" x14ac:dyDescent="0.25">
      <c r="B67" s="1" t="s">
        <v>155</v>
      </c>
      <c r="C67" s="24"/>
      <c r="D67" s="44" t="s">
        <v>47</v>
      </c>
      <c r="E67" s="21"/>
      <c r="F67" s="21"/>
      <c r="G67" s="21"/>
      <c r="H67" s="23"/>
    </row>
    <row r="68" spans="2:8" ht="30" customHeight="1" x14ac:dyDescent="0.25">
      <c r="B68" s="4">
        <v>46</v>
      </c>
      <c r="C68" s="2" t="s">
        <v>87</v>
      </c>
      <c r="D68" s="3" t="s">
        <v>88</v>
      </c>
      <c r="E68" s="4" t="s">
        <v>12</v>
      </c>
      <c r="F68" s="5">
        <v>11.228</v>
      </c>
      <c r="G68" s="6">
        <v>0</v>
      </c>
      <c r="H68" s="6">
        <f t="shared" ref="H68:H76" si="7">F68*G68</f>
        <v>0</v>
      </c>
    </row>
    <row r="69" spans="2:8" ht="30" customHeight="1" x14ac:dyDescent="0.25">
      <c r="B69" s="4">
        <v>47</v>
      </c>
      <c r="C69" s="2" t="s">
        <v>89</v>
      </c>
      <c r="D69" s="3" t="s">
        <v>90</v>
      </c>
      <c r="E69" s="4" t="s">
        <v>12</v>
      </c>
      <c r="F69" s="5">
        <v>11.228</v>
      </c>
      <c r="G69" s="6">
        <v>0</v>
      </c>
      <c r="H69" s="6">
        <f t="shared" si="7"/>
        <v>0</v>
      </c>
    </row>
    <row r="70" spans="2:8" ht="30" customHeight="1" x14ac:dyDescent="0.25">
      <c r="B70" s="4">
        <v>48</v>
      </c>
      <c r="C70" s="2" t="s">
        <v>91</v>
      </c>
      <c r="D70" s="3" t="s">
        <v>92</v>
      </c>
      <c r="E70" s="4" t="s">
        <v>19</v>
      </c>
      <c r="F70" s="5">
        <v>0.89800000000000002</v>
      </c>
      <c r="G70" s="6">
        <v>0</v>
      </c>
      <c r="H70" s="6">
        <f t="shared" si="7"/>
        <v>0</v>
      </c>
    </row>
    <row r="71" spans="2:8" ht="30" customHeight="1" x14ac:dyDescent="0.25">
      <c r="B71" s="4">
        <v>49</v>
      </c>
      <c r="C71" s="2" t="s">
        <v>93</v>
      </c>
      <c r="D71" s="3" t="s">
        <v>94</v>
      </c>
      <c r="E71" s="4" t="s">
        <v>12</v>
      </c>
      <c r="F71" s="5">
        <v>0.33700000000000002</v>
      </c>
      <c r="G71" s="6">
        <v>0</v>
      </c>
      <c r="H71" s="6">
        <f t="shared" si="7"/>
        <v>0</v>
      </c>
    </row>
    <row r="72" spans="2:8" ht="30" customHeight="1" x14ac:dyDescent="0.25">
      <c r="B72" s="4">
        <v>50</v>
      </c>
      <c r="C72" s="2" t="s">
        <v>95</v>
      </c>
      <c r="D72" s="3" t="s">
        <v>96</v>
      </c>
      <c r="E72" s="4" t="s">
        <v>12</v>
      </c>
      <c r="F72" s="5">
        <v>11.228</v>
      </c>
      <c r="G72" s="6">
        <v>0</v>
      </c>
      <c r="H72" s="6">
        <f t="shared" si="7"/>
        <v>0</v>
      </c>
    </row>
    <row r="73" spans="2:8" ht="30" customHeight="1" x14ac:dyDescent="0.25">
      <c r="B73" s="4">
        <v>51</v>
      </c>
      <c r="C73" s="2" t="s">
        <v>97</v>
      </c>
      <c r="D73" s="3" t="s">
        <v>98</v>
      </c>
      <c r="E73" s="4" t="s">
        <v>12</v>
      </c>
      <c r="F73" s="5">
        <v>11.228</v>
      </c>
      <c r="G73" s="6">
        <v>0</v>
      </c>
      <c r="H73" s="6">
        <f t="shared" si="7"/>
        <v>0</v>
      </c>
    </row>
    <row r="74" spans="2:8" ht="30" customHeight="1" x14ac:dyDescent="0.25">
      <c r="B74" s="4">
        <v>52</v>
      </c>
      <c r="C74" s="2" t="s">
        <v>40</v>
      </c>
      <c r="D74" s="3" t="s">
        <v>50</v>
      </c>
      <c r="E74" s="4" t="s">
        <v>12</v>
      </c>
      <c r="F74" s="5">
        <v>11.228</v>
      </c>
      <c r="G74" s="6">
        <v>0</v>
      </c>
      <c r="H74" s="6">
        <f t="shared" si="7"/>
        <v>0</v>
      </c>
    </row>
    <row r="75" spans="2:8" ht="30" customHeight="1" x14ac:dyDescent="0.25">
      <c r="B75" s="4">
        <v>53</v>
      </c>
      <c r="C75" s="2" t="s">
        <v>99</v>
      </c>
      <c r="D75" s="3" t="s">
        <v>100</v>
      </c>
      <c r="E75" s="4" t="s">
        <v>12</v>
      </c>
      <c r="F75" s="5">
        <v>11.228</v>
      </c>
      <c r="G75" s="6">
        <v>0</v>
      </c>
      <c r="H75" s="6">
        <f t="shared" si="7"/>
        <v>0</v>
      </c>
    </row>
    <row r="76" spans="2:8" ht="30" customHeight="1" x14ac:dyDescent="0.25">
      <c r="B76" s="4">
        <v>54</v>
      </c>
      <c r="C76" s="2" t="s">
        <v>17</v>
      </c>
      <c r="D76" s="3" t="s">
        <v>18</v>
      </c>
      <c r="E76" s="4" t="s">
        <v>19</v>
      </c>
      <c r="F76" s="5">
        <v>0.89800000000000002</v>
      </c>
      <c r="G76" s="6">
        <v>0</v>
      </c>
      <c r="H76" s="6">
        <f t="shared" si="7"/>
        <v>0</v>
      </c>
    </row>
    <row r="77" spans="2:8" ht="30" customHeight="1" x14ac:dyDescent="0.25">
      <c r="B77" s="42" t="s">
        <v>57</v>
      </c>
      <c r="C77" s="32"/>
      <c r="D77" s="29"/>
      <c r="E77" s="30"/>
      <c r="F77" s="30"/>
      <c r="G77" s="30"/>
      <c r="H77" s="31">
        <f>SUM(H68:H76)</f>
        <v>0</v>
      </c>
    </row>
    <row r="78" spans="2:8" ht="30" customHeight="1" x14ac:dyDescent="0.25">
      <c r="B78" s="1" t="s">
        <v>156</v>
      </c>
      <c r="C78" s="24"/>
      <c r="D78" s="44" t="s">
        <v>58</v>
      </c>
      <c r="E78" s="21"/>
      <c r="F78" s="21"/>
      <c r="G78" s="21"/>
      <c r="H78" s="23"/>
    </row>
    <row r="79" spans="2:8" ht="30" customHeight="1" x14ac:dyDescent="0.25">
      <c r="B79" s="4">
        <v>55</v>
      </c>
      <c r="C79" s="2" t="s">
        <v>59</v>
      </c>
      <c r="D79" s="3" t="s">
        <v>60</v>
      </c>
      <c r="E79" s="4" t="s">
        <v>12</v>
      </c>
      <c r="F79" s="5">
        <v>2.0499999999999998</v>
      </c>
      <c r="G79" s="6">
        <v>0</v>
      </c>
      <c r="H79" s="6">
        <f t="shared" ref="H79" si="8">F79*G79</f>
        <v>0</v>
      </c>
    </row>
    <row r="80" spans="2:8" ht="30" customHeight="1" x14ac:dyDescent="0.25">
      <c r="B80" s="34" t="s">
        <v>61</v>
      </c>
      <c r="C80" s="29"/>
      <c r="D80" s="29"/>
      <c r="E80" s="30"/>
      <c r="F80" s="30"/>
      <c r="G80" s="30"/>
      <c r="H80" s="31">
        <f>SUM(H79)</f>
        <v>0</v>
      </c>
    </row>
    <row r="81" spans="2:8" ht="30" customHeight="1" x14ac:dyDescent="0.25">
      <c r="B81" s="38" t="s">
        <v>101</v>
      </c>
      <c r="C81" s="36"/>
      <c r="D81" s="36"/>
      <c r="E81" s="36"/>
      <c r="F81" s="36"/>
      <c r="G81" s="36"/>
      <c r="H81" s="37">
        <f>SUM(H56,H66,H77,H80)</f>
        <v>0</v>
      </c>
    </row>
    <row r="82" spans="2:8" ht="30" customHeight="1" x14ac:dyDescent="0.25">
      <c r="B82" s="1" t="s">
        <v>157</v>
      </c>
      <c r="C82" s="24"/>
      <c r="D82" s="26" t="s">
        <v>102</v>
      </c>
      <c r="E82" s="21"/>
      <c r="F82" s="21"/>
      <c r="G82" s="21"/>
      <c r="H82" s="23"/>
    </row>
    <row r="83" spans="2:8" ht="30" customHeight="1" x14ac:dyDescent="0.25">
      <c r="B83" s="1" t="s">
        <v>158</v>
      </c>
      <c r="C83" s="24"/>
      <c r="D83" s="44" t="s">
        <v>9</v>
      </c>
      <c r="E83" s="21"/>
      <c r="F83" s="21"/>
      <c r="G83" s="21"/>
      <c r="H83" s="23"/>
    </row>
    <row r="84" spans="2:8" ht="30" customHeight="1" x14ac:dyDescent="0.25">
      <c r="B84" s="4">
        <v>56</v>
      </c>
      <c r="C84" s="2" t="s">
        <v>10</v>
      </c>
      <c r="D84" s="3" t="s">
        <v>11</v>
      </c>
      <c r="E84" s="4" t="s">
        <v>12</v>
      </c>
      <c r="F84" s="5">
        <v>3.6749999999999998</v>
      </c>
      <c r="G84" s="6">
        <v>0</v>
      </c>
      <c r="H84" s="6">
        <f t="shared" ref="H84:H91" si="9">F84*G84</f>
        <v>0</v>
      </c>
    </row>
    <row r="85" spans="2:8" ht="30" customHeight="1" x14ac:dyDescent="0.25">
      <c r="B85" s="4">
        <v>57</v>
      </c>
      <c r="C85" s="2" t="s">
        <v>69</v>
      </c>
      <c r="D85" s="3" t="s">
        <v>70</v>
      </c>
      <c r="E85" s="4" t="s">
        <v>12</v>
      </c>
      <c r="F85" s="5">
        <v>36.651000000000003</v>
      </c>
      <c r="G85" s="6">
        <v>0</v>
      </c>
      <c r="H85" s="6">
        <f t="shared" si="9"/>
        <v>0</v>
      </c>
    </row>
    <row r="86" spans="2:8" ht="30" customHeight="1" x14ac:dyDescent="0.25">
      <c r="B86" s="4">
        <v>58</v>
      </c>
      <c r="C86" s="2" t="s">
        <v>73</v>
      </c>
      <c r="D86" s="3" t="s">
        <v>103</v>
      </c>
      <c r="E86" s="4" t="s">
        <v>12</v>
      </c>
      <c r="F86" s="5">
        <v>36.651000000000003</v>
      </c>
      <c r="G86" s="6">
        <v>0</v>
      </c>
      <c r="H86" s="6">
        <f t="shared" si="9"/>
        <v>0</v>
      </c>
    </row>
    <row r="87" spans="2:8" ht="30" customHeight="1" x14ac:dyDescent="0.25">
      <c r="B87" s="4">
        <v>59</v>
      </c>
      <c r="C87" s="2" t="s">
        <v>13</v>
      </c>
      <c r="D87" s="3" t="s">
        <v>14</v>
      </c>
      <c r="E87" s="4" t="s">
        <v>12</v>
      </c>
      <c r="F87" s="5">
        <v>11.84</v>
      </c>
      <c r="G87" s="6">
        <v>0</v>
      </c>
      <c r="H87" s="6">
        <f t="shared" si="9"/>
        <v>0</v>
      </c>
    </row>
    <row r="88" spans="2:8" ht="30" customHeight="1" x14ac:dyDescent="0.25">
      <c r="B88" s="4">
        <v>60</v>
      </c>
      <c r="C88" s="2" t="s">
        <v>22</v>
      </c>
      <c r="D88" s="3" t="s">
        <v>23</v>
      </c>
      <c r="E88" s="4" t="s">
        <v>12</v>
      </c>
      <c r="F88" s="5">
        <v>50.335999999999999</v>
      </c>
      <c r="G88" s="6">
        <v>0</v>
      </c>
      <c r="H88" s="6">
        <f t="shared" si="9"/>
        <v>0</v>
      </c>
    </row>
    <row r="89" spans="2:8" ht="30" customHeight="1" x14ac:dyDescent="0.25">
      <c r="B89" s="4">
        <v>61</v>
      </c>
      <c r="C89" s="2" t="s">
        <v>24</v>
      </c>
      <c r="D89" s="3" t="s">
        <v>25</v>
      </c>
      <c r="E89" s="4" t="s">
        <v>12</v>
      </c>
      <c r="F89" s="5">
        <v>13.685</v>
      </c>
      <c r="G89" s="6">
        <v>0</v>
      </c>
      <c r="H89" s="6">
        <f t="shared" si="9"/>
        <v>0</v>
      </c>
    </row>
    <row r="90" spans="2:8" ht="30" customHeight="1" x14ac:dyDescent="0.25">
      <c r="B90" s="4">
        <v>62</v>
      </c>
      <c r="C90" s="2" t="s">
        <v>79</v>
      </c>
      <c r="D90" s="3" t="s">
        <v>104</v>
      </c>
      <c r="E90" s="4" t="s">
        <v>12</v>
      </c>
      <c r="F90" s="5">
        <v>36.651000000000003</v>
      </c>
      <c r="G90" s="6">
        <v>0</v>
      </c>
      <c r="H90" s="6">
        <f t="shared" si="9"/>
        <v>0</v>
      </c>
    </row>
    <row r="91" spans="2:8" ht="30" customHeight="1" x14ac:dyDescent="0.25">
      <c r="B91" s="4">
        <v>63</v>
      </c>
      <c r="C91" s="2" t="s">
        <v>26</v>
      </c>
      <c r="D91" s="3" t="s">
        <v>27</v>
      </c>
      <c r="E91" s="4" t="s">
        <v>12</v>
      </c>
      <c r="F91" s="5">
        <v>50.335999999999999</v>
      </c>
      <c r="G91" s="6">
        <v>0</v>
      </c>
      <c r="H91" s="6">
        <f t="shared" si="9"/>
        <v>0</v>
      </c>
    </row>
    <row r="92" spans="2:8" ht="30" customHeight="1" x14ac:dyDescent="0.25">
      <c r="B92" s="28" t="s">
        <v>32</v>
      </c>
      <c r="C92" s="29"/>
      <c r="D92" s="29"/>
      <c r="E92" s="30"/>
      <c r="F92" s="30"/>
      <c r="G92" s="30"/>
      <c r="H92" s="31">
        <f>SUM(H84:H91)</f>
        <v>0</v>
      </c>
    </row>
    <row r="93" spans="2:8" ht="30" customHeight="1" x14ac:dyDescent="0.25">
      <c r="B93" s="1" t="s">
        <v>159</v>
      </c>
      <c r="C93" s="24"/>
      <c r="D93" s="44" t="s">
        <v>33</v>
      </c>
      <c r="E93" s="21"/>
      <c r="F93" s="21"/>
      <c r="G93" s="21"/>
      <c r="H93" s="23"/>
    </row>
    <row r="94" spans="2:8" ht="30" customHeight="1" x14ac:dyDescent="0.25">
      <c r="B94" s="4">
        <v>64</v>
      </c>
      <c r="C94" s="2" t="s">
        <v>34</v>
      </c>
      <c r="D94" s="3" t="s">
        <v>35</v>
      </c>
      <c r="E94" s="4" t="s">
        <v>12</v>
      </c>
      <c r="F94" s="4">
        <v>19.292000000000002</v>
      </c>
      <c r="G94" s="6">
        <v>0</v>
      </c>
      <c r="H94" s="6">
        <f t="shared" ref="H94:H101" si="10">F94*G94</f>
        <v>0</v>
      </c>
    </row>
    <row r="95" spans="2:8" ht="30" customHeight="1" x14ac:dyDescent="0.25">
      <c r="B95" s="4">
        <v>65</v>
      </c>
      <c r="C95" s="2" t="s">
        <v>36</v>
      </c>
      <c r="D95" s="3" t="s">
        <v>81</v>
      </c>
      <c r="E95" s="4" t="s">
        <v>12</v>
      </c>
      <c r="F95" s="4">
        <v>19.292000000000002</v>
      </c>
      <c r="G95" s="6">
        <v>0</v>
      </c>
      <c r="H95" s="6">
        <f t="shared" si="10"/>
        <v>0</v>
      </c>
    </row>
    <row r="96" spans="2:8" ht="30" customHeight="1" x14ac:dyDescent="0.25">
      <c r="B96" s="4">
        <v>66</v>
      </c>
      <c r="C96" s="2" t="s">
        <v>82</v>
      </c>
      <c r="D96" s="3" t="s">
        <v>83</v>
      </c>
      <c r="E96" s="4" t="s">
        <v>12</v>
      </c>
      <c r="F96" s="4">
        <v>19.292000000000002</v>
      </c>
      <c r="G96" s="6">
        <v>0</v>
      </c>
      <c r="H96" s="6">
        <f t="shared" si="10"/>
        <v>0</v>
      </c>
    </row>
    <row r="97" spans="2:8" ht="30" customHeight="1" x14ac:dyDescent="0.25">
      <c r="B97" s="4">
        <v>67</v>
      </c>
      <c r="C97" s="2" t="s">
        <v>84</v>
      </c>
      <c r="D97" s="3" t="s">
        <v>85</v>
      </c>
      <c r="E97" s="4" t="s">
        <v>12</v>
      </c>
      <c r="F97" s="4">
        <v>19.292000000000002</v>
      </c>
      <c r="G97" s="6">
        <v>0</v>
      </c>
      <c r="H97" s="6">
        <f t="shared" si="10"/>
        <v>0</v>
      </c>
    </row>
    <row r="98" spans="2:8" ht="30" customHeight="1" x14ac:dyDescent="0.25">
      <c r="B98" s="4">
        <v>68</v>
      </c>
      <c r="C98" s="2" t="s">
        <v>38</v>
      </c>
      <c r="D98" s="3" t="s">
        <v>86</v>
      </c>
      <c r="E98" s="4" t="s">
        <v>12</v>
      </c>
      <c r="F98" s="4">
        <v>19.292000000000002</v>
      </c>
      <c r="G98" s="6">
        <v>0</v>
      </c>
      <c r="H98" s="6">
        <f t="shared" si="10"/>
        <v>0</v>
      </c>
    </row>
    <row r="99" spans="2:8" ht="30" customHeight="1" x14ac:dyDescent="0.25">
      <c r="B99" s="4">
        <v>69</v>
      </c>
      <c r="C99" s="2" t="s">
        <v>40</v>
      </c>
      <c r="D99" s="3" t="s">
        <v>41</v>
      </c>
      <c r="E99" s="4" t="s">
        <v>12</v>
      </c>
      <c r="F99" s="4">
        <v>19.292000000000002</v>
      </c>
      <c r="G99" s="6">
        <v>0</v>
      </c>
      <c r="H99" s="6">
        <f t="shared" si="10"/>
        <v>0</v>
      </c>
    </row>
    <row r="100" spans="2:8" ht="30" customHeight="1" x14ac:dyDescent="0.25">
      <c r="B100" s="4">
        <v>70</v>
      </c>
      <c r="C100" s="2" t="s">
        <v>42</v>
      </c>
      <c r="D100" s="3" t="s">
        <v>43</v>
      </c>
      <c r="E100" s="4" t="s">
        <v>12</v>
      </c>
      <c r="F100" s="4">
        <v>19.292000000000002</v>
      </c>
      <c r="G100" s="6">
        <v>0</v>
      </c>
      <c r="H100" s="6">
        <f t="shared" si="10"/>
        <v>0</v>
      </c>
    </row>
    <row r="101" spans="2:8" ht="30" customHeight="1" x14ac:dyDescent="0.25">
      <c r="B101" s="4">
        <v>71</v>
      </c>
      <c r="C101" s="2" t="s">
        <v>44</v>
      </c>
      <c r="D101" s="3" t="s">
        <v>45</v>
      </c>
      <c r="E101" s="4" t="s">
        <v>12</v>
      </c>
      <c r="F101" s="4">
        <v>19.292000000000002</v>
      </c>
      <c r="G101" s="6">
        <v>0</v>
      </c>
      <c r="H101" s="6">
        <f t="shared" si="10"/>
        <v>0</v>
      </c>
    </row>
    <row r="102" spans="2:8" ht="30" customHeight="1" x14ac:dyDescent="0.25">
      <c r="B102" s="28" t="s">
        <v>46</v>
      </c>
      <c r="C102" s="29"/>
      <c r="D102" s="29"/>
      <c r="E102" s="30"/>
      <c r="F102" s="30"/>
      <c r="G102" s="30"/>
      <c r="H102" s="31">
        <f>SUM(H94:H101)</f>
        <v>0</v>
      </c>
    </row>
    <row r="103" spans="2:8" ht="30" customHeight="1" x14ac:dyDescent="0.25">
      <c r="B103" s="1" t="s">
        <v>160</v>
      </c>
      <c r="C103" s="24"/>
      <c r="D103" s="44" t="s">
        <v>47</v>
      </c>
      <c r="E103" s="21"/>
      <c r="F103" s="21"/>
      <c r="G103" s="21"/>
      <c r="H103" s="23"/>
    </row>
    <row r="104" spans="2:8" ht="30" customHeight="1" x14ac:dyDescent="0.25">
      <c r="B104" s="4">
        <v>72</v>
      </c>
      <c r="C104" s="2" t="s">
        <v>105</v>
      </c>
      <c r="D104" s="3" t="s">
        <v>106</v>
      </c>
      <c r="E104" s="4" t="s">
        <v>12</v>
      </c>
      <c r="F104" s="5">
        <v>19.292000000000002</v>
      </c>
      <c r="G104" s="6">
        <v>0</v>
      </c>
      <c r="H104" s="6">
        <f t="shared" ref="H104:H112" si="11">F104*G104</f>
        <v>0</v>
      </c>
    </row>
    <row r="105" spans="2:8" ht="30" customHeight="1" x14ac:dyDescent="0.25">
      <c r="B105" s="4">
        <v>73</v>
      </c>
      <c r="C105" s="2" t="s">
        <v>91</v>
      </c>
      <c r="D105" s="3" t="s">
        <v>92</v>
      </c>
      <c r="E105" s="4" t="s">
        <v>19</v>
      </c>
      <c r="F105" s="5">
        <v>1.5429999999999999</v>
      </c>
      <c r="G105" s="6">
        <v>0</v>
      </c>
      <c r="H105" s="6">
        <f t="shared" si="11"/>
        <v>0</v>
      </c>
    </row>
    <row r="106" spans="2:8" ht="30" customHeight="1" x14ac:dyDescent="0.25">
      <c r="B106" s="4">
        <v>74</v>
      </c>
      <c r="C106" s="2" t="s">
        <v>93</v>
      </c>
      <c r="D106" s="3" t="s">
        <v>94</v>
      </c>
      <c r="E106" s="4" t="s">
        <v>12</v>
      </c>
      <c r="F106" s="5">
        <v>0.33700000000000002</v>
      </c>
      <c r="G106" s="6">
        <v>0</v>
      </c>
      <c r="H106" s="6">
        <f t="shared" si="11"/>
        <v>0</v>
      </c>
    </row>
    <row r="107" spans="2:8" ht="30" customHeight="1" x14ac:dyDescent="0.25">
      <c r="B107" s="4">
        <v>75</v>
      </c>
      <c r="C107" s="2" t="s">
        <v>95</v>
      </c>
      <c r="D107" s="3" t="s">
        <v>96</v>
      </c>
      <c r="E107" s="4" t="s">
        <v>12</v>
      </c>
      <c r="F107" s="5">
        <v>19.292000000000002</v>
      </c>
      <c r="G107" s="6">
        <v>0</v>
      </c>
      <c r="H107" s="6">
        <f t="shared" si="11"/>
        <v>0</v>
      </c>
    </row>
    <row r="108" spans="2:8" ht="30" customHeight="1" x14ac:dyDescent="0.25">
      <c r="B108" s="4">
        <v>76</v>
      </c>
      <c r="C108" s="2" t="s">
        <v>97</v>
      </c>
      <c r="D108" s="3" t="s">
        <v>98</v>
      </c>
      <c r="E108" s="4" t="s">
        <v>12</v>
      </c>
      <c r="F108" s="5">
        <v>19.292000000000002</v>
      </c>
      <c r="G108" s="6">
        <v>0</v>
      </c>
      <c r="H108" s="6">
        <f t="shared" si="11"/>
        <v>0</v>
      </c>
    </row>
    <row r="109" spans="2:8" ht="30" customHeight="1" x14ac:dyDescent="0.25">
      <c r="B109" s="4">
        <v>77</v>
      </c>
      <c r="C109" s="2" t="s">
        <v>40</v>
      </c>
      <c r="D109" s="3" t="s">
        <v>50</v>
      </c>
      <c r="E109" s="4" t="s">
        <v>12</v>
      </c>
      <c r="F109" s="5">
        <v>19.292000000000002</v>
      </c>
      <c r="G109" s="6">
        <v>0</v>
      </c>
      <c r="H109" s="6">
        <f t="shared" si="11"/>
        <v>0</v>
      </c>
    </row>
    <row r="110" spans="2:8" ht="30" customHeight="1" x14ac:dyDescent="0.25">
      <c r="B110" s="4">
        <v>78</v>
      </c>
      <c r="C110" s="2" t="s">
        <v>107</v>
      </c>
      <c r="D110" s="3" t="s">
        <v>108</v>
      </c>
      <c r="E110" s="4" t="s">
        <v>12</v>
      </c>
      <c r="F110" s="5">
        <v>19.292000000000002</v>
      </c>
      <c r="G110" s="6">
        <v>0</v>
      </c>
      <c r="H110" s="6">
        <f t="shared" si="11"/>
        <v>0</v>
      </c>
    </row>
    <row r="111" spans="2:8" ht="30" customHeight="1" x14ac:dyDescent="0.25">
      <c r="B111" s="4">
        <v>79</v>
      </c>
      <c r="C111" s="2" t="s">
        <v>109</v>
      </c>
      <c r="D111" s="3" t="s">
        <v>110</v>
      </c>
      <c r="E111" s="4" t="s">
        <v>65</v>
      </c>
      <c r="F111" s="5">
        <v>16.7</v>
      </c>
      <c r="G111" s="6">
        <v>0</v>
      </c>
      <c r="H111" s="6">
        <f t="shared" si="11"/>
        <v>0</v>
      </c>
    </row>
    <row r="112" spans="2:8" ht="30" customHeight="1" x14ac:dyDescent="0.25">
      <c r="B112" s="4">
        <v>80</v>
      </c>
      <c r="C112" s="2" t="s">
        <v>17</v>
      </c>
      <c r="D112" s="3" t="s">
        <v>18</v>
      </c>
      <c r="E112" s="4" t="s">
        <v>19</v>
      </c>
      <c r="F112" s="5">
        <v>1.5429999999999999</v>
      </c>
      <c r="G112" s="6">
        <v>0</v>
      </c>
      <c r="H112" s="6">
        <f t="shared" si="11"/>
        <v>0</v>
      </c>
    </row>
    <row r="113" spans="2:8" ht="30" customHeight="1" x14ac:dyDescent="0.25">
      <c r="B113" s="28" t="s">
        <v>57</v>
      </c>
      <c r="C113" s="29"/>
      <c r="D113" s="29"/>
      <c r="E113" s="30"/>
      <c r="F113" s="30"/>
      <c r="G113" s="30"/>
      <c r="H113" s="31">
        <f>SUM(H104:H112)</f>
        <v>0</v>
      </c>
    </row>
    <row r="114" spans="2:8" ht="30" customHeight="1" x14ac:dyDescent="0.25">
      <c r="B114" s="35" t="s">
        <v>111</v>
      </c>
      <c r="C114" s="36"/>
      <c r="D114" s="36"/>
      <c r="E114" s="36"/>
      <c r="F114" s="36"/>
      <c r="G114" s="36"/>
      <c r="H114" s="37">
        <f>SUM(H92,H102,H113)</f>
        <v>0</v>
      </c>
    </row>
    <row r="115" spans="2:8" ht="30" customHeight="1" x14ac:dyDescent="0.25">
      <c r="B115" s="1" t="s">
        <v>161</v>
      </c>
      <c r="C115" s="24"/>
      <c r="D115" s="27" t="s">
        <v>112</v>
      </c>
      <c r="E115" s="21"/>
      <c r="F115" s="21"/>
      <c r="G115" s="21"/>
      <c r="H115" s="23"/>
    </row>
    <row r="116" spans="2:8" ht="30" customHeight="1" x14ac:dyDescent="0.25">
      <c r="B116" s="1" t="s">
        <v>162</v>
      </c>
      <c r="C116" s="24"/>
      <c r="D116" s="44" t="s">
        <v>9</v>
      </c>
      <c r="E116" s="21"/>
      <c r="F116" s="21"/>
      <c r="G116" s="21"/>
      <c r="H116" s="23"/>
    </row>
    <row r="117" spans="2:8" ht="30" customHeight="1" x14ac:dyDescent="0.25">
      <c r="B117" s="4">
        <v>81</v>
      </c>
      <c r="C117" s="2" t="s">
        <v>10</v>
      </c>
      <c r="D117" s="3" t="s">
        <v>11</v>
      </c>
      <c r="E117" s="4" t="s">
        <v>12</v>
      </c>
      <c r="F117" s="5">
        <v>6.875</v>
      </c>
      <c r="G117" s="6">
        <v>0</v>
      </c>
      <c r="H117" s="6">
        <f t="shared" ref="H117:H121" si="12">F117*G117</f>
        <v>0</v>
      </c>
    </row>
    <row r="118" spans="2:8" ht="30" customHeight="1" x14ac:dyDescent="0.25">
      <c r="B118" s="4">
        <v>82</v>
      </c>
      <c r="C118" s="2" t="s">
        <v>13</v>
      </c>
      <c r="D118" s="3" t="s">
        <v>14</v>
      </c>
      <c r="E118" s="4" t="s">
        <v>12</v>
      </c>
      <c r="F118" s="5">
        <v>51.48</v>
      </c>
      <c r="G118" s="6">
        <v>0</v>
      </c>
      <c r="H118" s="6">
        <f t="shared" si="12"/>
        <v>0</v>
      </c>
    </row>
    <row r="119" spans="2:8" ht="30" customHeight="1" x14ac:dyDescent="0.25">
      <c r="B119" s="4">
        <v>83</v>
      </c>
      <c r="C119" s="2" t="s">
        <v>22</v>
      </c>
      <c r="D119" s="3" t="s">
        <v>23</v>
      </c>
      <c r="E119" s="4" t="s">
        <v>12</v>
      </c>
      <c r="F119" s="5">
        <v>51.48</v>
      </c>
      <c r="G119" s="6">
        <v>0</v>
      </c>
      <c r="H119" s="6">
        <f t="shared" si="12"/>
        <v>0</v>
      </c>
    </row>
    <row r="120" spans="2:8" ht="30" customHeight="1" x14ac:dyDescent="0.25">
      <c r="B120" s="4">
        <v>84</v>
      </c>
      <c r="C120" s="2" t="s">
        <v>24</v>
      </c>
      <c r="D120" s="3" t="s">
        <v>25</v>
      </c>
      <c r="E120" s="4" t="s">
        <v>12</v>
      </c>
      <c r="F120" s="5">
        <v>51.48</v>
      </c>
      <c r="G120" s="6">
        <v>0</v>
      </c>
      <c r="H120" s="6">
        <f t="shared" si="12"/>
        <v>0</v>
      </c>
    </row>
    <row r="121" spans="2:8" ht="30" customHeight="1" x14ac:dyDescent="0.25">
      <c r="B121" s="4">
        <v>85</v>
      </c>
      <c r="C121" s="2" t="s">
        <v>26</v>
      </c>
      <c r="D121" s="3" t="s">
        <v>27</v>
      </c>
      <c r="E121" s="4" t="s">
        <v>12</v>
      </c>
      <c r="F121" s="5">
        <v>51.48</v>
      </c>
      <c r="G121" s="6">
        <v>0</v>
      </c>
      <c r="H121" s="6">
        <f t="shared" si="12"/>
        <v>0</v>
      </c>
    </row>
    <row r="122" spans="2:8" ht="30" customHeight="1" x14ac:dyDescent="0.25">
      <c r="B122" s="28" t="s">
        <v>32</v>
      </c>
      <c r="C122" s="29"/>
      <c r="D122" s="29"/>
      <c r="E122" s="30"/>
      <c r="F122" s="30"/>
      <c r="G122" s="30"/>
      <c r="H122" s="31">
        <f>SUM(H117:H121)</f>
        <v>0</v>
      </c>
    </row>
    <row r="123" spans="2:8" ht="30" customHeight="1" x14ac:dyDescent="0.25">
      <c r="B123" s="1" t="s">
        <v>163</v>
      </c>
      <c r="C123" s="24"/>
      <c r="D123" s="44" t="s">
        <v>33</v>
      </c>
      <c r="E123" s="21"/>
      <c r="F123" s="21"/>
      <c r="G123" s="21"/>
      <c r="H123" s="23"/>
    </row>
    <row r="124" spans="2:8" ht="30" customHeight="1" x14ac:dyDescent="0.25">
      <c r="B124" s="4">
        <v>86</v>
      </c>
      <c r="C124" s="2" t="s">
        <v>34</v>
      </c>
      <c r="D124" s="3" t="s">
        <v>35</v>
      </c>
      <c r="E124" s="4" t="s">
        <v>12</v>
      </c>
      <c r="F124" s="4">
        <v>20.224</v>
      </c>
      <c r="G124" s="6">
        <v>0</v>
      </c>
      <c r="H124" s="6">
        <f t="shared" ref="H124:H131" si="13">F124*G124</f>
        <v>0</v>
      </c>
    </row>
    <row r="125" spans="2:8" ht="30" customHeight="1" x14ac:dyDescent="0.25">
      <c r="B125" s="4">
        <v>87</v>
      </c>
      <c r="C125" s="2" t="s">
        <v>36</v>
      </c>
      <c r="D125" s="3" t="s">
        <v>81</v>
      </c>
      <c r="E125" s="4" t="s">
        <v>12</v>
      </c>
      <c r="F125" s="4">
        <v>20.224</v>
      </c>
      <c r="G125" s="6">
        <v>0</v>
      </c>
      <c r="H125" s="6">
        <f t="shared" si="13"/>
        <v>0</v>
      </c>
    </row>
    <row r="126" spans="2:8" ht="30" customHeight="1" x14ac:dyDescent="0.25">
      <c r="B126" s="4">
        <v>88</v>
      </c>
      <c r="C126" s="2" t="s">
        <v>82</v>
      </c>
      <c r="D126" s="3" t="s">
        <v>83</v>
      </c>
      <c r="E126" s="4" t="s">
        <v>12</v>
      </c>
      <c r="F126" s="4">
        <v>20.224</v>
      </c>
      <c r="G126" s="6">
        <v>0</v>
      </c>
      <c r="H126" s="6">
        <f t="shared" si="13"/>
        <v>0</v>
      </c>
    </row>
    <row r="127" spans="2:8" ht="30" customHeight="1" x14ac:dyDescent="0.25">
      <c r="B127" s="4">
        <v>89</v>
      </c>
      <c r="C127" s="2" t="s">
        <v>84</v>
      </c>
      <c r="D127" s="3" t="s">
        <v>85</v>
      </c>
      <c r="E127" s="4" t="s">
        <v>12</v>
      </c>
      <c r="F127" s="4">
        <v>20.224</v>
      </c>
      <c r="G127" s="6">
        <v>0</v>
      </c>
      <c r="H127" s="6">
        <f t="shared" si="13"/>
        <v>0</v>
      </c>
    </row>
    <row r="128" spans="2:8" ht="30" customHeight="1" x14ac:dyDescent="0.25">
      <c r="B128" s="4">
        <v>90</v>
      </c>
      <c r="C128" s="2" t="s">
        <v>38</v>
      </c>
      <c r="D128" s="3" t="s">
        <v>86</v>
      </c>
      <c r="E128" s="4" t="s">
        <v>12</v>
      </c>
      <c r="F128" s="4">
        <v>20.224</v>
      </c>
      <c r="G128" s="6">
        <v>0</v>
      </c>
      <c r="H128" s="6">
        <f t="shared" si="13"/>
        <v>0</v>
      </c>
    </row>
    <row r="129" spans="2:8" ht="30" customHeight="1" x14ac:dyDescent="0.25">
      <c r="B129" s="4">
        <v>91</v>
      </c>
      <c r="C129" s="2" t="s">
        <v>40</v>
      </c>
      <c r="D129" s="3" t="s">
        <v>41</v>
      </c>
      <c r="E129" s="4" t="s">
        <v>12</v>
      </c>
      <c r="F129" s="4">
        <v>20.224</v>
      </c>
      <c r="G129" s="6">
        <v>0</v>
      </c>
      <c r="H129" s="6">
        <f t="shared" si="13"/>
        <v>0</v>
      </c>
    </row>
    <row r="130" spans="2:8" ht="30" customHeight="1" x14ac:dyDescent="0.25">
      <c r="B130" s="4">
        <v>92</v>
      </c>
      <c r="C130" s="2" t="s">
        <v>42</v>
      </c>
      <c r="D130" s="3" t="s">
        <v>43</v>
      </c>
      <c r="E130" s="4" t="s">
        <v>12</v>
      </c>
      <c r="F130" s="4">
        <v>20.224</v>
      </c>
      <c r="G130" s="6">
        <v>0</v>
      </c>
      <c r="H130" s="6">
        <f t="shared" si="13"/>
        <v>0</v>
      </c>
    </row>
    <row r="131" spans="2:8" ht="30" customHeight="1" x14ac:dyDescent="0.25">
      <c r="B131" s="4">
        <v>93</v>
      </c>
      <c r="C131" s="2" t="s">
        <v>44</v>
      </c>
      <c r="D131" s="3" t="s">
        <v>45</v>
      </c>
      <c r="E131" s="4" t="s">
        <v>12</v>
      </c>
      <c r="F131" s="4">
        <v>20.224</v>
      </c>
      <c r="G131" s="6">
        <v>0</v>
      </c>
      <c r="H131" s="6">
        <f t="shared" si="13"/>
        <v>0</v>
      </c>
    </row>
    <row r="132" spans="2:8" ht="30" customHeight="1" x14ac:dyDescent="0.25">
      <c r="B132" s="28" t="s">
        <v>46</v>
      </c>
      <c r="C132" s="29"/>
      <c r="D132" s="29"/>
      <c r="E132" s="30"/>
      <c r="F132" s="30"/>
      <c r="G132" s="30"/>
      <c r="H132" s="31">
        <f>SUM(H124:H131)</f>
        <v>0</v>
      </c>
    </row>
    <row r="133" spans="2:8" ht="30" customHeight="1" x14ac:dyDescent="0.25">
      <c r="B133" s="1" t="s">
        <v>164</v>
      </c>
      <c r="C133" s="24"/>
      <c r="D133" s="44" t="s">
        <v>47</v>
      </c>
      <c r="E133" s="21"/>
      <c r="F133" s="21"/>
      <c r="G133" s="21"/>
      <c r="H133" s="23"/>
    </row>
    <row r="134" spans="2:8" ht="30" customHeight="1" x14ac:dyDescent="0.25">
      <c r="B134" s="4">
        <v>94</v>
      </c>
      <c r="C134" s="2" t="s">
        <v>105</v>
      </c>
      <c r="D134" s="3" t="s">
        <v>106</v>
      </c>
      <c r="E134" s="4" t="s">
        <v>12</v>
      </c>
      <c r="F134" s="5">
        <v>20.224</v>
      </c>
      <c r="G134" s="6">
        <v>0</v>
      </c>
      <c r="H134" s="6">
        <f t="shared" ref="H134:H142" si="14">F134*G134</f>
        <v>0</v>
      </c>
    </row>
    <row r="135" spans="2:8" ht="30" customHeight="1" x14ac:dyDescent="0.25">
      <c r="B135" s="4">
        <v>95</v>
      </c>
      <c r="C135" s="2" t="s">
        <v>91</v>
      </c>
      <c r="D135" s="3" t="s">
        <v>92</v>
      </c>
      <c r="E135" s="4" t="s">
        <v>19</v>
      </c>
      <c r="F135" s="5">
        <v>1.6180000000000001</v>
      </c>
      <c r="G135" s="6">
        <v>0</v>
      </c>
      <c r="H135" s="6">
        <f t="shared" si="14"/>
        <v>0</v>
      </c>
    </row>
    <row r="136" spans="2:8" ht="30" customHeight="1" x14ac:dyDescent="0.25">
      <c r="B136" s="4">
        <v>96</v>
      </c>
      <c r="C136" s="2" t="s">
        <v>93</v>
      </c>
      <c r="D136" s="3" t="s">
        <v>94</v>
      </c>
      <c r="E136" s="4" t="s">
        <v>12</v>
      </c>
      <c r="F136" s="5">
        <v>0.33700000000000002</v>
      </c>
      <c r="G136" s="6">
        <v>0</v>
      </c>
      <c r="H136" s="6">
        <f t="shared" si="14"/>
        <v>0</v>
      </c>
    </row>
    <row r="137" spans="2:8" ht="30" customHeight="1" x14ac:dyDescent="0.25">
      <c r="B137" s="4">
        <v>97</v>
      </c>
      <c r="C137" s="2" t="s">
        <v>95</v>
      </c>
      <c r="D137" s="3" t="s">
        <v>96</v>
      </c>
      <c r="E137" s="4" t="s">
        <v>12</v>
      </c>
      <c r="F137" s="5">
        <v>20.224</v>
      </c>
      <c r="G137" s="6">
        <v>0</v>
      </c>
      <c r="H137" s="6">
        <f t="shared" si="14"/>
        <v>0</v>
      </c>
    </row>
    <row r="138" spans="2:8" ht="30" customHeight="1" x14ac:dyDescent="0.25">
      <c r="B138" s="4">
        <v>98</v>
      </c>
      <c r="C138" s="2" t="s">
        <v>97</v>
      </c>
      <c r="D138" s="3" t="s">
        <v>98</v>
      </c>
      <c r="E138" s="4" t="s">
        <v>12</v>
      </c>
      <c r="F138" s="5">
        <v>20.224</v>
      </c>
      <c r="G138" s="6">
        <v>0</v>
      </c>
      <c r="H138" s="6">
        <f t="shared" si="14"/>
        <v>0</v>
      </c>
    </row>
    <row r="139" spans="2:8" ht="30" customHeight="1" x14ac:dyDescent="0.25">
      <c r="B139" s="4">
        <v>99</v>
      </c>
      <c r="C139" s="2" t="s">
        <v>40</v>
      </c>
      <c r="D139" s="3" t="s">
        <v>50</v>
      </c>
      <c r="E139" s="4" t="s">
        <v>12</v>
      </c>
      <c r="F139" s="5">
        <v>20.224</v>
      </c>
      <c r="G139" s="6">
        <v>0</v>
      </c>
      <c r="H139" s="6">
        <f t="shared" si="14"/>
        <v>0</v>
      </c>
    </row>
    <row r="140" spans="2:8" ht="30" customHeight="1" x14ac:dyDescent="0.25">
      <c r="B140" s="4">
        <v>100</v>
      </c>
      <c r="C140" s="2" t="s">
        <v>107</v>
      </c>
      <c r="D140" s="3" t="s">
        <v>108</v>
      </c>
      <c r="E140" s="4" t="s">
        <v>12</v>
      </c>
      <c r="F140" s="5">
        <v>19.292000000000002</v>
      </c>
      <c r="G140" s="6">
        <v>0</v>
      </c>
      <c r="H140" s="6">
        <f t="shared" si="14"/>
        <v>0</v>
      </c>
    </row>
    <row r="141" spans="2:8" ht="30" customHeight="1" x14ac:dyDescent="0.25">
      <c r="B141" s="4">
        <v>101</v>
      </c>
      <c r="C141" s="2" t="s">
        <v>109</v>
      </c>
      <c r="D141" s="3" t="s">
        <v>110</v>
      </c>
      <c r="E141" s="4" t="s">
        <v>65</v>
      </c>
      <c r="F141" s="5">
        <v>15.3</v>
      </c>
      <c r="G141" s="6">
        <v>0</v>
      </c>
      <c r="H141" s="6">
        <f t="shared" si="14"/>
        <v>0</v>
      </c>
    </row>
    <row r="142" spans="2:8" ht="30" customHeight="1" x14ac:dyDescent="0.25">
      <c r="B142" s="4">
        <v>102</v>
      </c>
      <c r="C142" s="2" t="s">
        <v>17</v>
      </c>
      <c r="D142" s="3" t="s">
        <v>18</v>
      </c>
      <c r="E142" s="4" t="s">
        <v>19</v>
      </c>
      <c r="F142" s="5">
        <v>1.6180000000000001</v>
      </c>
      <c r="G142" s="6">
        <v>0</v>
      </c>
      <c r="H142" s="6">
        <f t="shared" si="14"/>
        <v>0</v>
      </c>
    </row>
    <row r="143" spans="2:8" ht="30" customHeight="1" x14ac:dyDescent="0.25">
      <c r="B143" s="28" t="s">
        <v>57</v>
      </c>
      <c r="C143" s="32"/>
      <c r="D143" s="32"/>
      <c r="E143" s="32"/>
      <c r="F143" s="32"/>
      <c r="G143" s="32"/>
      <c r="H143" s="33">
        <f>SUM(H134:H142)</f>
        <v>0</v>
      </c>
    </row>
    <row r="144" spans="2:8" ht="30" customHeight="1" x14ac:dyDescent="0.25">
      <c r="B144" s="1" t="s">
        <v>165</v>
      </c>
      <c r="C144" s="24"/>
      <c r="D144" s="44" t="s">
        <v>58</v>
      </c>
      <c r="E144" s="21"/>
      <c r="F144" s="21"/>
      <c r="G144" s="21"/>
      <c r="H144" s="23"/>
    </row>
    <row r="145" spans="2:8" ht="30" customHeight="1" x14ac:dyDescent="0.25">
      <c r="B145" s="4">
        <v>103</v>
      </c>
      <c r="C145" s="2" t="s">
        <v>59</v>
      </c>
      <c r="D145" s="3" t="s">
        <v>60</v>
      </c>
      <c r="E145" s="4" t="s">
        <v>12</v>
      </c>
      <c r="F145" s="4">
        <v>1.845</v>
      </c>
      <c r="G145" s="6">
        <v>0</v>
      </c>
      <c r="H145" s="6">
        <f t="shared" ref="H145" si="15">F145*G145</f>
        <v>0</v>
      </c>
    </row>
    <row r="146" spans="2:8" ht="30" customHeight="1" x14ac:dyDescent="0.25">
      <c r="B146" s="34" t="s">
        <v>61</v>
      </c>
      <c r="C146" s="29"/>
      <c r="D146" s="29"/>
      <c r="E146" s="30"/>
      <c r="F146" s="30"/>
      <c r="G146" s="30"/>
      <c r="H146" s="31">
        <f>SUM(H145)</f>
        <v>0</v>
      </c>
    </row>
    <row r="147" spans="2:8" ht="30" customHeight="1" x14ac:dyDescent="0.25">
      <c r="B147" s="38" t="s">
        <v>113</v>
      </c>
      <c r="C147" s="36"/>
      <c r="D147" s="36"/>
      <c r="E147" s="36"/>
      <c r="F147" s="36"/>
      <c r="G147" s="36"/>
      <c r="H147" s="37">
        <f>SUM(H122,H132,H143,H146)</f>
        <v>0</v>
      </c>
    </row>
    <row r="148" spans="2:8" ht="30" customHeight="1" x14ac:dyDescent="0.25">
      <c r="B148" s="1" t="s">
        <v>166</v>
      </c>
      <c r="C148" s="24"/>
      <c r="D148" s="26" t="s">
        <v>114</v>
      </c>
      <c r="E148" s="21"/>
      <c r="F148" s="21"/>
      <c r="G148" s="21"/>
      <c r="H148" s="23"/>
    </row>
    <row r="149" spans="2:8" ht="30" customHeight="1" x14ac:dyDescent="0.25">
      <c r="B149" s="1" t="s">
        <v>167</v>
      </c>
      <c r="C149" s="24"/>
      <c r="D149" s="44" t="s">
        <v>9</v>
      </c>
      <c r="E149" s="21"/>
      <c r="F149" s="21"/>
      <c r="G149" s="21"/>
      <c r="H149" s="23"/>
    </row>
    <row r="150" spans="2:8" ht="30" customHeight="1" x14ac:dyDescent="0.25">
      <c r="B150" s="4">
        <v>104</v>
      </c>
      <c r="C150" s="2" t="s">
        <v>10</v>
      </c>
      <c r="D150" s="3" t="s">
        <v>11</v>
      </c>
      <c r="E150" s="4" t="s">
        <v>12</v>
      </c>
      <c r="F150" s="4">
        <v>3.4380000000000002</v>
      </c>
      <c r="G150" s="6">
        <v>0</v>
      </c>
      <c r="H150" s="6">
        <f t="shared" ref="H150:H158" si="16">F150*G150</f>
        <v>0</v>
      </c>
    </row>
    <row r="151" spans="2:8" ht="30" customHeight="1" x14ac:dyDescent="0.25">
      <c r="B151" s="4">
        <v>105</v>
      </c>
      <c r="C151" s="2" t="s">
        <v>69</v>
      </c>
      <c r="D151" s="3" t="s">
        <v>70</v>
      </c>
      <c r="E151" s="4" t="s">
        <v>12</v>
      </c>
      <c r="F151" s="4">
        <v>18.933</v>
      </c>
      <c r="G151" s="6">
        <v>0</v>
      </c>
      <c r="H151" s="6">
        <f t="shared" si="16"/>
        <v>0</v>
      </c>
    </row>
    <row r="152" spans="2:8" ht="30" customHeight="1" x14ac:dyDescent="0.25">
      <c r="B152" s="4">
        <v>106</v>
      </c>
      <c r="C152" s="2" t="s">
        <v>115</v>
      </c>
      <c r="D152" s="3" t="s">
        <v>116</v>
      </c>
      <c r="E152" s="4" t="s">
        <v>12</v>
      </c>
      <c r="F152" s="4">
        <v>18.933</v>
      </c>
      <c r="G152" s="6">
        <v>0</v>
      </c>
      <c r="H152" s="6">
        <f t="shared" si="16"/>
        <v>0</v>
      </c>
    </row>
    <row r="153" spans="2:8" ht="30" customHeight="1" x14ac:dyDescent="0.25">
      <c r="B153" s="4">
        <v>107</v>
      </c>
      <c r="C153" s="2" t="s">
        <v>117</v>
      </c>
      <c r="D153" s="3" t="s">
        <v>118</v>
      </c>
      <c r="E153" s="4" t="s">
        <v>12</v>
      </c>
      <c r="F153" s="4">
        <v>18.933</v>
      </c>
      <c r="G153" s="6">
        <v>0</v>
      </c>
      <c r="H153" s="6">
        <f t="shared" si="16"/>
        <v>0</v>
      </c>
    </row>
    <row r="154" spans="2:8" ht="30" customHeight="1" x14ac:dyDescent="0.25">
      <c r="B154" s="4">
        <v>108</v>
      </c>
      <c r="C154" s="2" t="s">
        <v>13</v>
      </c>
      <c r="D154" s="3" t="s">
        <v>14</v>
      </c>
      <c r="E154" s="4" t="s">
        <v>12</v>
      </c>
      <c r="F154" s="4">
        <v>18.933</v>
      </c>
      <c r="G154" s="6">
        <v>0</v>
      </c>
      <c r="H154" s="6">
        <f t="shared" si="16"/>
        <v>0</v>
      </c>
    </row>
    <row r="155" spans="2:8" ht="30" customHeight="1" x14ac:dyDescent="0.25">
      <c r="B155" s="4">
        <v>109</v>
      </c>
      <c r="C155" s="2" t="s">
        <v>22</v>
      </c>
      <c r="D155" s="3" t="s">
        <v>23</v>
      </c>
      <c r="E155" s="4" t="s">
        <v>12</v>
      </c>
      <c r="F155" s="4">
        <v>37.866</v>
      </c>
      <c r="G155" s="6">
        <v>0</v>
      </c>
      <c r="H155" s="6">
        <f t="shared" si="16"/>
        <v>0</v>
      </c>
    </row>
    <row r="156" spans="2:8" ht="30" customHeight="1" x14ac:dyDescent="0.25">
      <c r="B156" s="4">
        <v>110</v>
      </c>
      <c r="C156" s="2" t="s">
        <v>24</v>
      </c>
      <c r="D156" s="3" t="s">
        <v>25</v>
      </c>
      <c r="E156" s="4" t="s">
        <v>12</v>
      </c>
      <c r="F156" s="4">
        <v>18.933</v>
      </c>
      <c r="G156" s="6">
        <v>0</v>
      </c>
      <c r="H156" s="6">
        <f t="shared" si="16"/>
        <v>0</v>
      </c>
    </row>
    <row r="157" spans="2:8" ht="30" customHeight="1" x14ac:dyDescent="0.25">
      <c r="B157" s="4">
        <v>111</v>
      </c>
      <c r="C157" s="2" t="s">
        <v>79</v>
      </c>
      <c r="D157" s="3" t="s">
        <v>104</v>
      </c>
      <c r="E157" s="4" t="s">
        <v>12</v>
      </c>
      <c r="F157" s="4">
        <v>18.933</v>
      </c>
      <c r="G157" s="6">
        <v>0</v>
      </c>
      <c r="H157" s="6">
        <f t="shared" si="16"/>
        <v>0</v>
      </c>
    </row>
    <row r="158" spans="2:8" ht="30" customHeight="1" x14ac:dyDescent="0.25">
      <c r="B158" s="4">
        <v>112</v>
      </c>
      <c r="C158" s="2" t="s">
        <v>26</v>
      </c>
      <c r="D158" s="3" t="s">
        <v>27</v>
      </c>
      <c r="E158" s="4" t="s">
        <v>12</v>
      </c>
      <c r="F158" s="4">
        <v>37.866</v>
      </c>
      <c r="G158" s="6">
        <v>0</v>
      </c>
      <c r="H158" s="6">
        <f t="shared" si="16"/>
        <v>0</v>
      </c>
    </row>
    <row r="159" spans="2:8" ht="30" customHeight="1" x14ac:dyDescent="0.25">
      <c r="B159" s="28" t="s">
        <v>32</v>
      </c>
      <c r="C159" s="29"/>
      <c r="D159" s="29"/>
      <c r="E159" s="30"/>
      <c r="F159" s="30"/>
      <c r="G159" s="30"/>
      <c r="H159" s="31">
        <f>SUM(H150:H158)</f>
        <v>0</v>
      </c>
    </row>
    <row r="160" spans="2:8" ht="30" customHeight="1" x14ac:dyDescent="0.25">
      <c r="B160" s="1" t="s">
        <v>168</v>
      </c>
      <c r="C160" s="24"/>
      <c r="D160" s="44" t="s">
        <v>33</v>
      </c>
      <c r="E160" s="21"/>
      <c r="F160" s="21"/>
      <c r="G160" s="21"/>
      <c r="H160" s="23"/>
    </row>
    <row r="161" spans="2:8" ht="30" customHeight="1" x14ac:dyDescent="0.25">
      <c r="B161" s="4">
        <v>113</v>
      </c>
      <c r="C161" s="2" t="s">
        <v>34</v>
      </c>
      <c r="D161" s="3" t="s">
        <v>35</v>
      </c>
      <c r="E161" s="4" t="s">
        <v>12</v>
      </c>
      <c r="F161" s="4">
        <v>9.1340000000000003</v>
      </c>
      <c r="G161" s="6">
        <v>0</v>
      </c>
      <c r="H161" s="6">
        <f t="shared" ref="H161:H168" si="17">F161*G161</f>
        <v>0</v>
      </c>
    </row>
    <row r="162" spans="2:8" ht="30" customHeight="1" x14ac:dyDescent="0.25">
      <c r="B162" s="4">
        <v>114</v>
      </c>
      <c r="C162" s="2" t="s">
        <v>36</v>
      </c>
      <c r="D162" s="3" t="s">
        <v>119</v>
      </c>
      <c r="E162" s="4" t="s">
        <v>12</v>
      </c>
      <c r="F162" s="4">
        <v>9.1340000000000003</v>
      </c>
      <c r="G162" s="6">
        <v>0</v>
      </c>
      <c r="H162" s="6">
        <f t="shared" si="17"/>
        <v>0</v>
      </c>
    </row>
    <row r="163" spans="2:8" ht="30" customHeight="1" x14ac:dyDescent="0.25">
      <c r="B163" s="4">
        <v>115</v>
      </c>
      <c r="C163" s="2" t="s">
        <v>82</v>
      </c>
      <c r="D163" s="3" t="s">
        <v>83</v>
      </c>
      <c r="E163" s="4" t="s">
        <v>12</v>
      </c>
      <c r="F163" s="4">
        <v>9.1340000000000003</v>
      </c>
      <c r="G163" s="6">
        <v>0</v>
      </c>
      <c r="H163" s="6">
        <f t="shared" si="17"/>
        <v>0</v>
      </c>
    </row>
    <row r="164" spans="2:8" ht="30" customHeight="1" x14ac:dyDescent="0.25">
      <c r="B164" s="4">
        <v>116</v>
      </c>
      <c r="C164" s="2" t="s">
        <v>84</v>
      </c>
      <c r="D164" s="3" t="s">
        <v>85</v>
      </c>
      <c r="E164" s="4" t="s">
        <v>12</v>
      </c>
      <c r="F164" s="4">
        <v>9.1340000000000003</v>
      </c>
      <c r="G164" s="6">
        <v>0</v>
      </c>
      <c r="H164" s="6">
        <f t="shared" si="17"/>
        <v>0</v>
      </c>
    </row>
    <row r="165" spans="2:8" ht="30" customHeight="1" x14ac:dyDescent="0.25">
      <c r="B165" s="4">
        <v>117</v>
      </c>
      <c r="C165" s="2" t="s">
        <v>38</v>
      </c>
      <c r="D165" s="3" t="s">
        <v>86</v>
      </c>
      <c r="E165" s="4" t="s">
        <v>12</v>
      </c>
      <c r="F165" s="4">
        <v>9.1340000000000003</v>
      </c>
      <c r="G165" s="6">
        <v>0</v>
      </c>
      <c r="H165" s="6">
        <f t="shared" si="17"/>
        <v>0</v>
      </c>
    </row>
    <row r="166" spans="2:8" ht="30" customHeight="1" x14ac:dyDescent="0.25">
      <c r="B166" s="4">
        <v>118</v>
      </c>
      <c r="C166" s="2" t="s">
        <v>40</v>
      </c>
      <c r="D166" s="3" t="s">
        <v>41</v>
      </c>
      <c r="E166" s="4" t="s">
        <v>12</v>
      </c>
      <c r="F166" s="4">
        <v>9.1340000000000003</v>
      </c>
      <c r="G166" s="6">
        <v>0</v>
      </c>
      <c r="H166" s="6">
        <f t="shared" si="17"/>
        <v>0</v>
      </c>
    </row>
    <row r="167" spans="2:8" ht="30" customHeight="1" x14ac:dyDescent="0.25">
      <c r="B167" s="4">
        <v>119</v>
      </c>
      <c r="C167" s="2" t="s">
        <v>42</v>
      </c>
      <c r="D167" s="3" t="s">
        <v>43</v>
      </c>
      <c r="E167" s="4" t="s">
        <v>12</v>
      </c>
      <c r="F167" s="4">
        <v>9.1340000000000003</v>
      </c>
      <c r="G167" s="6">
        <v>0</v>
      </c>
      <c r="H167" s="6">
        <f t="shared" si="17"/>
        <v>0</v>
      </c>
    </row>
    <row r="168" spans="2:8" ht="30" customHeight="1" x14ac:dyDescent="0.25">
      <c r="B168" s="4">
        <v>120</v>
      </c>
      <c r="C168" s="2" t="s">
        <v>44</v>
      </c>
      <c r="D168" s="3" t="s">
        <v>45</v>
      </c>
      <c r="E168" s="4" t="s">
        <v>12</v>
      </c>
      <c r="F168" s="4">
        <v>9.1340000000000003</v>
      </c>
      <c r="G168" s="6">
        <v>0</v>
      </c>
      <c r="H168" s="6">
        <f t="shared" si="17"/>
        <v>0</v>
      </c>
    </row>
    <row r="169" spans="2:8" ht="30" customHeight="1" x14ac:dyDescent="0.25">
      <c r="B169" s="28" t="s">
        <v>46</v>
      </c>
      <c r="C169" s="29"/>
      <c r="D169" s="29"/>
      <c r="E169" s="30"/>
      <c r="F169" s="30"/>
      <c r="G169" s="30"/>
      <c r="H169" s="31">
        <f>SUM(H161:H168)</f>
        <v>0</v>
      </c>
    </row>
    <row r="170" spans="2:8" ht="30" customHeight="1" x14ac:dyDescent="0.25">
      <c r="B170" s="1" t="s">
        <v>169</v>
      </c>
      <c r="C170" s="24"/>
      <c r="D170" s="44" t="s">
        <v>47</v>
      </c>
      <c r="E170" s="21"/>
      <c r="F170" s="21"/>
      <c r="G170" s="21"/>
      <c r="H170" s="23"/>
    </row>
    <row r="171" spans="2:8" ht="30" customHeight="1" x14ac:dyDescent="0.25">
      <c r="B171" s="4">
        <v>121</v>
      </c>
      <c r="C171" s="2" t="s">
        <v>105</v>
      </c>
      <c r="D171" s="3" t="s">
        <v>106</v>
      </c>
      <c r="E171" s="4" t="s">
        <v>12</v>
      </c>
      <c r="F171" s="5">
        <v>9.1340000000000003</v>
      </c>
      <c r="G171" s="6">
        <v>0</v>
      </c>
      <c r="H171" s="6">
        <f t="shared" ref="H171:H179" si="18">F171*G171</f>
        <v>0</v>
      </c>
    </row>
    <row r="172" spans="2:8" ht="30" customHeight="1" x14ac:dyDescent="0.25">
      <c r="B172" s="4">
        <v>122</v>
      </c>
      <c r="C172" s="2" t="s">
        <v>91</v>
      </c>
      <c r="D172" s="3" t="s">
        <v>92</v>
      </c>
      <c r="E172" s="4" t="s">
        <v>19</v>
      </c>
      <c r="F172" s="5">
        <v>0.73099999999999998</v>
      </c>
      <c r="G172" s="6">
        <v>0</v>
      </c>
      <c r="H172" s="6">
        <f t="shared" si="18"/>
        <v>0</v>
      </c>
    </row>
    <row r="173" spans="2:8" ht="30" customHeight="1" x14ac:dyDescent="0.25">
      <c r="B173" s="4">
        <v>123</v>
      </c>
      <c r="C173" s="2" t="s">
        <v>93</v>
      </c>
      <c r="D173" s="3" t="s">
        <v>94</v>
      </c>
      <c r="E173" s="4" t="s">
        <v>12</v>
      </c>
      <c r="F173" s="5">
        <v>0.33700000000000002</v>
      </c>
      <c r="G173" s="6">
        <v>0</v>
      </c>
      <c r="H173" s="6">
        <f t="shared" si="18"/>
        <v>0</v>
      </c>
    </row>
    <row r="174" spans="2:8" ht="30" customHeight="1" x14ac:dyDescent="0.25">
      <c r="B174" s="4">
        <v>124</v>
      </c>
      <c r="C174" s="2" t="s">
        <v>95</v>
      </c>
      <c r="D174" s="3" t="s">
        <v>96</v>
      </c>
      <c r="E174" s="4" t="s">
        <v>12</v>
      </c>
      <c r="F174" s="5">
        <v>9.1340000000000003</v>
      </c>
      <c r="G174" s="6">
        <v>0</v>
      </c>
      <c r="H174" s="6">
        <f t="shared" si="18"/>
        <v>0</v>
      </c>
    </row>
    <row r="175" spans="2:8" ht="30" customHeight="1" x14ac:dyDescent="0.25">
      <c r="B175" s="4">
        <v>125</v>
      </c>
      <c r="C175" s="2" t="s">
        <v>97</v>
      </c>
      <c r="D175" s="3" t="s">
        <v>98</v>
      </c>
      <c r="E175" s="4" t="s">
        <v>12</v>
      </c>
      <c r="F175" s="5">
        <v>9.1340000000000003</v>
      </c>
      <c r="G175" s="6">
        <v>0</v>
      </c>
      <c r="H175" s="6">
        <f t="shared" si="18"/>
        <v>0</v>
      </c>
    </row>
    <row r="176" spans="2:8" ht="30" customHeight="1" x14ac:dyDescent="0.25">
      <c r="B176" s="4">
        <v>126</v>
      </c>
      <c r="C176" s="2" t="s">
        <v>40</v>
      </c>
      <c r="D176" s="3" t="s">
        <v>50</v>
      </c>
      <c r="E176" s="4" t="s">
        <v>12</v>
      </c>
      <c r="F176" s="5">
        <v>9.1340000000000003</v>
      </c>
      <c r="G176" s="6">
        <v>0</v>
      </c>
      <c r="H176" s="6">
        <f t="shared" si="18"/>
        <v>0</v>
      </c>
    </row>
    <row r="177" spans="2:8" ht="30" customHeight="1" x14ac:dyDescent="0.25">
      <c r="B177" s="4">
        <v>127</v>
      </c>
      <c r="C177" s="2" t="s">
        <v>107</v>
      </c>
      <c r="D177" s="3" t="s">
        <v>108</v>
      </c>
      <c r="E177" s="4" t="s">
        <v>12</v>
      </c>
      <c r="F177" s="5">
        <v>9.1340000000000003</v>
      </c>
      <c r="G177" s="6">
        <v>0</v>
      </c>
      <c r="H177" s="6">
        <f t="shared" si="18"/>
        <v>0</v>
      </c>
    </row>
    <row r="178" spans="2:8" ht="30" customHeight="1" x14ac:dyDescent="0.25">
      <c r="B178" s="4">
        <v>128</v>
      </c>
      <c r="C178" s="2" t="s">
        <v>109</v>
      </c>
      <c r="D178" s="3" t="s">
        <v>110</v>
      </c>
      <c r="E178" s="4" t="s">
        <v>65</v>
      </c>
      <c r="F178" s="5">
        <v>12.34</v>
      </c>
      <c r="G178" s="6">
        <v>0</v>
      </c>
      <c r="H178" s="6">
        <f t="shared" si="18"/>
        <v>0</v>
      </c>
    </row>
    <row r="179" spans="2:8" ht="30" customHeight="1" x14ac:dyDescent="0.25">
      <c r="B179" s="4">
        <v>129</v>
      </c>
      <c r="C179" s="2" t="s">
        <v>17</v>
      </c>
      <c r="D179" s="3" t="s">
        <v>18</v>
      </c>
      <c r="E179" s="4" t="s">
        <v>19</v>
      </c>
      <c r="F179" s="5">
        <v>0.73099999999999998</v>
      </c>
      <c r="G179" s="6">
        <v>0</v>
      </c>
      <c r="H179" s="6">
        <f t="shared" si="18"/>
        <v>0</v>
      </c>
    </row>
    <row r="180" spans="2:8" ht="30" customHeight="1" x14ac:dyDescent="0.25">
      <c r="B180" s="28" t="s">
        <v>57</v>
      </c>
      <c r="C180" s="29"/>
      <c r="D180" s="29"/>
      <c r="E180" s="30"/>
      <c r="F180" s="30"/>
      <c r="G180" s="30"/>
      <c r="H180" s="31">
        <f>SUM(H171:H179)</f>
        <v>0</v>
      </c>
    </row>
    <row r="181" spans="2:8" ht="30" customHeight="1" x14ac:dyDescent="0.25">
      <c r="B181" s="1" t="s">
        <v>170</v>
      </c>
      <c r="C181" s="24"/>
      <c r="D181" s="44" t="s">
        <v>58</v>
      </c>
      <c r="E181" s="21"/>
      <c r="F181" s="21"/>
      <c r="G181" s="21"/>
      <c r="H181" s="23"/>
    </row>
    <row r="182" spans="2:8" ht="30" customHeight="1" x14ac:dyDescent="0.25">
      <c r="B182" s="4">
        <v>130</v>
      </c>
      <c r="C182" s="2" t="s">
        <v>59</v>
      </c>
      <c r="D182" s="3" t="s">
        <v>60</v>
      </c>
      <c r="E182" s="4" t="s">
        <v>12</v>
      </c>
      <c r="F182" s="4">
        <v>1.845</v>
      </c>
      <c r="G182" s="6">
        <v>0</v>
      </c>
      <c r="H182" s="6">
        <f t="shared" ref="H182" si="19">F182*G182</f>
        <v>0</v>
      </c>
    </row>
    <row r="183" spans="2:8" ht="30" customHeight="1" x14ac:dyDescent="0.25">
      <c r="B183" s="28" t="s">
        <v>61</v>
      </c>
      <c r="C183" s="29"/>
      <c r="D183" s="29"/>
      <c r="E183" s="30"/>
      <c r="F183" s="30"/>
      <c r="G183" s="30"/>
      <c r="H183" s="31">
        <f>SUM(H182)</f>
        <v>0</v>
      </c>
    </row>
    <row r="184" spans="2:8" ht="30" customHeight="1" x14ac:dyDescent="0.25">
      <c r="B184" s="35" t="s">
        <v>120</v>
      </c>
      <c r="C184" s="36"/>
      <c r="D184" s="36"/>
      <c r="E184" s="36"/>
      <c r="F184" s="36"/>
      <c r="G184" s="36"/>
      <c r="H184" s="37">
        <f>SUM(H159,H169,H180,H183)</f>
        <v>0</v>
      </c>
    </row>
    <row r="185" spans="2:8" ht="30" customHeight="1" x14ac:dyDescent="0.25">
      <c r="B185" s="1" t="s">
        <v>171</v>
      </c>
      <c r="C185" s="24"/>
      <c r="D185" s="26" t="s">
        <v>121</v>
      </c>
      <c r="E185" s="21"/>
      <c r="F185" s="21"/>
      <c r="G185" s="21"/>
      <c r="H185" s="23"/>
    </row>
    <row r="186" spans="2:8" ht="30" customHeight="1" x14ac:dyDescent="0.25">
      <c r="B186" s="1" t="s">
        <v>172</v>
      </c>
      <c r="C186" s="24"/>
      <c r="D186" s="44" t="s">
        <v>9</v>
      </c>
      <c r="E186" s="21"/>
      <c r="F186" s="21"/>
      <c r="G186" s="21"/>
      <c r="H186" s="23"/>
    </row>
    <row r="187" spans="2:8" ht="30" customHeight="1" x14ac:dyDescent="0.25">
      <c r="B187" s="4">
        <v>131</v>
      </c>
      <c r="C187" s="2" t="s">
        <v>10</v>
      </c>
      <c r="D187" s="3" t="s">
        <v>11</v>
      </c>
      <c r="E187" s="4" t="s">
        <v>12</v>
      </c>
      <c r="F187" s="4">
        <v>5.2750000000000004</v>
      </c>
      <c r="G187" s="6">
        <v>0</v>
      </c>
      <c r="H187" s="6">
        <f t="shared" ref="H187:H192" si="20">F187*G187</f>
        <v>0</v>
      </c>
    </row>
    <row r="188" spans="2:8" ht="30" customHeight="1" x14ac:dyDescent="0.25">
      <c r="B188" s="4">
        <v>132</v>
      </c>
      <c r="C188" s="2" t="s">
        <v>69</v>
      </c>
      <c r="D188" s="3" t="s">
        <v>70</v>
      </c>
      <c r="E188" s="4" t="s">
        <v>12</v>
      </c>
      <c r="F188" s="4">
        <v>45.646000000000001</v>
      </c>
      <c r="G188" s="6">
        <v>0</v>
      </c>
      <c r="H188" s="6">
        <f t="shared" si="20"/>
        <v>0</v>
      </c>
    </row>
    <row r="189" spans="2:8" ht="30" customHeight="1" x14ac:dyDescent="0.25">
      <c r="B189" s="4">
        <v>133</v>
      </c>
      <c r="C189" s="2" t="s">
        <v>13</v>
      </c>
      <c r="D189" s="3" t="s">
        <v>14</v>
      </c>
      <c r="E189" s="4" t="s">
        <v>12</v>
      </c>
      <c r="F189" s="4">
        <v>45.646000000000001</v>
      </c>
      <c r="G189" s="6">
        <v>0</v>
      </c>
      <c r="H189" s="6">
        <f t="shared" si="20"/>
        <v>0</v>
      </c>
    </row>
    <row r="190" spans="2:8" ht="30" customHeight="1" x14ac:dyDescent="0.25">
      <c r="B190" s="4">
        <v>134</v>
      </c>
      <c r="C190" s="2" t="s">
        <v>22</v>
      </c>
      <c r="D190" s="3" t="s">
        <v>23</v>
      </c>
      <c r="E190" s="4" t="s">
        <v>12</v>
      </c>
      <c r="F190" s="4">
        <v>45.646000000000001</v>
      </c>
      <c r="G190" s="6">
        <v>0</v>
      </c>
      <c r="H190" s="6">
        <f t="shared" si="20"/>
        <v>0</v>
      </c>
    </row>
    <row r="191" spans="2:8" ht="30" customHeight="1" x14ac:dyDescent="0.25">
      <c r="B191" s="4">
        <v>135</v>
      </c>
      <c r="C191" s="2" t="s">
        <v>79</v>
      </c>
      <c r="D191" s="3" t="s">
        <v>104</v>
      </c>
      <c r="E191" s="4" t="s">
        <v>12</v>
      </c>
      <c r="F191" s="4">
        <v>45.646000000000001</v>
      </c>
      <c r="G191" s="6">
        <v>0</v>
      </c>
      <c r="H191" s="6">
        <f t="shared" si="20"/>
        <v>0</v>
      </c>
    </row>
    <row r="192" spans="2:8" ht="30" customHeight="1" x14ac:dyDescent="0.25">
      <c r="B192" s="4">
        <v>136</v>
      </c>
      <c r="C192" s="2" t="s">
        <v>26</v>
      </c>
      <c r="D192" s="3" t="s">
        <v>27</v>
      </c>
      <c r="E192" s="4" t="s">
        <v>12</v>
      </c>
      <c r="F192" s="4">
        <v>45.646000000000001</v>
      </c>
      <c r="G192" s="6">
        <v>0</v>
      </c>
      <c r="H192" s="6">
        <f t="shared" si="20"/>
        <v>0</v>
      </c>
    </row>
    <row r="193" spans="2:8" ht="30" customHeight="1" x14ac:dyDescent="0.25">
      <c r="B193" s="28" t="s">
        <v>32</v>
      </c>
      <c r="C193" s="29"/>
      <c r="D193" s="29"/>
      <c r="E193" s="30"/>
      <c r="F193" s="30"/>
      <c r="G193" s="30"/>
      <c r="H193" s="31">
        <f>SUM(H187:H192)</f>
        <v>0</v>
      </c>
    </row>
    <row r="194" spans="2:8" ht="30" customHeight="1" x14ac:dyDescent="0.25">
      <c r="B194" s="1" t="s">
        <v>173</v>
      </c>
      <c r="C194" s="24"/>
      <c r="D194" s="44" t="s">
        <v>33</v>
      </c>
      <c r="E194" s="21"/>
      <c r="F194" s="21"/>
      <c r="G194" s="21"/>
      <c r="H194" s="23"/>
    </row>
    <row r="195" spans="2:8" ht="30" customHeight="1" x14ac:dyDescent="0.25">
      <c r="B195" s="4">
        <v>137</v>
      </c>
      <c r="C195" s="2" t="s">
        <v>34</v>
      </c>
      <c r="D195" s="3" t="s">
        <v>35</v>
      </c>
      <c r="E195" s="4" t="s">
        <v>12</v>
      </c>
      <c r="F195" s="4">
        <v>15.699</v>
      </c>
      <c r="G195" s="6">
        <v>0</v>
      </c>
      <c r="H195" s="6">
        <f t="shared" ref="H195:H202" si="21">F195*G195</f>
        <v>0</v>
      </c>
    </row>
    <row r="196" spans="2:8" ht="30" customHeight="1" x14ac:dyDescent="0.25">
      <c r="B196" s="4">
        <v>138</v>
      </c>
      <c r="C196" s="2" t="s">
        <v>36</v>
      </c>
      <c r="D196" s="3" t="s">
        <v>81</v>
      </c>
      <c r="E196" s="4" t="s">
        <v>12</v>
      </c>
      <c r="F196" s="4">
        <v>15.699</v>
      </c>
      <c r="G196" s="6">
        <v>0</v>
      </c>
      <c r="H196" s="6">
        <f t="shared" si="21"/>
        <v>0</v>
      </c>
    </row>
    <row r="197" spans="2:8" ht="30" customHeight="1" x14ac:dyDescent="0.25">
      <c r="B197" s="4">
        <v>139</v>
      </c>
      <c r="C197" s="2" t="s">
        <v>82</v>
      </c>
      <c r="D197" s="3" t="s">
        <v>83</v>
      </c>
      <c r="E197" s="4" t="s">
        <v>12</v>
      </c>
      <c r="F197" s="4">
        <v>15.699</v>
      </c>
      <c r="G197" s="6">
        <v>0</v>
      </c>
      <c r="H197" s="6">
        <f t="shared" si="21"/>
        <v>0</v>
      </c>
    </row>
    <row r="198" spans="2:8" ht="30" customHeight="1" x14ac:dyDescent="0.25">
      <c r="B198" s="4">
        <v>140</v>
      </c>
      <c r="C198" s="2" t="s">
        <v>84</v>
      </c>
      <c r="D198" s="3" t="s">
        <v>85</v>
      </c>
      <c r="E198" s="4" t="s">
        <v>12</v>
      </c>
      <c r="F198" s="4">
        <v>15.699</v>
      </c>
      <c r="G198" s="6">
        <v>0</v>
      </c>
      <c r="H198" s="6">
        <f t="shared" si="21"/>
        <v>0</v>
      </c>
    </row>
    <row r="199" spans="2:8" ht="30" customHeight="1" x14ac:dyDescent="0.25">
      <c r="B199" s="4">
        <v>141</v>
      </c>
      <c r="C199" s="2" t="s">
        <v>38</v>
      </c>
      <c r="D199" s="3" t="s">
        <v>86</v>
      </c>
      <c r="E199" s="4" t="s">
        <v>12</v>
      </c>
      <c r="F199" s="4">
        <v>15.699</v>
      </c>
      <c r="G199" s="6">
        <v>0</v>
      </c>
      <c r="H199" s="6">
        <f t="shared" si="21"/>
        <v>0</v>
      </c>
    </row>
    <row r="200" spans="2:8" ht="30" customHeight="1" x14ac:dyDescent="0.25">
      <c r="B200" s="4">
        <v>142</v>
      </c>
      <c r="C200" s="2" t="s">
        <v>40</v>
      </c>
      <c r="D200" s="3" t="s">
        <v>41</v>
      </c>
      <c r="E200" s="4" t="s">
        <v>12</v>
      </c>
      <c r="F200" s="4">
        <v>15.699</v>
      </c>
      <c r="G200" s="6">
        <v>0</v>
      </c>
      <c r="H200" s="6">
        <f t="shared" si="21"/>
        <v>0</v>
      </c>
    </row>
    <row r="201" spans="2:8" ht="30" customHeight="1" x14ac:dyDescent="0.25">
      <c r="B201" s="4">
        <v>143</v>
      </c>
      <c r="C201" s="2" t="s">
        <v>42</v>
      </c>
      <c r="D201" s="3" t="s">
        <v>43</v>
      </c>
      <c r="E201" s="4" t="s">
        <v>12</v>
      </c>
      <c r="F201" s="4">
        <v>15.699</v>
      </c>
      <c r="G201" s="6">
        <v>0</v>
      </c>
      <c r="H201" s="6">
        <f t="shared" si="21"/>
        <v>0</v>
      </c>
    </row>
    <row r="202" spans="2:8" ht="30" customHeight="1" x14ac:dyDescent="0.25">
      <c r="B202" s="4">
        <v>144</v>
      </c>
      <c r="C202" s="2" t="s">
        <v>44</v>
      </c>
      <c r="D202" s="3" t="s">
        <v>45</v>
      </c>
      <c r="E202" s="4" t="s">
        <v>12</v>
      </c>
      <c r="F202" s="4">
        <v>15.699</v>
      </c>
      <c r="G202" s="6">
        <v>0</v>
      </c>
      <c r="H202" s="6">
        <f t="shared" si="21"/>
        <v>0</v>
      </c>
    </row>
    <row r="203" spans="2:8" ht="30" customHeight="1" x14ac:dyDescent="0.25">
      <c r="B203" s="28" t="s">
        <v>46</v>
      </c>
      <c r="C203" s="29"/>
      <c r="D203" s="29"/>
      <c r="E203" s="30"/>
      <c r="F203" s="30"/>
      <c r="G203" s="30"/>
      <c r="H203" s="31">
        <f>SUM(H195:H202)</f>
        <v>0</v>
      </c>
    </row>
    <row r="204" spans="2:8" ht="30" customHeight="1" x14ac:dyDescent="0.25">
      <c r="B204" s="1" t="s">
        <v>174</v>
      </c>
      <c r="C204" s="24"/>
      <c r="D204" s="44" t="s">
        <v>47</v>
      </c>
      <c r="E204" s="21"/>
      <c r="F204" s="21"/>
      <c r="G204" s="21"/>
      <c r="H204" s="23"/>
    </row>
    <row r="205" spans="2:8" ht="30" customHeight="1" x14ac:dyDescent="0.25">
      <c r="B205" s="4">
        <v>145</v>
      </c>
      <c r="C205" s="2" t="s">
        <v>122</v>
      </c>
      <c r="D205" s="3" t="s">
        <v>123</v>
      </c>
      <c r="E205" s="4" t="s">
        <v>12</v>
      </c>
      <c r="F205" s="4">
        <v>15.699</v>
      </c>
      <c r="G205" s="6">
        <v>0</v>
      </c>
      <c r="H205" s="6">
        <f t="shared" ref="H205:H208" si="22">F205*G205</f>
        <v>0</v>
      </c>
    </row>
    <row r="206" spans="2:8" ht="30" customHeight="1" x14ac:dyDescent="0.25">
      <c r="B206" s="4">
        <v>146</v>
      </c>
      <c r="C206" s="2" t="s">
        <v>40</v>
      </c>
      <c r="D206" s="3" t="s">
        <v>50</v>
      </c>
      <c r="E206" s="4" t="s">
        <v>12</v>
      </c>
      <c r="F206" s="4">
        <v>15.699</v>
      </c>
      <c r="G206" s="6">
        <v>0</v>
      </c>
      <c r="H206" s="6">
        <f t="shared" si="22"/>
        <v>0</v>
      </c>
    </row>
    <row r="207" spans="2:8" ht="30" customHeight="1" x14ac:dyDescent="0.25">
      <c r="B207" s="4">
        <v>147</v>
      </c>
      <c r="C207" s="2" t="s">
        <v>124</v>
      </c>
      <c r="D207" s="3" t="s">
        <v>125</v>
      </c>
      <c r="E207" s="4" t="s">
        <v>12</v>
      </c>
      <c r="F207" s="4">
        <v>15.699</v>
      </c>
      <c r="G207" s="6">
        <v>0</v>
      </c>
      <c r="H207" s="6">
        <f t="shared" si="22"/>
        <v>0</v>
      </c>
    </row>
    <row r="208" spans="2:8" ht="30" customHeight="1" x14ac:dyDescent="0.25">
      <c r="B208" s="4">
        <v>148</v>
      </c>
      <c r="C208" s="2" t="s">
        <v>109</v>
      </c>
      <c r="D208" s="3" t="s">
        <v>110</v>
      </c>
      <c r="E208" s="4" t="s">
        <v>65</v>
      </c>
      <c r="F208" s="5">
        <v>15.06</v>
      </c>
      <c r="G208" s="6">
        <v>0</v>
      </c>
      <c r="H208" s="6">
        <f t="shared" si="22"/>
        <v>0</v>
      </c>
    </row>
    <row r="209" spans="2:8" ht="30" customHeight="1" x14ac:dyDescent="0.25">
      <c r="B209" s="28" t="s">
        <v>57</v>
      </c>
      <c r="C209" s="29"/>
      <c r="D209" s="29"/>
      <c r="E209" s="30"/>
      <c r="F209" s="30"/>
      <c r="G209" s="30"/>
      <c r="H209" s="31">
        <f>SUM(H205:H208)</f>
        <v>0</v>
      </c>
    </row>
    <row r="210" spans="2:8" ht="30" customHeight="1" x14ac:dyDescent="0.25">
      <c r="B210" s="1" t="s">
        <v>175</v>
      </c>
      <c r="C210" s="24"/>
      <c r="D210" s="44" t="s">
        <v>58</v>
      </c>
      <c r="E210" s="21"/>
      <c r="F210" s="21"/>
      <c r="G210" s="21"/>
      <c r="H210" s="23"/>
    </row>
    <row r="211" spans="2:8" ht="30" customHeight="1" x14ac:dyDescent="0.25">
      <c r="B211" s="4">
        <v>149</v>
      </c>
      <c r="C211" s="2" t="s">
        <v>59</v>
      </c>
      <c r="D211" s="3" t="s">
        <v>60</v>
      </c>
      <c r="E211" s="4" t="s">
        <v>12</v>
      </c>
      <c r="F211" s="4">
        <v>1.845</v>
      </c>
      <c r="G211" s="6">
        <v>0</v>
      </c>
      <c r="H211" s="6">
        <f t="shared" ref="H211" si="23">F211*G211</f>
        <v>0</v>
      </c>
    </row>
    <row r="212" spans="2:8" ht="30" customHeight="1" x14ac:dyDescent="0.25">
      <c r="B212" s="28" t="s">
        <v>61</v>
      </c>
      <c r="C212" s="29"/>
      <c r="D212" s="29"/>
      <c r="E212" s="30"/>
      <c r="F212" s="30"/>
      <c r="G212" s="30"/>
      <c r="H212" s="31">
        <f>SUM(H211)</f>
        <v>0</v>
      </c>
    </row>
    <row r="213" spans="2:8" ht="30" customHeight="1" x14ac:dyDescent="0.25">
      <c r="B213" s="35" t="s">
        <v>126</v>
      </c>
      <c r="C213" s="36"/>
      <c r="D213" s="36"/>
      <c r="E213" s="36"/>
      <c r="F213" s="36"/>
      <c r="G213" s="36"/>
      <c r="H213" s="37">
        <f>SUM(H193,H203,H209,H212)</f>
        <v>0</v>
      </c>
    </row>
    <row r="214" spans="2:8" ht="30" customHeight="1" x14ac:dyDescent="0.25">
      <c r="B214" s="1" t="s">
        <v>176</v>
      </c>
      <c r="C214" s="24"/>
      <c r="D214" s="26" t="s">
        <v>127</v>
      </c>
      <c r="E214" s="21"/>
      <c r="F214" s="21"/>
      <c r="G214" s="21"/>
      <c r="H214" s="23"/>
    </row>
    <row r="215" spans="2:8" ht="30" customHeight="1" x14ac:dyDescent="0.25">
      <c r="B215" s="1" t="s">
        <v>177</v>
      </c>
      <c r="C215" s="24"/>
      <c r="D215" s="44" t="s">
        <v>9</v>
      </c>
      <c r="E215" s="21"/>
      <c r="F215" s="21"/>
      <c r="G215" s="21"/>
      <c r="H215" s="23"/>
    </row>
    <row r="216" spans="2:8" ht="30" customHeight="1" x14ac:dyDescent="0.25">
      <c r="B216" s="4">
        <v>150</v>
      </c>
      <c r="C216" s="2" t="s">
        <v>10</v>
      </c>
      <c r="D216" s="3" t="s">
        <v>11</v>
      </c>
      <c r="E216" s="4" t="s">
        <v>12</v>
      </c>
      <c r="F216" s="5">
        <v>11.64</v>
      </c>
      <c r="G216" s="6">
        <v>0</v>
      </c>
      <c r="H216" s="6">
        <f t="shared" ref="H216:H222" si="24">F216*G216</f>
        <v>0</v>
      </c>
    </row>
    <row r="217" spans="2:8" ht="30" customHeight="1" x14ac:dyDescent="0.25">
      <c r="B217" s="4">
        <v>151</v>
      </c>
      <c r="C217" s="2" t="s">
        <v>69</v>
      </c>
      <c r="D217" s="3" t="s">
        <v>70</v>
      </c>
      <c r="E217" s="4" t="s">
        <v>12</v>
      </c>
      <c r="F217" s="5">
        <v>32.970999999999997</v>
      </c>
      <c r="G217" s="6">
        <v>0</v>
      </c>
      <c r="H217" s="6">
        <f t="shared" si="24"/>
        <v>0</v>
      </c>
    </row>
    <row r="218" spans="2:8" ht="30" customHeight="1" x14ac:dyDescent="0.25">
      <c r="B218" s="4">
        <v>152</v>
      </c>
      <c r="C218" s="2" t="s">
        <v>13</v>
      </c>
      <c r="D218" s="3" t="s">
        <v>14</v>
      </c>
      <c r="E218" s="4" t="s">
        <v>12</v>
      </c>
      <c r="F218" s="5">
        <v>32.970999999999997</v>
      </c>
      <c r="G218" s="6">
        <v>0</v>
      </c>
      <c r="H218" s="6">
        <f t="shared" si="24"/>
        <v>0</v>
      </c>
    </row>
    <row r="219" spans="2:8" ht="30" customHeight="1" x14ac:dyDescent="0.25">
      <c r="B219" s="4">
        <v>153</v>
      </c>
      <c r="C219" s="2" t="s">
        <v>22</v>
      </c>
      <c r="D219" s="3" t="s">
        <v>23</v>
      </c>
      <c r="E219" s="4" t="s">
        <v>12</v>
      </c>
      <c r="F219" s="5">
        <v>35.031999999999996</v>
      </c>
      <c r="G219" s="6">
        <v>0</v>
      </c>
      <c r="H219" s="6">
        <f t="shared" si="24"/>
        <v>0</v>
      </c>
    </row>
    <row r="220" spans="2:8" ht="30" customHeight="1" x14ac:dyDescent="0.25">
      <c r="B220" s="4">
        <v>154</v>
      </c>
      <c r="C220" s="2" t="s">
        <v>128</v>
      </c>
      <c r="D220" s="3" t="s">
        <v>129</v>
      </c>
      <c r="E220" s="4" t="s">
        <v>12</v>
      </c>
      <c r="F220" s="5">
        <v>2.0609999999999999</v>
      </c>
      <c r="G220" s="6">
        <v>0</v>
      </c>
      <c r="H220" s="6">
        <f t="shared" si="24"/>
        <v>0</v>
      </c>
    </row>
    <row r="221" spans="2:8" ht="30" customHeight="1" x14ac:dyDescent="0.25">
      <c r="B221" s="4">
        <v>155</v>
      </c>
      <c r="C221" s="2" t="s">
        <v>79</v>
      </c>
      <c r="D221" s="3" t="s">
        <v>104</v>
      </c>
      <c r="E221" s="4" t="s">
        <v>12</v>
      </c>
      <c r="F221" s="5">
        <v>39.154000000000003</v>
      </c>
      <c r="G221" s="6">
        <v>0</v>
      </c>
      <c r="H221" s="6">
        <f t="shared" si="24"/>
        <v>0</v>
      </c>
    </row>
    <row r="222" spans="2:8" ht="30" customHeight="1" x14ac:dyDescent="0.25">
      <c r="B222" s="4">
        <v>156</v>
      </c>
      <c r="C222" s="2" t="s">
        <v>26</v>
      </c>
      <c r="D222" s="3" t="s">
        <v>27</v>
      </c>
      <c r="E222" s="4" t="s">
        <v>12</v>
      </c>
      <c r="F222" s="5">
        <v>39.154000000000003</v>
      </c>
      <c r="G222" s="6">
        <v>0</v>
      </c>
      <c r="H222" s="6">
        <f t="shared" si="24"/>
        <v>0</v>
      </c>
    </row>
    <row r="223" spans="2:8" ht="30" customHeight="1" x14ac:dyDescent="0.25">
      <c r="B223" s="28" t="s">
        <v>32</v>
      </c>
      <c r="C223" s="29"/>
      <c r="D223" s="29"/>
      <c r="E223" s="30"/>
      <c r="F223" s="30"/>
      <c r="G223" s="30"/>
      <c r="H223" s="31">
        <f>SUM(H216:H222)</f>
        <v>0</v>
      </c>
    </row>
    <row r="224" spans="2:8" ht="30" customHeight="1" x14ac:dyDescent="0.25">
      <c r="B224" s="1" t="s">
        <v>178</v>
      </c>
      <c r="C224" s="24"/>
      <c r="D224" s="44" t="s">
        <v>33</v>
      </c>
      <c r="E224" s="21"/>
      <c r="F224" s="21"/>
      <c r="G224" s="21"/>
      <c r="H224" s="23"/>
    </row>
    <row r="225" spans="2:8" ht="30" customHeight="1" x14ac:dyDescent="0.25">
      <c r="B225" s="4">
        <v>157</v>
      </c>
      <c r="C225" s="2" t="s">
        <v>34</v>
      </c>
      <c r="D225" s="3" t="s">
        <v>35</v>
      </c>
      <c r="E225" s="4" t="s">
        <v>12</v>
      </c>
      <c r="F225" s="5">
        <v>10.18</v>
      </c>
      <c r="G225" s="6">
        <v>0</v>
      </c>
      <c r="H225" s="6">
        <f t="shared" ref="H225:H232" si="25">F225*G225</f>
        <v>0</v>
      </c>
    </row>
    <row r="226" spans="2:8" ht="30" customHeight="1" x14ac:dyDescent="0.25">
      <c r="B226" s="4">
        <v>158</v>
      </c>
      <c r="C226" s="2" t="s">
        <v>36</v>
      </c>
      <c r="D226" s="3" t="s">
        <v>81</v>
      </c>
      <c r="E226" s="4" t="s">
        <v>12</v>
      </c>
      <c r="F226" s="5">
        <v>10.18</v>
      </c>
      <c r="G226" s="6">
        <v>0</v>
      </c>
      <c r="H226" s="6">
        <f t="shared" si="25"/>
        <v>0</v>
      </c>
    </row>
    <row r="227" spans="2:8" ht="30" customHeight="1" x14ac:dyDescent="0.25">
      <c r="B227" s="4">
        <v>159</v>
      </c>
      <c r="C227" s="2" t="s">
        <v>82</v>
      </c>
      <c r="D227" s="3" t="s">
        <v>83</v>
      </c>
      <c r="E227" s="4" t="s">
        <v>12</v>
      </c>
      <c r="F227" s="5">
        <v>10.18</v>
      </c>
      <c r="G227" s="6">
        <v>0</v>
      </c>
      <c r="H227" s="6">
        <f t="shared" si="25"/>
        <v>0</v>
      </c>
    </row>
    <row r="228" spans="2:8" ht="30" customHeight="1" x14ac:dyDescent="0.25">
      <c r="B228" s="4">
        <v>160</v>
      </c>
      <c r="C228" s="2" t="s">
        <v>84</v>
      </c>
      <c r="D228" s="3" t="s">
        <v>85</v>
      </c>
      <c r="E228" s="4" t="s">
        <v>12</v>
      </c>
      <c r="F228" s="5">
        <v>10.18</v>
      </c>
      <c r="G228" s="6">
        <v>0</v>
      </c>
      <c r="H228" s="6">
        <f t="shared" si="25"/>
        <v>0</v>
      </c>
    </row>
    <row r="229" spans="2:8" ht="30" customHeight="1" x14ac:dyDescent="0.25">
      <c r="B229" s="4">
        <v>161</v>
      </c>
      <c r="C229" s="2" t="s">
        <v>38</v>
      </c>
      <c r="D229" s="3" t="s">
        <v>86</v>
      </c>
      <c r="E229" s="4" t="s">
        <v>12</v>
      </c>
      <c r="F229" s="5">
        <v>10.18</v>
      </c>
      <c r="G229" s="6">
        <v>0</v>
      </c>
      <c r="H229" s="6">
        <f t="shared" si="25"/>
        <v>0</v>
      </c>
    </row>
    <row r="230" spans="2:8" ht="30" customHeight="1" x14ac:dyDescent="0.25">
      <c r="B230" s="4">
        <v>162</v>
      </c>
      <c r="C230" s="2" t="s">
        <v>40</v>
      </c>
      <c r="D230" s="3" t="s">
        <v>41</v>
      </c>
      <c r="E230" s="4" t="s">
        <v>12</v>
      </c>
      <c r="F230" s="5">
        <v>10.18</v>
      </c>
      <c r="G230" s="6">
        <v>0</v>
      </c>
      <c r="H230" s="6">
        <f t="shared" si="25"/>
        <v>0</v>
      </c>
    </row>
    <row r="231" spans="2:8" ht="30" customHeight="1" x14ac:dyDescent="0.25">
      <c r="B231" s="4">
        <v>163</v>
      </c>
      <c r="C231" s="2" t="s">
        <v>42</v>
      </c>
      <c r="D231" s="3" t="s">
        <v>43</v>
      </c>
      <c r="E231" s="4" t="s">
        <v>12</v>
      </c>
      <c r="F231" s="5">
        <v>10.18</v>
      </c>
      <c r="G231" s="6">
        <v>0</v>
      </c>
      <c r="H231" s="6">
        <f t="shared" si="25"/>
        <v>0</v>
      </c>
    </row>
    <row r="232" spans="2:8" ht="30" customHeight="1" x14ac:dyDescent="0.25">
      <c r="B232" s="4">
        <v>164</v>
      </c>
      <c r="C232" s="2" t="s">
        <v>44</v>
      </c>
      <c r="D232" s="3" t="s">
        <v>45</v>
      </c>
      <c r="E232" s="4" t="s">
        <v>12</v>
      </c>
      <c r="F232" s="5">
        <v>10.18</v>
      </c>
      <c r="G232" s="6">
        <v>0</v>
      </c>
      <c r="H232" s="6">
        <f t="shared" si="25"/>
        <v>0</v>
      </c>
    </row>
    <row r="233" spans="2:8" ht="30" customHeight="1" x14ac:dyDescent="0.25">
      <c r="B233" s="28" t="s">
        <v>46</v>
      </c>
      <c r="C233" s="29"/>
      <c r="D233" s="29"/>
      <c r="E233" s="30"/>
      <c r="F233" s="30"/>
      <c r="G233" s="30"/>
      <c r="H233" s="31">
        <f>SUM(H225:H232)</f>
        <v>0</v>
      </c>
    </row>
    <row r="234" spans="2:8" ht="30" customHeight="1" x14ac:dyDescent="0.25">
      <c r="B234" s="1" t="s">
        <v>179</v>
      </c>
      <c r="C234" s="24"/>
      <c r="D234" s="44" t="s">
        <v>47</v>
      </c>
      <c r="E234" s="21"/>
      <c r="F234" s="21"/>
      <c r="G234" s="21"/>
      <c r="H234" s="23"/>
    </row>
    <row r="235" spans="2:8" ht="30" customHeight="1" x14ac:dyDescent="0.25">
      <c r="B235" s="4">
        <v>165</v>
      </c>
      <c r="C235" s="2" t="s">
        <v>130</v>
      </c>
      <c r="D235" s="3" t="s">
        <v>131</v>
      </c>
      <c r="E235" s="4" t="s">
        <v>12</v>
      </c>
      <c r="F235" s="5">
        <v>5.798</v>
      </c>
      <c r="G235" s="6">
        <v>0</v>
      </c>
      <c r="H235" s="6">
        <f t="shared" ref="H235:H245" si="26">F235*G235</f>
        <v>0</v>
      </c>
    </row>
    <row r="236" spans="2:8" ht="30" customHeight="1" x14ac:dyDescent="0.25">
      <c r="B236" s="4">
        <v>166</v>
      </c>
      <c r="C236" s="2" t="s">
        <v>132</v>
      </c>
      <c r="D236" s="3" t="s">
        <v>133</v>
      </c>
      <c r="E236" s="4" t="s">
        <v>12</v>
      </c>
      <c r="F236" s="5">
        <v>1.321</v>
      </c>
      <c r="G236" s="6">
        <v>0</v>
      </c>
      <c r="H236" s="6">
        <f t="shared" si="26"/>
        <v>0</v>
      </c>
    </row>
    <row r="237" spans="2:8" ht="30" customHeight="1" x14ac:dyDescent="0.25">
      <c r="B237" s="4">
        <v>167</v>
      </c>
      <c r="C237" s="2" t="s">
        <v>40</v>
      </c>
      <c r="D237" s="3" t="s">
        <v>50</v>
      </c>
      <c r="E237" s="4" t="s">
        <v>12</v>
      </c>
      <c r="F237" s="5">
        <v>7.1189999999999998</v>
      </c>
      <c r="G237" s="6">
        <v>0</v>
      </c>
      <c r="H237" s="6">
        <f t="shared" si="26"/>
        <v>0</v>
      </c>
    </row>
    <row r="238" spans="2:8" ht="30" customHeight="1" x14ac:dyDescent="0.25">
      <c r="B238" s="4">
        <v>168</v>
      </c>
      <c r="C238" s="2" t="s">
        <v>124</v>
      </c>
      <c r="D238" s="3" t="s">
        <v>125</v>
      </c>
      <c r="E238" s="4" t="s">
        <v>12</v>
      </c>
      <c r="F238" s="5">
        <v>5.798</v>
      </c>
      <c r="G238" s="6">
        <v>0</v>
      </c>
      <c r="H238" s="6">
        <f t="shared" si="26"/>
        <v>0</v>
      </c>
    </row>
    <row r="239" spans="2:8" ht="30" customHeight="1" x14ac:dyDescent="0.25">
      <c r="B239" s="4">
        <v>169</v>
      </c>
      <c r="C239" s="2" t="s">
        <v>109</v>
      </c>
      <c r="D239" s="3" t="s">
        <v>110</v>
      </c>
      <c r="E239" s="4" t="s">
        <v>65</v>
      </c>
      <c r="F239" s="5">
        <v>10.119999999999999</v>
      </c>
      <c r="G239" s="6">
        <v>0</v>
      </c>
      <c r="H239" s="6">
        <f t="shared" si="26"/>
        <v>0</v>
      </c>
    </row>
    <row r="240" spans="2:8" ht="30" customHeight="1" x14ac:dyDescent="0.25">
      <c r="B240" s="4">
        <v>170</v>
      </c>
      <c r="C240" s="2" t="s">
        <v>134</v>
      </c>
      <c r="D240" s="3" t="s">
        <v>135</v>
      </c>
      <c r="E240" s="4" t="s">
        <v>136</v>
      </c>
      <c r="F240" s="5">
        <v>1</v>
      </c>
      <c r="G240" s="6">
        <v>0</v>
      </c>
      <c r="H240" s="6">
        <f t="shared" si="26"/>
        <v>0</v>
      </c>
    </row>
    <row r="241" spans="2:8" ht="30" customHeight="1" x14ac:dyDescent="0.25">
      <c r="B241" s="4">
        <v>171</v>
      </c>
      <c r="C241" s="2" t="s">
        <v>48</v>
      </c>
      <c r="D241" s="3" t="s">
        <v>49</v>
      </c>
      <c r="E241" s="4" t="s">
        <v>12</v>
      </c>
      <c r="F241" s="5">
        <v>3.0609999999999999</v>
      </c>
      <c r="G241" s="6">
        <v>0</v>
      </c>
      <c r="H241" s="6">
        <f t="shared" si="26"/>
        <v>0</v>
      </c>
    </row>
    <row r="242" spans="2:8" ht="30" customHeight="1" x14ac:dyDescent="0.25">
      <c r="B242" s="4">
        <v>172</v>
      </c>
      <c r="C242" s="2" t="s">
        <v>40</v>
      </c>
      <c r="D242" s="3" t="s">
        <v>50</v>
      </c>
      <c r="E242" s="4" t="s">
        <v>12</v>
      </c>
      <c r="F242" s="5">
        <v>3.0609999999999999</v>
      </c>
      <c r="G242" s="6">
        <v>0</v>
      </c>
      <c r="H242" s="6">
        <f t="shared" si="26"/>
        <v>0</v>
      </c>
    </row>
    <row r="243" spans="2:8" ht="30" customHeight="1" x14ac:dyDescent="0.25">
      <c r="B243" s="4">
        <v>173</v>
      </c>
      <c r="C243" s="2" t="s">
        <v>51</v>
      </c>
      <c r="D243" s="3" t="s">
        <v>52</v>
      </c>
      <c r="E243" s="4" t="s">
        <v>12</v>
      </c>
      <c r="F243" s="5">
        <v>3.0609999999999999</v>
      </c>
      <c r="G243" s="6">
        <v>0</v>
      </c>
      <c r="H243" s="6">
        <f t="shared" si="26"/>
        <v>0</v>
      </c>
    </row>
    <row r="244" spans="2:8" ht="30" customHeight="1" x14ac:dyDescent="0.25">
      <c r="B244" s="4">
        <v>174</v>
      </c>
      <c r="C244" s="2" t="s">
        <v>55</v>
      </c>
      <c r="D244" s="3" t="s">
        <v>56</v>
      </c>
      <c r="E244" s="4" t="s">
        <v>12</v>
      </c>
      <c r="F244" s="5">
        <v>3.0609999999999999</v>
      </c>
      <c r="G244" s="6">
        <v>0</v>
      </c>
      <c r="H244" s="6">
        <f t="shared" si="26"/>
        <v>0</v>
      </c>
    </row>
    <row r="245" spans="2:8" ht="30" customHeight="1" x14ac:dyDescent="0.25">
      <c r="B245" s="4">
        <v>175</v>
      </c>
      <c r="C245" s="2" t="s">
        <v>17</v>
      </c>
      <c r="D245" s="3" t="s">
        <v>18</v>
      </c>
      <c r="E245" s="4" t="s">
        <v>19</v>
      </c>
      <c r="F245" s="5">
        <v>9.1999999999999998E-2</v>
      </c>
      <c r="G245" s="6">
        <v>0</v>
      </c>
      <c r="H245" s="6">
        <f t="shared" si="26"/>
        <v>0</v>
      </c>
    </row>
    <row r="246" spans="2:8" ht="30" customHeight="1" x14ac:dyDescent="0.25">
      <c r="B246" s="28" t="s">
        <v>57</v>
      </c>
      <c r="C246" s="29"/>
      <c r="D246" s="29"/>
      <c r="E246" s="30"/>
      <c r="F246" s="30"/>
      <c r="G246" s="30"/>
      <c r="H246" s="31">
        <f>SUM(H235:H245)</f>
        <v>0</v>
      </c>
    </row>
    <row r="247" spans="2:8" ht="30" customHeight="1" x14ac:dyDescent="0.25">
      <c r="B247" s="1" t="s">
        <v>180</v>
      </c>
      <c r="C247" s="24"/>
      <c r="D247" s="44" t="s">
        <v>58</v>
      </c>
      <c r="E247" s="21"/>
      <c r="F247" s="21"/>
      <c r="G247" s="21"/>
      <c r="H247" s="23"/>
    </row>
    <row r="248" spans="2:8" ht="30" customHeight="1" x14ac:dyDescent="0.25">
      <c r="B248" s="4">
        <v>176</v>
      </c>
      <c r="C248" s="2" t="s">
        <v>59</v>
      </c>
      <c r="D248" s="3" t="s">
        <v>137</v>
      </c>
      <c r="E248" s="4" t="s">
        <v>12</v>
      </c>
      <c r="F248" s="5">
        <v>3.64</v>
      </c>
      <c r="G248" s="6">
        <v>0</v>
      </c>
      <c r="H248" s="6">
        <f t="shared" ref="H248:H250" si="27">F248*G248</f>
        <v>0</v>
      </c>
    </row>
    <row r="249" spans="2:8" ht="30" customHeight="1" x14ac:dyDescent="0.25">
      <c r="B249" s="4">
        <v>177</v>
      </c>
      <c r="C249" s="2" t="s">
        <v>59</v>
      </c>
      <c r="D249" s="3" t="s">
        <v>138</v>
      </c>
      <c r="E249" s="4" t="s">
        <v>12</v>
      </c>
      <c r="F249" s="5">
        <v>3.8380000000000001</v>
      </c>
      <c r="G249" s="6">
        <v>0</v>
      </c>
      <c r="H249" s="6">
        <f t="shared" si="27"/>
        <v>0</v>
      </c>
    </row>
    <row r="250" spans="2:8" ht="30" customHeight="1" x14ac:dyDescent="0.25">
      <c r="B250" s="4">
        <v>178</v>
      </c>
      <c r="C250" s="2" t="s">
        <v>139</v>
      </c>
      <c r="D250" s="3" t="s">
        <v>140</v>
      </c>
      <c r="E250" s="4" t="s">
        <v>12</v>
      </c>
      <c r="F250" s="5">
        <v>2.0499999999999998</v>
      </c>
      <c r="G250" s="6">
        <v>0</v>
      </c>
      <c r="H250" s="6">
        <f t="shared" si="27"/>
        <v>0</v>
      </c>
    </row>
    <row r="251" spans="2:8" ht="30" customHeight="1" x14ac:dyDescent="0.25">
      <c r="B251" s="28" t="s">
        <v>61</v>
      </c>
      <c r="C251" s="29"/>
      <c r="D251" s="29"/>
      <c r="E251" s="30"/>
      <c r="F251" s="30"/>
      <c r="G251" s="30"/>
      <c r="H251" s="31">
        <f>SUM(H248:H250)</f>
        <v>0</v>
      </c>
    </row>
    <row r="252" spans="2:8" ht="30" customHeight="1" x14ac:dyDescent="0.25">
      <c r="B252" s="35" t="s">
        <v>141</v>
      </c>
      <c r="C252" s="36"/>
      <c r="D252" s="36"/>
      <c r="E252" s="36"/>
      <c r="F252" s="36"/>
      <c r="G252" s="36"/>
      <c r="H252" s="37">
        <f>SUM(H223,H233,H246,H251)</f>
        <v>0</v>
      </c>
    </row>
    <row r="253" spans="2:8" ht="30" customHeight="1" x14ac:dyDescent="0.25">
      <c r="B253" s="39" t="s">
        <v>142</v>
      </c>
      <c r="C253" s="40"/>
      <c r="D253" s="40"/>
      <c r="E253" s="40"/>
      <c r="F253" s="40"/>
      <c r="G253" s="40"/>
      <c r="H253" s="41">
        <f>SUM(H40,H81,H114,H147,H184,H213,H252)</f>
        <v>0</v>
      </c>
    </row>
    <row r="254" spans="2:8" ht="30" customHeight="1" x14ac:dyDescent="0.25">
      <c r="B254" s="25" t="s">
        <v>181</v>
      </c>
      <c r="C254" s="21"/>
      <c r="D254" s="26" t="s">
        <v>182</v>
      </c>
      <c r="E254" s="21"/>
      <c r="F254" s="21"/>
      <c r="G254" s="21"/>
      <c r="H254" s="23"/>
    </row>
    <row r="255" spans="2:8" ht="30" customHeight="1" x14ac:dyDescent="0.25">
      <c r="B255" s="4">
        <v>179</v>
      </c>
      <c r="C255" s="2" t="s">
        <v>59</v>
      </c>
      <c r="D255" s="3" t="s">
        <v>195</v>
      </c>
      <c r="E255" s="4" t="s">
        <v>19</v>
      </c>
      <c r="F255" s="5">
        <v>1.575</v>
      </c>
      <c r="G255" s="6">
        <v>0</v>
      </c>
      <c r="H255" s="6">
        <f t="shared" ref="H255:H268" si="28">F255*G255</f>
        <v>0</v>
      </c>
    </row>
    <row r="256" spans="2:8" ht="30" customHeight="1" x14ac:dyDescent="0.25">
      <c r="B256" s="4">
        <v>180</v>
      </c>
      <c r="C256" s="2" t="s">
        <v>17</v>
      </c>
      <c r="D256" s="3" t="s">
        <v>18</v>
      </c>
      <c r="E256" s="4" t="s">
        <v>19</v>
      </c>
      <c r="F256" s="5">
        <v>1.575</v>
      </c>
      <c r="G256" s="6">
        <v>0</v>
      </c>
      <c r="H256" s="6">
        <f t="shared" si="28"/>
        <v>0</v>
      </c>
    </row>
    <row r="257" spans="2:8" ht="30" customHeight="1" x14ac:dyDescent="0.25">
      <c r="B257" s="4">
        <v>181</v>
      </c>
      <c r="C257" s="2" t="s">
        <v>185</v>
      </c>
      <c r="D257" s="3" t="s">
        <v>196</v>
      </c>
      <c r="E257" s="4" t="s">
        <v>12</v>
      </c>
      <c r="F257" s="5">
        <v>3.45</v>
      </c>
      <c r="G257" s="6">
        <v>0</v>
      </c>
      <c r="H257" s="6">
        <f t="shared" si="28"/>
        <v>0</v>
      </c>
    </row>
    <row r="258" spans="2:8" ht="30" customHeight="1" x14ac:dyDescent="0.25">
      <c r="B258" s="4">
        <v>182</v>
      </c>
      <c r="C258" s="2" t="s">
        <v>186</v>
      </c>
      <c r="D258" s="3" t="s">
        <v>197</v>
      </c>
      <c r="E258" s="4" t="s">
        <v>12</v>
      </c>
      <c r="F258" s="5">
        <v>1.575</v>
      </c>
      <c r="G258" s="6">
        <v>0</v>
      </c>
      <c r="H258" s="6">
        <f t="shared" si="28"/>
        <v>0</v>
      </c>
    </row>
    <row r="259" spans="2:8" ht="30" customHeight="1" x14ac:dyDescent="0.25">
      <c r="B259" s="4">
        <v>183</v>
      </c>
      <c r="C259" s="2" t="s">
        <v>187</v>
      </c>
      <c r="D259" s="3" t="s">
        <v>198</v>
      </c>
      <c r="E259" s="4" t="s">
        <v>19</v>
      </c>
      <c r="F259" s="5">
        <v>0.41199999999999998</v>
      </c>
      <c r="G259" s="6">
        <v>0</v>
      </c>
      <c r="H259" s="6">
        <f t="shared" si="28"/>
        <v>0</v>
      </c>
    </row>
    <row r="260" spans="2:8" ht="30" customHeight="1" x14ac:dyDescent="0.25">
      <c r="B260" s="4">
        <v>184</v>
      </c>
      <c r="C260" s="2" t="s">
        <v>188</v>
      </c>
      <c r="D260" s="3" t="s">
        <v>199</v>
      </c>
      <c r="E260" s="4" t="s">
        <v>19</v>
      </c>
      <c r="F260" s="5">
        <v>0.188</v>
      </c>
      <c r="G260" s="6">
        <v>0</v>
      </c>
      <c r="H260" s="6">
        <f t="shared" si="28"/>
        <v>0</v>
      </c>
    </row>
    <row r="261" spans="2:8" ht="30" customHeight="1" x14ac:dyDescent="0.25">
      <c r="B261" s="4">
        <v>185</v>
      </c>
      <c r="C261" s="2" t="s">
        <v>189</v>
      </c>
      <c r="D261" s="3" t="s">
        <v>200</v>
      </c>
      <c r="E261" s="4" t="s">
        <v>184</v>
      </c>
      <c r="F261" s="5">
        <v>0.15</v>
      </c>
      <c r="G261" s="6">
        <v>0</v>
      </c>
      <c r="H261" s="6">
        <f t="shared" si="28"/>
        <v>0</v>
      </c>
    </row>
    <row r="262" spans="2:8" ht="30" customHeight="1" x14ac:dyDescent="0.25">
      <c r="B262" s="4">
        <v>186</v>
      </c>
      <c r="C262" s="2" t="s">
        <v>190</v>
      </c>
      <c r="D262" s="3" t="s">
        <v>201</v>
      </c>
      <c r="E262" s="4" t="s">
        <v>19</v>
      </c>
      <c r="F262" s="5">
        <v>1.5</v>
      </c>
      <c r="G262" s="6">
        <v>0</v>
      </c>
      <c r="H262" s="6">
        <f t="shared" si="28"/>
        <v>0</v>
      </c>
    </row>
    <row r="263" spans="2:8" ht="30" customHeight="1" x14ac:dyDescent="0.25">
      <c r="B263" s="4">
        <v>187</v>
      </c>
      <c r="C263" s="2" t="s">
        <v>191</v>
      </c>
      <c r="D263" s="3" t="s">
        <v>202</v>
      </c>
      <c r="E263" s="4" t="s">
        <v>12</v>
      </c>
      <c r="F263" s="5">
        <v>1.5</v>
      </c>
      <c r="G263" s="6">
        <v>0</v>
      </c>
      <c r="H263" s="6">
        <f t="shared" si="28"/>
        <v>0</v>
      </c>
    </row>
    <row r="264" spans="2:8" ht="30" customHeight="1" x14ac:dyDescent="0.25">
      <c r="B264" s="4">
        <v>188</v>
      </c>
      <c r="C264" s="2" t="s">
        <v>192</v>
      </c>
      <c r="D264" s="3" t="s">
        <v>203</v>
      </c>
      <c r="E264" s="4" t="s">
        <v>12</v>
      </c>
      <c r="F264" s="5">
        <v>1.5</v>
      </c>
      <c r="G264" s="6">
        <v>0</v>
      </c>
      <c r="H264" s="6">
        <f t="shared" si="28"/>
        <v>0</v>
      </c>
    </row>
    <row r="265" spans="2:8" ht="30" customHeight="1" x14ac:dyDescent="0.25">
      <c r="B265" s="4">
        <v>189</v>
      </c>
      <c r="C265" s="2" t="s">
        <v>40</v>
      </c>
      <c r="D265" s="3" t="s">
        <v>41</v>
      </c>
      <c r="E265" s="4" t="s">
        <v>12</v>
      </c>
      <c r="F265" s="5">
        <v>3.738</v>
      </c>
      <c r="G265" s="6">
        <v>0</v>
      </c>
      <c r="H265" s="6">
        <f t="shared" si="28"/>
        <v>0</v>
      </c>
    </row>
    <row r="266" spans="2:8" ht="30" customHeight="1" x14ac:dyDescent="0.25">
      <c r="B266" s="4">
        <v>190</v>
      </c>
      <c r="C266" s="2" t="s">
        <v>53</v>
      </c>
      <c r="D266" s="3" t="s">
        <v>204</v>
      </c>
      <c r="E266" s="4" t="s">
        <v>12</v>
      </c>
      <c r="F266" s="5">
        <v>5.9210000000000003</v>
      </c>
      <c r="G266" s="6">
        <v>0</v>
      </c>
      <c r="H266" s="6">
        <f t="shared" si="28"/>
        <v>0</v>
      </c>
    </row>
    <row r="267" spans="2:8" ht="30" customHeight="1" x14ac:dyDescent="0.25">
      <c r="B267" s="4">
        <v>191</v>
      </c>
      <c r="C267" s="2" t="s">
        <v>193</v>
      </c>
      <c r="D267" s="3" t="s">
        <v>205</v>
      </c>
      <c r="E267" s="4" t="s">
        <v>12</v>
      </c>
      <c r="F267" s="5">
        <v>3.738</v>
      </c>
      <c r="G267" s="6">
        <v>0</v>
      </c>
      <c r="H267" s="6">
        <f t="shared" si="28"/>
        <v>0</v>
      </c>
    </row>
    <row r="268" spans="2:8" ht="30" customHeight="1" x14ac:dyDescent="0.25">
      <c r="B268" s="4">
        <v>192</v>
      </c>
      <c r="C268" s="2" t="s">
        <v>194</v>
      </c>
      <c r="D268" s="3" t="s">
        <v>206</v>
      </c>
      <c r="E268" s="4" t="s">
        <v>65</v>
      </c>
      <c r="F268" s="5">
        <v>6</v>
      </c>
      <c r="G268" s="6">
        <v>0</v>
      </c>
      <c r="H268" s="6">
        <f t="shared" si="28"/>
        <v>0</v>
      </c>
    </row>
    <row r="269" spans="2:8" ht="30" customHeight="1" x14ac:dyDescent="0.25">
      <c r="B269" s="39" t="s">
        <v>183</v>
      </c>
      <c r="C269" s="40"/>
      <c r="D269" s="40"/>
      <c r="E269" s="40"/>
      <c r="F269" s="40"/>
      <c r="G269" s="40"/>
      <c r="H269" s="41">
        <f>SUM(H255:H268)</f>
        <v>0</v>
      </c>
    </row>
    <row r="271" spans="2:8" ht="18.75" x14ac:dyDescent="0.25">
      <c r="D271" s="7" t="s">
        <v>207</v>
      </c>
      <c r="E271" s="8"/>
      <c r="F271" s="8"/>
      <c r="G271" s="9"/>
      <c r="H271" s="16">
        <f>H253+H269</f>
        <v>0</v>
      </c>
    </row>
    <row r="272" spans="2:8" ht="18.75" x14ac:dyDescent="0.25">
      <c r="D272" s="10" t="s">
        <v>208</v>
      </c>
      <c r="E272" s="11"/>
      <c r="F272" s="11"/>
      <c r="G272" s="12"/>
      <c r="H272" s="17">
        <f>H271*0.08</f>
        <v>0</v>
      </c>
    </row>
    <row r="273" spans="4:8" ht="18.75" x14ac:dyDescent="0.25">
      <c r="D273" s="13" t="s">
        <v>209</v>
      </c>
      <c r="E273" s="14"/>
      <c r="F273" s="14"/>
      <c r="G273" s="15"/>
      <c r="H273" s="18">
        <f>SUM(H271:H272)</f>
        <v>0</v>
      </c>
    </row>
  </sheetData>
  <mergeCells count="1">
    <mergeCell ref="F1:H1"/>
  </mergeCells>
  <phoneticPr fontId="1" type="noConversion"/>
  <pageMargins left="0.23622047244094491" right="0.23622047244094491" top="0.35433070866141736" bottom="0.35433070866141736" header="0.31496062992125984" footer="0.31496062992125984"/>
  <pageSetup paperSize="9" scale="87" fitToHeight="0" orientation="landscape" r:id="rId1"/>
  <ignoredErrors>
    <ignoredError sqref="B6" twoDigitTextYear="1"/>
    <ignoredError sqref="B15 B11 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2023-08-11T13:21:27Z</dcterms:modified>
</cp:coreProperties>
</file>