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Przedmiar" sheetId="1" r:id="rId1"/>
    <sheet name="TES" sheetId="2" r:id="rId2"/>
  </sheets>
  <definedNames>
    <definedName name="_xlnm.Print_Area" localSheetId="0">'Przedmiar'!$A$1:$K$32</definedName>
    <definedName name="_xlnm.Print_Titles" localSheetId="0">'Przedmiar'!$1:$1</definedName>
  </definedNames>
  <calcPr fullCalcOnLoad="1"/>
</workbook>
</file>

<file path=xl/sharedStrings.xml><?xml version="1.0" encoding="utf-8"?>
<sst xmlns="http://schemas.openxmlformats.org/spreadsheetml/2006/main" count="166" uniqueCount="107">
  <si>
    <t/>
  </si>
  <si>
    <t>Numer</t>
  </si>
  <si>
    <t>Kod CPV</t>
  </si>
  <si>
    <t>Nr spec.</t>
  </si>
  <si>
    <t>Podstawa</t>
  </si>
  <si>
    <t>Opis</t>
  </si>
  <si>
    <t>Jedn.</t>
  </si>
  <si>
    <t>Ilość</t>
  </si>
  <si>
    <t>Krotn.</t>
  </si>
  <si>
    <t>Kosztorys</t>
  </si>
  <si>
    <t>1</t>
  </si>
  <si>
    <t>Rozdział</t>
  </si>
  <si>
    <t>Grupa</t>
  </si>
  <si>
    <t>1.1</t>
  </si>
  <si>
    <t>ROBOTY PRZYGOTOWAWCZE</t>
  </si>
  <si>
    <t>Element</t>
  </si>
  <si>
    <t>1.1.1</t>
  </si>
  <si>
    <t>WYZNACZENIE TRASY I PUNKTÓW WYSOKOŚCIOWYCH</t>
  </si>
  <si>
    <t>1.1.1.1</t>
  </si>
  <si>
    <t>km</t>
  </si>
  <si>
    <t>m3</t>
  </si>
  <si>
    <t>m2</t>
  </si>
  <si>
    <t>m</t>
  </si>
  <si>
    <t>szt</t>
  </si>
  <si>
    <t>Cena jedn.</t>
  </si>
  <si>
    <t>Wartość</t>
  </si>
  <si>
    <t>BRANŻA DROGOWA</t>
  </si>
  <si>
    <t>Odtworzenie trasy linii, w terenie przejrzystym</t>
  </si>
  <si>
    <t>KNR 513/101/1</t>
  </si>
  <si>
    <t>D.01.01.01</t>
  </si>
  <si>
    <t>D.01.02.04</t>
  </si>
  <si>
    <t>CJ 11/2006/8</t>
  </si>
  <si>
    <t>1.1.2.1</t>
  </si>
  <si>
    <t>D.04.03.01</t>
  </si>
  <si>
    <t>KNR 231/1004/6</t>
  </si>
  <si>
    <t>Oczyszczenie nawierzchni drogowych, mechaniczne, nawierzchnia ulepszona (bitum)</t>
  </si>
  <si>
    <t>D-04.03.01</t>
  </si>
  <si>
    <t>KNR 231/1004/7</t>
  </si>
  <si>
    <t>Skropienie nawierzchni drogowej asfaltem</t>
  </si>
  <si>
    <t>D.07.02.01</t>
  </si>
  <si>
    <t>KNR 225/419/5</t>
  </si>
  <si>
    <t>Pionowe znaki drogowe tarcze - średnie - nowe</t>
  </si>
  <si>
    <t>KNKRB 6/702/1</t>
  </si>
  <si>
    <t>Pionowe znaki drogowe słupki wraz z fundamentem (w tym słupki kratowe z wysięgnikami)</t>
  </si>
  <si>
    <t>KNR 225/420/3</t>
  </si>
  <si>
    <t>ROZBIÓRKA ELEMENTOW DRÓG</t>
  </si>
  <si>
    <t>1.1.2</t>
  </si>
  <si>
    <t>D.01.02.04
D.05.03.11</t>
  </si>
  <si>
    <t>D.01.01.00</t>
  </si>
  <si>
    <t>D.01.02.00</t>
  </si>
  <si>
    <t>D.01.00.00</t>
  </si>
  <si>
    <t>1.4</t>
  </si>
  <si>
    <t>PODBUDOWY</t>
  </si>
  <si>
    <t>D.04.00.00</t>
  </si>
  <si>
    <t>OCZYSZCZENIE I SKROPIENIE WARSTW KONSTRUKCYJNYCH</t>
  </si>
  <si>
    <t>D.04.03.00</t>
  </si>
  <si>
    <t>1.4.2</t>
  </si>
  <si>
    <t>D.04.08.00</t>
  </si>
  <si>
    <t>D.04.08.01</t>
  </si>
  <si>
    <t>WYRÓWNANIE PODBUDOWY</t>
  </si>
  <si>
    <t>Wyrownanie podbudowy mieszankami mineralno-bitumicznymi AC16P w śr. ilości 75kg/m2</t>
  </si>
  <si>
    <t>t</t>
  </si>
  <si>
    <t>1.5</t>
  </si>
  <si>
    <t>D.05.00.00</t>
  </si>
  <si>
    <t>NAWIERZCHNIE</t>
  </si>
  <si>
    <t>D.07.00.00</t>
  </si>
  <si>
    <t>OZNAKOWANIE DROG I URZĄDZEŃ BEZPIECZEŃSTWA RUCHU</t>
  </si>
  <si>
    <t>D.07.02.00</t>
  </si>
  <si>
    <t>OZNAKOWANIE PIONOWE</t>
  </si>
  <si>
    <t>Demontaż istniejących słupków do znaków drogowych wraz z fundamentem</t>
  </si>
  <si>
    <t>Zdjęcie tarcz pionowych znaków drogowych</t>
  </si>
  <si>
    <t>netto</t>
  </si>
  <si>
    <t>VAT 23%</t>
  </si>
  <si>
    <t>brutto</t>
  </si>
  <si>
    <t>ROBOTY WYKOŃCZENIOWE</t>
  </si>
  <si>
    <t>ŚCINANIE I NAPRAWA POBOCZY</t>
  </si>
  <si>
    <t>Uzupełnienie zaniżonych poboczy pospółką wraz z zagęszczeniem</t>
  </si>
  <si>
    <t>ROWY</t>
  </si>
  <si>
    <t>Mechaniczne frezowanie nawierzchni asfaltowej na zimno z odwiezieniem ścinki na plac składowania, głębokość frezowania średnio 4 cm - jezdnia</t>
  </si>
  <si>
    <t>D.06.03.00</t>
  </si>
  <si>
    <t>Remont drogi powiatowej nr 2356W</t>
  </si>
  <si>
    <t>45233000-9</t>
  </si>
  <si>
    <t>NAWIERZCHNIA Z MIESZANKI MINERALNO-ASFALTOWEJ</t>
  </si>
  <si>
    <t>D.05.03.05</t>
  </si>
  <si>
    <t>Razem</t>
  </si>
  <si>
    <t>Kosztorys ofertowy</t>
  </si>
  <si>
    <t>Nawierzchnie z mieszanek mineralno-bitumicznych, asfaltowe, warstwa ścieralna AC 11S KR3-4 o grubości 6 cm</t>
  </si>
  <si>
    <t>Oczyszczenie rowów z namułu z profilowaniem dna i skarp rowu - grub. namułu 20 cm</t>
  </si>
  <si>
    <t>D.06.04.00</t>
  </si>
  <si>
    <t>D.06.00.00</t>
  </si>
  <si>
    <t>1.2</t>
  </si>
  <si>
    <t>1.2.1</t>
  </si>
  <si>
    <t>1.2.1.1</t>
  </si>
  <si>
    <t>1.2.1.2</t>
  </si>
  <si>
    <t>1.2.2</t>
  </si>
  <si>
    <t>1.2.2.1</t>
  </si>
  <si>
    <t>1.3</t>
  </si>
  <si>
    <t>1.3.1</t>
  </si>
  <si>
    <t>1.3.1.1</t>
  </si>
  <si>
    <t>1.4.1</t>
  </si>
  <si>
    <t>1.4.1.1</t>
  </si>
  <si>
    <t>1.4.2.1</t>
  </si>
  <si>
    <t>1.5.1</t>
  </si>
  <si>
    <t>1.5.1.1</t>
  </si>
  <si>
    <t>1.5.1.2</t>
  </si>
  <si>
    <t>1.5.1.3</t>
  </si>
  <si>
    <t>1.5.1.4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</si>
</sst>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_k_r_-;\-* #,##0\ _k_r_-;_-* &quot;-&quot;\ _k_r_-;_-@_-"/>
    <numFmt numFmtId="171" formatCode="_-* #,##0\ &quot;kr&quot;_-;\-* #,##0\ &quot;kr&quot;_-;_-* &quot;-&quot;\ &quot;kr&quot;_-;_-@_-"/>
    <numFmt numFmtId="172" formatCode="_-* #,##0.00\ _k_r_-;\-* #,##0.00\ _k_r_-;_-* &quot;-&quot;??\ _k_r_-;_-@_-"/>
    <numFmt numFmtId="173" formatCode="_-* #,##0.00\ &quot;kr&quot;_-;\-* #,##0.00\ &quot;kr&quot;_-;_-* &quot;-&quot;??\ &quot;kr&quot;_-;_-@_-"/>
    <numFmt numFmtId="174" formatCode="#,##0.000"/>
    <numFmt numFmtId="175" formatCode="#,##0.0000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2" fontId="0" fillId="0" borderId="0" applyAlignment="0">
      <protection/>
    </xf>
    <xf numFmtId="170" fontId="0" fillId="0" borderId="0" applyAlignment="0"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Alignment="0"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Alignment="0">
      <protection/>
    </xf>
    <xf numFmtId="171" fontId="0" fillId="0" borderId="0" applyAlignment="0"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10" xfId="0" applyBorder="1" applyAlignment="1">
      <alignment vertical="top"/>
    </xf>
    <xf numFmtId="0" fontId="0" fillId="0" borderId="0" xfId="0" applyBorder="1" applyAlignment="1">
      <alignment horizontal="right"/>
    </xf>
    <xf numFmtId="0" fontId="0" fillId="0" borderId="0" xfId="0" applyAlignment="1">
      <alignment vertical="top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174" fontId="2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left" vertical="top"/>
    </xf>
    <xf numFmtId="4" fontId="0" fillId="33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 customHeight="1"/>
  <cols>
    <col min="1" max="1" width="8.7109375" style="19" customWidth="1"/>
    <col min="2" max="4" width="17.7109375" style="6" customWidth="1"/>
    <col min="5" max="5" width="60.7109375" style="6" customWidth="1"/>
    <col min="6" max="6" width="8.7109375" style="6" customWidth="1"/>
    <col min="7" max="7" width="12.7109375" style="7" customWidth="1"/>
    <col min="8" max="8" width="8.7109375" style="14" customWidth="1"/>
    <col min="9" max="10" width="12.7109375" style="7" customWidth="1"/>
    <col min="11" max="11" width="12.7109375" style="20" customWidth="1"/>
  </cols>
  <sheetData>
    <row r="1" spans="1:11" s="1" customFormat="1" ht="12.75">
      <c r="A1" s="22" t="s">
        <v>1</v>
      </c>
      <c r="B1" s="23" t="s">
        <v>2</v>
      </c>
      <c r="C1" s="23" t="s">
        <v>3</v>
      </c>
      <c r="D1" s="23" t="s">
        <v>4</v>
      </c>
      <c r="E1" s="23" t="s">
        <v>5</v>
      </c>
      <c r="F1" s="23" t="s">
        <v>6</v>
      </c>
      <c r="G1" s="24" t="s">
        <v>7</v>
      </c>
      <c r="H1" s="25" t="s">
        <v>8</v>
      </c>
      <c r="I1" s="26" t="s">
        <v>24</v>
      </c>
      <c r="J1" s="26" t="s">
        <v>25</v>
      </c>
      <c r="K1" s="54"/>
    </row>
    <row r="2" spans="1:11" ht="12.75">
      <c r="A2" s="27"/>
      <c r="B2" s="28" t="s">
        <v>0</v>
      </c>
      <c r="C2" s="28" t="s">
        <v>0</v>
      </c>
      <c r="D2" s="28" t="s">
        <v>0</v>
      </c>
      <c r="E2" s="28" t="s">
        <v>85</v>
      </c>
      <c r="F2" s="29" t="s">
        <v>0</v>
      </c>
      <c r="G2" s="30" t="s">
        <v>0</v>
      </c>
      <c r="H2" s="31" t="s">
        <v>0</v>
      </c>
      <c r="I2" s="32"/>
      <c r="J2" s="32"/>
      <c r="K2" s="50"/>
    </row>
    <row r="3" spans="1:11" ht="12.75">
      <c r="A3" s="33" t="s">
        <v>0</v>
      </c>
      <c r="B3" s="34" t="s">
        <v>81</v>
      </c>
      <c r="C3" s="34" t="s">
        <v>0</v>
      </c>
      <c r="D3" s="34" t="s">
        <v>9</v>
      </c>
      <c r="E3" s="34" t="s">
        <v>80</v>
      </c>
      <c r="F3" s="29" t="s">
        <v>0</v>
      </c>
      <c r="G3" s="30" t="s">
        <v>0</v>
      </c>
      <c r="H3" s="31" t="s">
        <v>0</v>
      </c>
      <c r="I3" s="32"/>
      <c r="J3" s="32"/>
      <c r="K3" s="50"/>
    </row>
    <row r="4" spans="1:11" ht="12.75">
      <c r="A4" s="33" t="s">
        <v>10</v>
      </c>
      <c r="B4" s="34" t="s">
        <v>0</v>
      </c>
      <c r="C4" s="34" t="s">
        <v>0</v>
      </c>
      <c r="D4" s="34" t="s">
        <v>11</v>
      </c>
      <c r="E4" s="35" t="s">
        <v>26</v>
      </c>
      <c r="F4" s="29" t="s">
        <v>0</v>
      </c>
      <c r="G4" s="30" t="s">
        <v>0</v>
      </c>
      <c r="H4" s="31" t="s">
        <v>0</v>
      </c>
      <c r="I4" s="32"/>
      <c r="J4" s="45" t="s">
        <v>84</v>
      </c>
      <c r="K4" s="48">
        <f>SUM(K5:K29)</f>
        <v>0</v>
      </c>
    </row>
    <row r="5" spans="1:11" ht="12.75">
      <c r="A5" s="33" t="s">
        <v>13</v>
      </c>
      <c r="B5" s="34" t="s">
        <v>0</v>
      </c>
      <c r="C5" s="34" t="s">
        <v>50</v>
      </c>
      <c r="D5" s="34" t="s">
        <v>12</v>
      </c>
      <c r="E5" s="35" t="s">
        <v>14</v>
      </c>
      <c r="F5" s="29" t="s">
        <v>0</v>
      </c>
      <c r="G5" s="30" t="s">
        <v>0</v>
      </c>
      <c r="H5" s="31" t="s">
        <v>0</v>
      </c>
      <c r="I5" s="32"/>
      <c r="J5" s="45" t="s">
        <v>84</v>
      </c>
      <c r="K5" s="45">
        <f>SUM(J6:J9)</f>
        <v>0</v>
      </c>
    </row>
    <row r="6" spans="1:11" ht="12.75">
      <c r="A6" s="33" t="s">
        <v>16</v>
      </c>
      <c r="B6" s="34"/>
      <c r="C6" s="34" t="s">
        <v>48</v>
      </c>
      <c r="D6" s="34" t="s">
        <v>15</v>
      </c>
      <c r="E6" s="35" t="s">
        <v>17</v>
      </c>
      <c r="F6" s="29"/>
      <c r="G6" s="30"/>
      <c r="H6" s="31"/>
      <c r="I6" s="32"/>
      <c r="J6" s="32"/>
      <c r="K6" s="50"/>
    </row>
    <row r="7" spans="1:11" ht="12.75">
      <c r="A7" s="33" t="s">
        <v>18</v>
      </c>
      <c r="B7" s="34"/>
      <c r="C7" s="37" t="s">
        <v>29</v>
      </c>
      <c r="D7" s="38" t="s">
        <v>28</v>
      </c>
      <c r="E7" s="38" t="s">
        <v>27</v>
      </c>
      <c r="F7" s="29" t="s">
        <v>19</v>
      </c>
      <c r="G7" s="39">
        <v>2</v>
      </c>
      <c r="H7" s="31">
        <v>1</v>
      </c>
      <c r="I7" s="32">
        <v>0</v>
      </c>
      <c r="J7" s="32">
        <f>ROUND(G7*I7,2)</f>
        <v>0</v>
      </c>
      <c r="K7" s="50"/>
    </row>
    <row r="8" spans="1:11" ht="12.75">
      <c r="A8" s="33" t="s">
        <v>46</v>
      </c>
      <c r="B8" s="34"/>
      <c r="C8" s="34" t="s">
        <v>49</v>
      </c>
      <c r="D8" s="38" t="s">
        <v>15</v>
      </c>
      <c r="E8" s="40" t="s">
        <v>45</v>
      </c>
      <c r="F8" s="29"/>
      <c r="G8" s="30"/>
      <c r="H8" s="31"/>
      <c r="I8" s="32"/>
      <c r="J8" s="36"/>
      <c r="K8" s="50"/>
    </row>
    <row r="9" spans="1:11" ht="38.25">
      <c r="A9" s="33" t="s">
        <v>32</v>
      </c>
      <c r="B9" s="34"/>
      <c r="C9" s="38" t="s">
        <v>47</v>
      </c>
      <c r="D9" s="38" t="s">
        <v>31</v>
      </c>
      <c r="E9" s="52" t="s">
        <v>78</v>
      </c>
      <c r="F9" s="41" t="s">
        <v>21</v>
      </c>
      <c r="G9" s="30">
        <v>11000</v>
      </c>
      <c r="H9" s="31">
        <v>1</v>
      </c>
      <c r="I9" s="32">
        <v>0</v>
      </c>
      <c r="J9" s="32">
        <f>ROUND(G9*I9,2)</f>
        <v>0</v>
      </c>
      <c r="K9" s="50"/>
    </row>
    <row r="10" spans="1:11" ht="12.75">
      <c r="A10" s="55" t="s">
        <v>90</v>
      </c>
      <c r="B10" s="34"/>
      <c r="C10" s="37" t="s">
        <v>53</v>
      </c>
      <c r="D10" s="38" t="s">
        <v>12</v>
      </c>
      <c r="E10" s="40" t="s">
        <v>52</v>
      </c>
      <c r="F10" s="41"/>
      <c r="G10" s="30"/>
      <c r="H10" s="31"/>
      <c r="I10" s="32"/>
      <c r="J10" s="45" t="s">
        <v>84</v>
      </c>
      <c r="K10" s="45">
        <f>SUM(J11:J15)</f>
        <v>0</v>
      </c>
    </row>
    <row r="11" spans="1:11" ht="12.75">
      <c r="A11" s="55" t="s">
        <v>91</v>
      </c>
      <c r="B11" s="34"/>
      <c r="C11" s="37" t="s">
        <v>55</v>
      </c>
      <c r="D11" s="38" t="s">
        <v>15</v>
      </c>
      <c r="E11" s="40" t="s">
        <v>54</v>
      </c>
      <c r="F11" s="41"/>
      <c r="G11" s="30"/>
      <c r="H11" s="31"/>
      <c r="I11" s="32"/>
      <c r="J11" s="36"/>
      <c r="K11" s="50"/>
    </row>
    <row r="12" spans="1:11" s="4" customFormat="1" ht="25.5">
      <c r="A12" s="56" t="s">
        <v>92</v>
      </c>
      <c r="B12" s="37"/>
      <c r="C12" s="37" t="s">
        <v>33</v>
      </c>
      <c r="D12" s="38" t="s">
        <v>34</v>
      </c>
      <c r="E12" s="38" t="s">
        <v>35</v>
      </c>
      <c r="F12" s="41" t="s">
        <v>21</v>
      </c>
      <c r="G12" s="32">
        <v>11000</v>
      </c>
      <c r="H12" s="42">
        <v>1</v>
      </c>
      <c r="I12" s="32">
        <v>0</v>
      </c>
      <c r="J12" s="32">
        <f>ROUND(G12*I12,2)</f>
        <v>0</v>
      </c>
      <c r="K12" s="37"/>
    </row>
    <row r="13" spans="1:11" s="4" customFormat="1" ht="12.75">
      <c r="A13" s="56" t="s">
        <v>93</v>
      </c>
      <c r="B13" s="37"/>
      <c r="C13" s="37" t="s">
        <v>36</v>
      </c>
      <c r="D13" s="38" t="s">
        <v>37</v>
      </c>
      <c r="E13" s="38" t="s">
        <v>38</v>
      </c>
      <c r="F13" s="41" t="s">
        <v>21</v>
      </c>
      <c r="G13" s="32">
        <v>11000</v>
      </c>
      <c r="H13" s="42">
        <v>1</v>
      </c>
      <c r="I13" s="32">
        <v>0</v>
      </c>
      <c r="J13" s="32">
        <f>ROUND(G13*I13,2)</f>
        <v>0</v>
      </c>
      <c r="K13" s="37"/>
    </row>
    <row r="14" spans="1:11" ht="12.75">
      <c r="A14" s="55" t="s">
        <v>94</v>
      </c>
      <c r="B14" s="34"/>
      <c r="C14" s="37" t="s">
        <v>57</v>
      </c>
      <c r="D14" s="38" t="s">
        <v>15</v>
      </c>
      <c r="E14" s="40" t="s">
        <v>59</v>
      </c>
      <c r="F14" s="41"/>
      <c r="G14" s="30"/>
      <c r="H14" s="31"/>
      <c r="I14" s="32"/>
      <c r="J14" s="36"/>
      <c r="K14" s="50"/>
    </row>
    <row r="15" spans="1:11" s="4" customFormat="1" ht="25.5">
      <c r="A15" s="56" t="s">
        <v>95</v>
      </c>
      <c r="B15" s="37"/>
      <c r="C15" s="37" t="s">
        <v>58</v>
      </c>
      <c r="D15" s="38"/>
      <c r="E15" s="38" t="s">
        <v>60</v>
      </c>
      <c r="F15" s="41" t="s">
        <v>61</v>
      </c>
      <c r="G15" s="32">
        <v>825</v>
      </c>
      <c r="H15" s="42">
        <v>1</v>
      </c>
      <c r="I15" s="32">
        <v>0</v>
      </c>
      <c r="J15" s="32">
        <f>ROUND(G15*I15,2)</f>
        <v>0</v>
      </c>
      <c r="K15" s="37"/>
    </row>
    <row r="16" spans="1:11" s="4" customFormat="1" ht="12.75">
      <c r="A16" s="56" t="s">
        <v>96</v>
      </c>
      <c r="B16" s="37"/>
      <c r="C16" s="37" t="s">
        <v>63</v>
      </c>
      <c r="D16" s="38" t="s">
        <v>12</v>
      </c>
      <c r="E16" s="40" t="s">
        <v>64</v>
      </c>
      <c r="F16" s="41"/>
      <c r="G16" s="32"/>
      <c r="H16" s="42"/>
      <c r="I16" s="32"/>
      <c r="J16" s="45" t="s">
        <v>84</v>
      </c>
      <c r="K16" s="45">
        <f>SUM(J17:J18)</f>
        <v>0</v>
      </c>
    </row>
    <row r="17" spans="1:11" s="4" customFormat="1" ht="12.75">
      <c r="A17" s="56" t="s">
        <v>97</v>
      </c>
      <c r="B17" s="37"/>
      <c r="C17" s="53" t="s">
        <v>83</v>
      </c>
      <c r="D17" s="38" t="s">
        <v>15</v>
      </c>
      <c r="E17" s="40" t="s">
        <v>82</v>
      </c>
      <c r="F17" s="41"/>
      <c r="G17" s="32"/>
      <c r="H17" s="42"/>
      <c r="I17" s="32"/>
      <c r="J17" s="32"/>
      <c r="K17" s="37"/>
    </row>
    <row r="18" spans="1:11" s="4" customFormat="1" ht="25.5">
      <c r="A18" s="56" t="s">
        <v>98</v>
      </c>
      <c r="B18" s="37"/>
      <c r="C18" s="53" t="s">
        <v>83</v>
      </c>
      <c r="D18" s="38"/>
      <c r="E18" s="52" t="s">
        <v>86</v>
      </c>
      <c r="F18" s="41" t="s">
        <v>21</v>
      </c>
      <c r="G18" s="32">
        <v>11000</v>
      </c>
      <c r="H18" s="42">
        <v>1</v>
      </c>
      <c r="I18" s="32">
        <v>0</v>
      </c>
      <c r="J18" s="32">
        <f>ROUND(G18*I18,2)</f>
        <v>0</v>
      </c>
      <c r="K18" s="37"/>
    </row>
    <row r="19" spans="1:11" ht="12.75">
      <c r="A19" s="55" t="s">
        <v>51</v>
      </c>
      <c r="B19" s="34"/>
      <c r="C19" s="53" t="s">
        <v>89</v>
      </c>
      <c r="D19" s="38" t="s">
        <v>12</v>
      </c>
      <c r="E19" s="40" t="s">
        <v>74</v>
      </c>
      <c r="F19" s="41"/>
      <c r="G19" s="30"/>
      <c r="H19" s="31"/>
      <c r="I19" s="32"/>
      <c r="J19" s="45" t="s">
        <v>84</v>
      </c>
      <c r="K19" s="45">
        <f>SUM(J20:J23)</f>
        <v>0</v>
      </c>
    </row>
    <row r="20" spans="1:11" ht="12.75">
      <c r="A20" s="55" t="s">
        <v>99</v>
      </c>
      <c r="B20" s="34"/>
      <c r="C20" s="53" t="s">
        <v>79</v>
      </c>
      <c r="D20" s="38" t="s">
        <v>15</v>
      </c>
      <c r="E20" s="40" t="s">
        <v>75</v>
      </c>
      <c r="F20" s="41"/>
      <c r="G20" s="30"/>
      <c r="H20" s="31"/>
      <c r="I20" s="32"/>
      <c r="J20" s="32"/>
      <c r="K20" s="50"/>
    </row>
    <row r="21" spans="1:11" s="4" customFormat="1" ht="12.75">
      <c r="A21" s="56" t="s">
        <v>100</v>
      </c>
      <c r="B21" s="37"/>
      <c r="C21" s="37"/>
      <c r="D21" s="38"/>
      <c r="E21" s="38" t="s">
        <v>76</v>
      </c>
      <c r="F21" s="41" t="s">
        <v>20</v>
      </c>
      <c r="G21" s="32">
        <v>4000</v>
      </c>
      <c r="H21" s="42">
        <v>1</v>
      </c>
      <c r="I21" s="32">
        <v>0</v>
      </c>
      <c r="J21" s="32">
        <f>ROUND(G21*I21,2)</f>
        <v>0</v>
      </c>
      <c r="K21" s="37"/>
    </row>
    <row r="22" spans="1:11" ht="12.75">
      <c r="A22" s="55" t="s">
        <v>56</v>
      </c>
      <c r="B22" s="34"/>
      <c r="C22" s="53" t="s">
        <v>88</v>
      </c>
      <c r="D22" s="38" t="s">
        <v>15</v>
      </c>
      <c r="E22" s="40" t="s">
        <v>77</v>
      </c>
      <c r="F22" s="41"/>
      <c r="G22" s="30"/>
      <c r="H22" s="31"/>
      <c r="I22" s="32"/>
      <c r="J22" s="36"/>
      <c r="K22" s="50"/>
    </row>
    <row r="23" spans="1:11" s="4" customFormat="1" ht="25.5">
      <c r="A23" s="56" t="s">
        <v>101</v>
      </c>
      <c r="B23" s="37"/>
      <c r="C23" s="37"/>
      <c r="D23" s="38"/>
      <c r="E23" s="52" t="s">
        <v>87</v>
      </c>
      <c r="F23" s="41" t="s">
        <v>22</v>
      </c>
      <c r="G23" s="32">
        <v>4000</v>
      </c>
      <c r="H23" s="42"/>
      <c r="I23" s="32">
        <v>0</v>
      </c>
      <c r="J23" s="32">
        <f>ROUND(G23*I23,2)</f>
        <v>0</v>
      </c>
      <c r="K23" s="37"/>
    </row>
    <row r="24" spans="1:11" ht="12.75">
      <c r="A24" s="55" t="s">
        <v>62</v>
      </c>
      <c r="B24" s="34"/>
      <c r="C24" s="37" t="s">
        <v>65</v>
      </c>
      <c r="D24" s="38" t="s">
        <v>12</v>
      </c>
      <c r="E24" s="40" t="s">
        <v>66</v>
      </c>
      <c r="F24" s="41"/>
      <c r="G24" s="30"/>
      <c r="H24" s="31"/>
      <c r="I24" s="32"/>
      <c r="J24" s="45" t="s">
        <v>84</v>
      </c>
      <c r="K24" s="45">
        <f>SUM(J25:J29)</f>
        <v>0</v>
      </c>
    </row>
    <row r="25" spans="1:11" ht="12.75">
      <c r="A25" s="55" t="s">
        <v>102</v>
      </c>
      <c r="B25" s="34"/>
      <c r="C25" s="37" t="s">
        <v>67</v>
      </c>
      <c r="D25" s="38" t="s">
        <v>15</v>
      </c>
      <c r="E25" s="40" t="s">
        <v>68</v>
      </c>
      <c r="F25" s="41"/>
      <c r="G25" s="30"/>
      <c r="H25" s="31"/>
      <c r="I25" s="32"/>
      <c r="J25" s="36"/>
      <c r="K25" s="50"/>
    </row>
    <row r="26" spans="1:11" s="4" customFormat="1" ht="25.5">
      <c r="A26" s="56" t="s">
        <v>103</v>
      </c>
      <c r="B26" s="37"/>
      <c r="C26" s="37" t="s">
        <v>30</v>
      </c>
      <c r="D26" s="38" t="s">
        <v>40</v>
      </c>
      <c r="E26" s="38" t="s">
        <v>69</v>
      </c>
      <c r="F26" s="41" t="s">
        <v>23</v>
      </c>
      <c r="G26" s="32">
        <v>7</v>
      </c>
      <c r="H26" s="42"/>
      <c r="I26" s="32">
        <v>0</v>
      </c>
      <c r="J26" s="32">
        <f>ROUND(G26*I26,2)</f>
        <v>0</v>
      </c>
      <c r="K26" s="37"/>
    </row>
    <row r="27" spans="1:11" s="4" customFormat="1" ht="12.75">
      <c r="A27" s="56" t="s">
        <v>104</v>
      </c>
      <c r="B27" s="37"/>
      <c r="C27" s="37" t="s">
        <v>30</v>
      </c>
      <c r="D27" s="38" t="s">
        <v>44</v>
      </c>
      <c r="E27" s="38" t="s">
        <v>70</v>
      </c>
      <c r="F27" s="41" t="s">
        <v>23</v>
      </c>
      <c r="G27" s="32">
        <v>8</v>
      </c>
      <c r="H27" s="42"/>
      <c r="I27" s="32">
        <v>0</v>
      </c>
      <c r="J27" s="32">
        <f>ROUND(G27*I27,2)</f>
        <v>0</v>
      </c>
      <c r="K27" s="37"/>
    </row>
    <row r="28" spans="1:11" s="4" customFormat="1" ht="12.75">
      <c r="A28" s="56" t="s">
        <v>105</v>
      </c>
      <c r="B28" s="37"/>
      <c r="C28" s="37" t="s">
        <v>39</v>
      </c>
      <c r="D28" s="38" t="s">
        <v>40</v>
      </c>
      <c r="E28" s="38" t="s">
        <v>41</v>
      </c>
      <c r="F28" s="41" t="s">
        <v>23</v>
      </c>
      <c r="G28" s="32">
        <v>13</v>
      </c>
      <c r="H28" s="42">
        <v>1</v>
      </c>
      <c r="I28" s="32">
        <v>0</v>
      </c>
      <c r="J28" s="32">
        <f>ROUND(G28*I28,2)</f>
        <v>0</v>
      </c>
      <c r="K28" s="37"/>
    </row>
    <row r="29" spans="1:11" s="4" customFormat="1" ht="25.5">
      <c r="A29" s="56" t="s">
        <v>106</v>
      </c>
      <c r="B29" s="37"/>
      <c r="C29" s="37" t="s">
        <v>39</v>
      </c>
      <c r="D29" s="38" t="s">
        <v>42</v>
      </c>
      <c r="E29" s="38" t="s">
        <v>43</v>
      </c>
      <c r="F29" s="41" t="s">
        <v>23</v>
      </c>
      <c r="G29" s="32">
        <v>10</v>
      </c>
      <c r="H29" s="42">
        <v>1</v>
      </c>
      <c r="I29" s="32">
        <v>0</v>
      </c>
      <c r="J29" s="32">
        <f>ROUND(G29*I29,2)</f>
        <v>0</v>
      </c>
      <c r="K29" s="37"/>
    </row>
    <row r="30" spans="1:10" ht="15">
      <c r="A30" s="18"/>
      <c r="B30" s="11" t="s">
        <v>0</v>
      </c>
      <c r="C30" s="11" t="s">
        <v>0</v>
      </c>
      <c r="D30" s="11" t="s">
        <v>0</v>
      </c>
      <c r="E30" s="11" t="s">
        <v>0</v>
      </c>
      <c r="F30" s="12" t="s">
        <v>0</v>
      </c>
      <c r="G30" s="15" t="s">
        <v>0</v>
      </c>
      <c r="H30" s="16" t="s">
        <v>0</v>
      </c>
      <c r="I30" s="45" t="s">
        <v>71</v>
      </c>
      <c r="J30" s="46">
        <f>SUM(J7:J29)</f>
        <v>0</v>
      </c>
    </row>
    <row r="31" spans="1:10" ht="12.75" customHeight="1">
      <c r="A31" s="18"/>
      <c r="B31" s="8"/>
      <c r="C31" s="8"/>
      <c r="D31" s="8"/>
      <c r="E31" s="8"/>
      <c r="F31" s="9"/>
      <c r="G31" s="10"/>
      <c r="H31" s="13"/>
      <c r="I31" s="45" t="s">
        <v>72</v>
      </c>
      <c r="J31" s="47">
        <f>J30*0.23</f>
        <v>0</v>
      </c>
    </row>
    <row r="32" spans="1:10" ht="12.75" customHeight="1">
      <c r="A32" s="18"/>
      <c r="B32" s="8"/>
      <c r="C32" s="8"/>
      <c r="D32" s="8"/>
      <c r="E32" s="8"/>
      <c r="F32" s="9"/>
      <c r="G32" s="10"/>
      <c r="H32" s="13"/>
      <c r="I32" s="45" t="s">
        <v>73</v>
      </c>
      <c r="J32" s="46">
        <f>J30*1.23</f>
        <v>0</v>
      </c>
    </row>
    <row r="33" spans="6:10" ht="12.75" customHeight="1">
      <c r="F33" s="3"/>
      <c r="G33" s="5"/>
      <c r="H33" s="17"/>
      <c r="I33" s="5"/>
      <c r="J33" s="5"/>
    </row>
    <row r="34" spans="6:10" ht="12.75" customHeight="1">
      <c r="F34" s="3"/>
      <c r="G34" s="5"/>
      <c r="H34" s="17"/>
      <c r="I34" s="5"/>
      <c r="J34" s="5"/>
    </row>
  </sheetData>
  <sheetProtection/>
  <printOptions horizontalCentered="1"/>
  <pageMargins left="0.1968503937007874" right="0.1968503937007874" top="0.9448818897637796" bottom="0.3937007874015748" header="0.5118110236220472" footer="0.11811023622047245"/>
  <pageSetup horizontalDpi="600" verticalDpi="600" orientation="landscape" pageOrder="overThenDown" paperSize="9" scale="66" r:id="rId1"/>
  <headerFooter alignWithMargins="0">
    <oddHeader>&amp;CRemont drogi powiatowej nr 2356W 
Staroguby - Strzegowo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Normal="90" zoomScaleSheetLayoutView="100" zoomScalePageLayoutView="0" workbookViewId="0" topLeftCell="A1">
      <selection activeCell="C24" sqref="C24"/>
    </sheetView>
  </sheetViews>
  <sheetFormatPr defaultColWidth="9.140625" defaultRowHeight="12.75"/>
  <cols>
    <col min="1" max="1" width="8.7109375" style="19" customWidth="1"/>
    <col min="2" max="4" width="17.7109375" style="6" customWidth="1"/>
    <col min="5" max="5" width="60.7109375" style="6" customWidth="1"/>
    <col min="6" max="6" width="8.7109375" style="6" hidden="1" customWidth="1"/>
    <col min="7" max="7" width="12.7109375" style="7" hidden="1" customWidth="1"/>
    <col min="8" max="8" width="8.7109375" style="14" hidden="1" customWidth="1"/>
    <col min="9" max="9" width="30.7109375" style="6" hidden="1" customWidth="1"/>
    <col min="10" max="12" width="12.7109375" style="7" hidden="1" customWidth="1"/>
    <col min="13" max="13" width="12.7109375" style="0" hidden="1" customWidth="1"/>
    <col min="14" max="14" width="12.7109375" style="20" customWidth="1"/>
    <col min="15" max="16" width="12.7109375" style="0" customWidth="1"/>
  </cols>
  <sheetData>
    <row r="1" spans="1:16" ht="12.75">
      <c r="A1" s="22" t="str">
        <f>Przedmiar!A1</f>
        <v>Numer</v>
      </c>
      <c r="B1" s="23" t="str">
        <f>Przedmiar!B1</f>
        <v>Kod CPV</v>
      </c>
      <c r="C1" s="23" t="str">
        <f>Przedmiar!C1</f>
        <v>Nr spec.</v>
      </c>
      <c r="D1" s="23" t="str">
        <f>Przedmiar!D1</f>
        <v>Podstawa</v>
      </c>
      <c r="E1" s="23" t="str">
        <f>Przedmiar!E1</f>
        <v>Opis</v>
      </c>
      <c r="F1" s="23" t="str">
        <f>Przedmiar!F1</f>
        <v>Jedn.</v>
      </c>
      <c r="G1" s="24" t="str">
        <f>Przedmiar!G1</f>
        <v>Ilość</v>
      </c>
      <c r="H1" s="25" t="str">
        <f>Przedmiar!H1</f>
        <v>Krotn.</v>
      </c>
      <c r="I1" s="23" t="e">
        <f>Przedmiar!#REF!</f>
        <v>#REF!</v>
      </c>
      <c r="J1" s="26" t="e">
        <f>Przedmiar!#REF!</f>
        <v>#REF!</v>
      </c>
      <c r="K1" s="26" t="str">
        <f>Przedmiar!I1</f>
        <v>Cena jedn.</v>
      </c>
      <c r="L1" s="26" t="str">
        <f>Przedmiar!J1</f>
        <v>Wartość</v>
      </c>
      <c r="M1" s="1" t="e">
        <f>Przedmiar!#REF!</f>
        <v>#REF!</v>
      </c>
      <c r="N1" s="49">
        <f>Przedmiar!K1</f>
        <v>0</v>
      </c>
      <c r="O1" s="49" t="e">
        <f>Przedmiar!#REF!</f>
        <v>#REF!</v>
      </c>
      <c r="P1" s="49" t="e">
        <f>Przedmiar!#REF!</f>
        <v>#REF!</v>
      </c>
    </row>
    <row r="2" spans="1:16" ht="12.75">
      <c r="A2" s="27">
        <f>Przedmiar!A2</f>
        <v>0</v>
      </c>
      <c r="B2" s="28">
        <f>Przedmiar!B2</f>
      </c>
      <c r="C2" s="28">
        <f>Przedmiar!C2</f>
      </c>
      <c r="D2" s="28">
        <f>Przedmiar!D2</f>
      </c>
      <c r="E2" s="28" t="str">
        <f>Przedmiar!E2</f>
        <v>Kosztorys ofertowy</v>
      </c>
      <c r="F2" s="29">
        <f>Przedmiar!F2</f>
      </c>
      <c r="G2" s="30">
        <f>Przedmiar!G2</f>
      </c>
      <c r="H2" s="31">
        <f>Przedmiar!H2</f>
      </c>
      <c r="I2" s="29" t="e">
        <f>Przedmiar!#REF!</f>
        <v>#REF!</v>
      </c>
      <c r="J2" s="32" t="e">
        <f>Przedmiar!#REF!</f>
        <v>#REF!</v>
      </c>
      <c r="K2" s="32">
        <f>Przedmiar!I2</f>
        <v>0</v>
      </c>
      <c r="L2" s="32">
        <f>Przedmiar!J2</f>
        <v>0</v>
      </c>
      <c r="M2" t="e">
        <f>Przedmiar!#REF!</f>
        <v>#REF!</v>
      </c>
      <c r="N2" s="50">
        <f>Przedmiar!K2</f>
        <v>0</v>
      </c>
      <c r="O2" s="50" t="e">
        <f>Przedmiar!#REF!</f>
        <v>#REF!</v>
      </c>
      <c r="P2" s="50" t="e">
        <f>Przedmiar!#REF!</f>
        <v>#REF!</v>
      </c>
    </row>
    <row r="3" spans="1:16" ht="12.75">
      <c r="A3" s="33">
        <f>Przedmiar!A3</f>
      </c>
      <c r="B3" s="34" t="str">
        <f>Przedmiar!B3</f>
        <v>45233000-9</v>
      </c>
      <c r="C3" s="34">
        <f>Przedmiar!C3</f>
      </c>
      <c r="D3" s="34" t="str">
        <f>Przedmiar!D3</f>
        <v>Kosztorys</v>
      </c>
      <c r="E3" s="34" t="str">
        <f>Przedmiar!E3</f>
        <v>Remont drogi powiatowej nr 2356W</v>
      </c>
      <c r="F3" s="29">
        <f>Przedmiar!F3</f>
      </c>
      <c r="G3" s="30">
        <f>Przedmiar!G3</f>
      </c>
      <c r="H3" s="31">
        <f>Przedmiar!H3</f>
      </c>
      <c r="I3" s="29" t="e">
        <f>Przedmiar!#REF!</f>
        <v>#REF!</v>
      </c>
      <c r="J3" s="32" t="e">
        <f>Przedmiar!#REF!</f>
        <v>#REF!</v>
      </c>
      <c r="K3" s="32">
        <f>Przedmiar!I3</f>
        <v>0</v>
      </c>
      <c r="L3" s="32">
        <f>Przedmiar!J3</f>
        <v>0</v>
      </c>
      <c r="M3" t="e">
        <f>Przedmiar!#REF!</f>
        <v>#REF!</v>
      </c>
      <c r="N3" s="50"/>
      <c r="O3" s="51"/>
      <c r="P3" s="51"/>
    </row>
    <row r="4" spans="1:16" ht="12.75">
      <c r="A4" s="55" t="s">
        <v>10</v>
      </c>
      <c r="B4" s="34"/>
      <c r="C4" s="34">
        <f>Przedmiar!C4</f>
      </c>
      <c r="D4" s="34" t="str">
        <f>Przedmiar!D4</f>
        <v>Rozdział</v>
      </c>
      <c r="E4" s="35" t="str">
        <f>Przedmiar!E4</f>
        <v>BRANŻA DROGOWA</v>
      </c>
      <c r="F4" s="29">
        <f>Przedmiar!F4</f>
      </c>
      <c r="G4" s="30">
        <f>Przedmiar!G4</f>
      </c>
      <c r="H4" s="31">
        <f>Przedmiar!H4</f>
      </c>
      <c r="I4" s="29" t="e">
        <f>Przedmiar!#REF!</f>
        <v>#REF!</v>
      </c>
      <c r="J4" s="32" t="e">
        <f>Przedmiar!#REF!</f>
        <v>#REF!</v>
      </c>
      <c r="K4" s="32">
        <f>Przedmiar!I4</f>
        <v>0</v>
      </c>
      <c r="L4" s="32" t="str">
        <f>Przedmiar!J4</f>
        <v>Razem</v>
      </c>
      <c r="M4" t="e">
        <f>Przedmiar!#REF!</f>
        <v>#REF!</v>
      </c>
      <c r="N4" s="48">
        <f>Przedmiar!K4</f>
        <v>0</v>
      </c>
      <c r="O4" s="51">
        <f>ROUND(N4*0.23,2)</f>
        <v>0</v>
      </c>
      <c r="P4" s="36">
        <f>N4+O4</f>
        <v>0</v>
      </c>
    </row>
    <row r="5" spans="1:16" ht="12.75">
      <c r="A5" s="55" t="s">
        <v>13</v>
      </c>
      <c r="B5" s="34"/>
      <c r="C5" s="34" t="str">
        <f>Przedmiar!C5</f>
        <v>D.01.00.00</v>
      </c>
      <c r="D5" s="34" t="str">
        <f>Przedmiar!D5</f>
        <v>Grupa</v>
      </c>
      <c r="E5" s="35" t="str">
        <f>Przedmiar!E5</f>
        <v>ROBOTY PRZYGOTOWAWCZE</v>
      </c>
      <c r="F5" s="29">
        <f>Przedmiar!F5</f>
      </c>
      <c r="G5" s="30">
        <f>Przedmiar!G5</f>
      </c>
      <c r="H5" s="31">
        <f>Przedmiar!H5</f>
      </c>
      <c r="I5" s="29" t="e">
        <f>Przedmiar!#REF!</f>
        <v>#REF!</v>
      </c>
      <c r="J5" s="32" t="e">
        <f>Przedmiar!#REF!</f>
        <v>#REF!</v>
      </c>
      <c r="K5" s="32">
        <f>Przedmiar!I5</f>
        <v>0</v>
      </c>
      <c r="L5" s="36" t="str">
        <f>Przedmiar!J5</f>
        <v>Razem</v>
      </c>
      <c r="M5" s="21" t="e">
        <f>Przedmiar!#REF!</f>
        <v>#REF!</v>
      </c>
      <c r="N5" s="45">
        <f>Przedmiar!K5</f>
        <v>0</v>
      </c>
      <c r="O5" s="51">
        <f>ROUND(N5*0.23,2)</f>
        <v>0</v>
      </c>
      <c r="P5" s="36">
        <f>N5+O5</f>
        <v>0</v>
      </c>
    </row>
    <row r="6" spans="1:16" ht="12.75" hidden="1">
      <c r="A6" s="33" t="str">
        <f>Przedmiar!A6</f>
        <v>1.1.1</v>
      </c>
      <c r="B6" s="34"/>
      <c r="C6" s="34" t="str">
        <f>Przedmiar!C6</f>
        <v>D.01.01.00</v>
      </c>
      <c r="D6" s="34" t="str">
        <f>Przedmiar!D6</f>
        <v>Element</v>
      </c>
      <c r="E6" s="35" t="str">
        <f>Przedmiar!E6</f>
        <v>WYZNACZENIE TRASY I PUNKTÓW WYSOKOŚCIOWYCH</v>
      </c>
      <c r="F6" s="29">
        <f>Przedmiar!F6</f>
        <v>0</v>
      </c>
      <c r="G6" s="30">
        <f>Przedmiar!G6</f>
        <v>0</v>
      </c>
      <c r="H6" s="31">
        <f>Przedmiar!H6</f>
        <v>0</v>
      </c>
      <c r="I6" s="29" t="e">
        <f>Przedmiar!#REF!</f>
        <v>#REF!</v>
      </c>
      <c r="J6" s="32" t="e">
        <f>Przedmiar!#REF!</f>
        <v>#REF!</v>
      </c>
      <c r="K6" s="32">
        <f>Przedmiar!I6</f>
        <v>0</v>
      </c>
      <c r="L6" s="32">
        <f>Przedmiar!J6</f>
        <v>0</v>
      </c>
      <c r="M6" s="10" t="e">
        <f>Przedmiar!#REF!</f>
        <v>#REF!</v>
      </c>
      <c r="N6" s="50">
        <f>Przedmiar!K6</f>
        <v>0</v>
      </c>
      <c r="O6" s="51" t="e">
        <f>Przedmiar!#REF!</f>
        <v>#REF!</v>
      </c>
      <c r="P6" s="51" t="e">
        <f>Przedmiar!#REF!</f>
        <v>#REF!</v>
      </c>
    </row>
    <row r="7" spans="1:16" ht="12.75" hidden="1">
      <c r="A7" s="33" t="str">
        <f>Przedmiar!A7</f>
        <v>1.1.1.1</v>
      </c>
      <c r="B7" s="34"/>
      <c r="C7" s="37" t="str">
        <f>Przedmiar!C7</f>
        <v>D.01.01.01</v>
      </c>
      <c r="D7" s="38" t="str">
        <f>Przedmiar!D7</f>
        <v>KNR 513/101/1</v>
      </c>
      <c r="E7" s="38" t="str">
        <f>Przedmiar!E7</f>
        <v>Odtworzenie trasy linii, w terenie przejrzystym</v>
      </c>
      <c r="F7" s="29" t="str">
        <f>Przedmiar!F7</f>
        <v>km</v>
      </c>
      <c r="G7" s="39">
        <f>Przedmiar!G7</f>
        <v>2</v>
      </c>
      <c r="H7" s="31">
        <f>Przedmiar!H7</f>
        <v>1</v>
      </c>
      <c r="I7" s="29" t="e">
        <f>Przedmiar!#REF!</f>
        <v>#REF!</v>
      </c>
      <c r="J7" s="32" t="e">
        <f>Przedmiar!#REF!</f>
        <v>#REF!</v>
      </c>
      <c r="K7" s="32">
        <f>Przedmiar!I7</f>
        <v>0</v>
      </c>
      <c r="L7" s="32">
        <f>Przedmiar!J7</f>
        <v>0</v>
      </c>
      <c r="M7" t="e">
        <f>Przedmiar!#REF!</f>
        <v>#REF!</v>
      </c>
      <c r="N7" s="50">
        <f>Przedmiar!K7</f>
        <v>0</v>
      </c>
      <c r="O7" s="51" t="e">
        <f>Przedmiar!#REF!</f>
        <v>#REF!</v>
      </c>
      <c r="P7" s="51" t="e">
        <f>Przedmiar!#REF!</f>
        <v>#REF!</v>
      </c>
    </row>
    <row r="8" spans="1:16" ht="12.75" hidden="1">
      <c r="A8" s="33" t="str">
        <f>Przedmiar!A8</f>
        <v>1.1.2</v>
      </c>
      <c r="B8" s="34"/>
      <c r="C8" s="34" t="str">
        <f>Przedmiar!C8</f>
        <v>D.01.02.00</v>
      </c>
      <c r="D8" s="38" t="str">
        <f>Przedmiar!D8</f>
        <v>Element</v>
      </c>
      <c r="E8" s="40" t="str">
        <f>Przedmiar!E8</f>
        <v>ROZBIÓRKA ELEMENTOW DRÓG</v>
      </c>
      <c r="F8" s="29">
        <f>Przedmiar!F8</f>
        <v>0</v>
      </c>
      <c r="G8" s="30">
        <f>Przedmiar!G8</f>
        <v>0</v>
      </c>
      <c r="H8" s="31">
        <f>Przedmiar!H8</f>
        <v>0</v>
      </c>
      <c r="I8" s="29" t="e">
        <f>Przedmiar!#REF!</f>
        <v>#REF!</v>
      </c>
      <c r="J8" s="32" t="e">
        <f>Przedmiar!#REF!</f>
        <v>#REF!</v>
      </c>
      <c r="K8" s="32">
        <f>Przedmiar!I8</f>
        <v>0</v>
      </c>
      <c r="L8" s="36">
        <f>Przedmiar!J8</f>
        <v>0</v>
      </c>
      <c r="M8" s="10" t="e">
        <f>Przedmiar!#REF!</f>
        <v>#REF!</v>
      </c>
      <c r="N8" s="50">
        <f>Przedmiar!K8</f>
        <v>0</v>
      </c>
      <c r="O8" s="51" t="e">
        <f>Przedmiar!#REF!</f>
        <v>#REF!</v>
      </c>
      <c r="P8" s="51" t="e">
        <f>Przedmiar!#REF!</f>
        <v>#REF!</v>
      </c>
    </row>
    <row r="9" spans="1:16" ht="38.25" hidden="1">
      <c r="A9" s="33" t="str">
        <f>Przedmiar!A9</f>
        <v>1.1.2.1</v>
      </c>
      <c r="B9" s="34"/>
      <c r="C9" s="38" t="str">
        <f>Przedmiar!C9</f>
        <v>D.01.02.04
D.05.03.11</v>
      </c>
      <c r="D9" s="38" t="str">
        <f>Przedmiar!D9</f>
        <v>CJ 11/2006/8</v>
      </c>
      <c r="E9" s="52" t="str">
        <f>Przedmiar!E9</f>
        <v>Mechaniczne frezowanie nawierzchni asfaltowej na zimno z odwiezieniem ścinki na plac składowania, głębokość frezowania średnio 4 cm - jezdnia</v>
      </c>
      <c r="F9" s="41" t="str">
        <f>Przedmiar!F9</f>
        <v>m2</v>
      </c>
      <c r="G9" s="30">
        <f>Przedmiar!G9</f>
        <v>11000</v>
      </c>
      <c r="H9" s="31">
        <f>Przedmiar!H9</f>
        <v>1</v>
      </c>
      <c r="I9" s="29" t="e">
        <f>Przedmiar!#REF!</f>
        <v>#REF!</v>
      </c>
      <c r="J9" s="32" t="e">
        <f>Przedmiar!#REF!</f>
        <v>#REF!</v>
      </c>
      <c r="K9" s="32">
        <f>Przedmiar!I9</f>
        <v>0</v>
      </c>
      <c r="L9" s="32">
        <f>Przedmiar!J9</f>
        <v>0</v>
      </c>
      <c r="M9" t="e">
        <f>Przedmiar!#REF!</f>
        <v>#REF!</v>
      </c>
      <c r="N9" s="50">
        <f>Przedmiar!K9</f>
        <v>0</v>
      </c>
      <c r="O9" s="51" t="e">
        <f>Przedmiar!#REF!</f>
        <v>#REF!</v>
      </c>
      <c r="P9" s="51" t="e">
        <f>Przedmiar!#REF!</f>
        <v>#REF!</v>
      </c>
    </row>
    <row r="10" spans="1:16" ht="12.75">
      <c r="A10" s="55" t="s">
        <v>90</v>
      </c>
      <c r="B10" s="34"/>
      <c r="C10" s="37" t="str">
        <f>Przedmiar!C10</f>
        <v>D.04.00.00</v>
      </c>
      <c r="D10" s="38" t="str">
        <f>Przedmiar!D10</f>
        <v>Grupa</v>
      </c>
      <c r="E10" s="40" t="str">
        <f>Przedmiar!E10</f>
        <v>PODBUDOWY</v>
      </c>
      <c r="F10" s="41">
        <f>Przedmiar!F10</f>
        <v>0</v>
      </c>
      <c r="G10" s="30">
        <f>Przedmiar!G10</f>
        <v>0</v>
      </c>
      <c r="H10" s="31">
        <f>Przedmiar!H10</f>
        <v>0</v>
      </c>
      <c r="I10" s="29" t="e">
        <f>Przedmiar!#REF!</f>
        <v>#REF!</v>
      </c>
      <c r="J10" s="32" t="e">
        <f>Przedmiar!#REF!</f>
        <v>#REF!</v>
      </c>
      <c r="K10" s="32">
        <f>Przedmiar!I10</f>
        <v>0</v>
      </c>
      <c r="L10" s="36" t="str">
        <f>Przedmiar!J10</f>
        <v>Razem</v>
      </c>
      <c r="M10" s="21" t="e">
        <f>Przedmiar!#REF!</f>
        <v>#REF!</v>
      </c>
      <c r="N10" s="45">
        <f>Przedmiar!K10</f>
        <v>0</v>
      </c>
      <c r="O10" s="51">
        <f>ROUND(N10*0.23,2)</f>
        <v>0</v>
      </c>
      <c r="P10" s="36">
        <f>N10+O10</f>
        <v>0</v>
      </c>
    </row>
    <row r="11" spans="1:16" ht="12.75" hidden="1">
      <c r="A11" s="33" t="str">
        <f>Przedmiar!A11</f>
        <v>1.2.1</v>
      </c>
      <c r="B11" s="34"/>
      <c r="C11" s="37" t="str">
        <f>Przedmiar!C11</f>
        <v>D.04.03.00</v>
      </c>
      <c r="D11" s="38" t="str">
        <f>Przedmiar!D11</f>
        <v>Element</v>
      </c>
      <c r="E11" s="40" t="str">
        <f>Przedmiar!E11</f>
        <v>OCZYSZCZENIE I SKROPIENIE WARSTW KONSTRUKCYJNYCH</v>
      </c>
      <c r="F11" s="41">
        <f>Przedmiar!F11</f>
        <v>0</v>
      </c>
      <c r="G11" s="30">
        <f>Przedmiar!G11</f>
        <v>0</v>
      </c>
      <c r="H11" s="31">
        <f>Przedmiar!H11</f>
        <v>0</v>
      </c>
      <c r="I11" s="29" t="e">
        <f>Przedmiar!#REF!</f>
        <v>#REF!</v>
      </c>
      <c r="J11" s="32" t="e">
        <f>Przedmiar!#REF!</f>
        <v>#REF!</v>
      </c>
      <c r="K11" s="32">
        <f>Przedmiar!I11</f>
        <v>0</v>
      </c>
      <c r="L11" s="36">
        <f>Przedmiar!J11</f>
        <v>0</v>
      </c>
      <c r="M11" s="10" t="e">
        <f>Przedmiar!#REF!</f>
        <v>#REF!</v>
      </c>
      <c r="N11" s="50">
        <f>Przedmiar!K11</f>
        <v>0</v>
      </c>
      <c r="O11" s="51" t="e">
        <f>Przedmiar!#REF!</f>
        <v>#REF!</v>
      </c>
      <c r="P11" s="51" t="e">
        <f>Przedmiar!#REF!</f>
        <v>#REF!</v>
      </c>
    </row>
    <row r="12" spans="1:16" ht="25.5" hidden="1">
      <c r="A12" s="43" t="str">
        <f>Przedmiar!A12</f>
        <v>1.2.1.1</v>
      </c>
      <c r="B12" s="37"/>
      <c r="C12" s="37" t="str">
        <f>Przedmiar!C12</f>
        <v>D.04.03.01</v>
      </c>
      <c r="D12" s="38" t="str">
        <f>Przedmiar!D12</f>
        <v>KNR 231/1004/6</v>
      </c>
      <c r="E12" s="38" t="str">
        <f>Przedmiar!E12</f>
        <v>Oczyszczenie nawierzchni drogowych, mechaniczne, nawierzchnia ulepszona (bitum)</v>
      </c>
      <c r="F12" s="41" t="str">
        <f>Przedmiar!F12</f>
        <v>m2</v>
      </c>
      <c r="G12" s="32">
        <f>Przedmiar!G12</f>
        <v>11000</v>
      </c>
      <c r="H12" s="42">
        <f>Przedmiar!H12</f>
        <v>1</v>
      </c>
      <c r="I12" s="32" t="e">
        <f>Przedmiar!#REF!</f>
        <v>#REF!</v>
      </c>
      <c r="J12" s="32" t="e">
        <f>Przedmiar!#REF!</f>
        <v>#REF!</v>
      </c>
      <c r="K12" s="32">
        <f>Przedmiar!I12</f>
        <v>0</v>
      </c>
      <c r="L12" s="32">
        <f>Przedmiar!J12</f>
        <v>0</v>
      </c>
      <c r="M12" s="4" t="e">
        <f>Przedmiar!#REF!</f>
        <v>#REF!</v>
      </c>
      <c r="N12" s="37">
        <f>Przedmiar!K12</f>
        <v>0</v>
      </c>
      <c r="O12" s="2" t="e">
        <f>Przedmiar!#REF!</f>
        <v>#REF!</v>
      </c>
      <c r="P12" s="2" t="e">
        <f>Przedmiar!#REF!</f>
        <v>#REF!</v>
      </c>
    </row>
    <row r="13" spans="1:16" ht="12.75" hidden="1">
      <c r="A13" s="43" t="str">
        <f>Przedmiar!A13</f>
        <v>1.2.1.2</v>
      </c>
      <c r="B13" s="37"/>
      <c r="C13" s="37" t="str">
        <f>Przedmiar!C13</f>
        <v>D-04.03.01</v>
      </c>
      <c r="D13" s="38" t="str">
        <f>Przedmiar!D13</f>
        <v>KNR 231/1004/7</v>
      </c>
      <c r="E13" s="38" t="str">
        <f>Przedmiar!E13</f>
        <v>Skropienie nawierzchni drogowej asfaltem</v>
      </c>
      <c r="F13" s="41" t="str">
        <f>Przedmiar!F13</f>
        <v>m2</v>
      </c>
      <c r="G13" s="32">
        <f>Przedmiar!G13</f>
        <v>11000</v>
      </c>
      <c r="H13" s="42">
        <f>Przedmiar!H13</f>
        <v>1</v>
      </c>
      <c r="I13" s="32" t="e">
        <f>Przedmiar!#REF!</f>
        <v>#REF!</v>
      </c>
      <c r="J13" s="32" t="e">
        <f>Przedmiar!#REF!</f>
        <v>#REF!</v>
      </c>
      <c r="K13" s="32">
        <f>Przedmiar!I13</f>
        <v>0</v>
      </c>
      <c r="L13" s="32">
        <f>Przedmiar!J13</f>
        <v>0</v>
      </c>
      <c r="M13" s="4" t="e">
        <f>Przedmiar!#REF!</f>
        <v>#REF!</v>
      </c>
      <c r="N13" s="37">
        <f>Przedmiar!K13</f>
        <v>0</v>
      </c>
      <c r="O13" s="2" t="e">
        <f>Przedmiar!#REF!</f>
        <v>#REF!</v>
      </c>
      <c r="P13" s="2" t="e">
        <f>Przedmiar!#REF!</f>
        <v>#REF!</v>
      </c>
    </row>
    <row r="14" spans="1:16" ht="12.75" hidden="1">
      <c r="A14" s="33" t="str">
        <f>Przedmiar!A14</f>
        <v>1.2.2</v>
      </c>
      <c r="B14" s="34"/>
      <c r="C14" s="37" t="str">
        <f>Przedmiar!C14</f>
        <v>D.04.08.00</v>
      </c>
      <c r="D14" s="38" t="str">
        <f>Przedmiar!D14</f>
        <v>Element</v>
      </c>
      <c r="E14" s="40" t="str">
        <f>Przedmiar!E14</f>
        <v>WYRÓWNANIE PODBUDOWY</v>
      </c>
      <c r="F14" s="41">
        <f>Przedmiar!F14</f>
        <v>0</v>
      </c>
      <c r="G14" s="30">
        <f>Przedmiar!G14</f>
        <v>0</v>
      </c>
      <c r="H14" s="31">
        <f>Przedmiar!H14</f>
        <v>0</v>
      </c>
      <c r="I14" s="29" t="e">
        <f>Przedmiar!#REF!</f>
        <v>#REF!</v>
      </c>
      <c r="J14" s="32" t="e">
        <f>Przedmiar!#REF!</f>
        <v>#REF!</v>
      </c>
      <c r="K14" s="32">
        <f>Przedmiar!I14</f>
        <v>0</v>
      </c>
      <c r="L14" s="36">
        <f>Przedmiar!J14</f>
        <v>0</v>
      </c>
      <c r="M14" s="10" t="e">
        <f>Przedmiar!#REF!</f>
        <v>#REF!</v>
      </c>
      <c r="N14" s="50">
        <f>Przedmiar!K14</f>
        <v>0</v>
      </c>
      <c r="O14" s="51" t="e">
        <f>Przedmiar!#REF!</f>
        <v>#REF!</v>
      </c>
      <c r="P14" s="51" t="e">
        <f>Przedmiar!#REF!</f>
        <v>#REF!</v>
      </c>
    </row>
    <row r="15" spans="1:16" ht="25.5" hidden="1">
      <c r="A15" s="43" t="str">
        <f>Przedmiar!A15</f>
        <v>1.2.2.1</v>
      </c>
      <c r="B15" s="37"/>
      <c r="C15" s="37" t="str">
        <f>Przedmiar!C15</f>
        <v>D.04.08.01</v>
      </c>
      <c r="D15" s="38">
        <f>Przedmiar!D15</f>
        <v>0</v>
      </c>
      <c r="E15" s="38" t="str">
        <f>Przedmiar!E15</f>
        <v>Wyrownanie podbudowy mieszankami mineralno-bitumicznymi AC16P w śr. ilości 75kg/m2</v>
      </c>
      <c r="F15" s="41" t="str">
        <f>Przedmiar!F15</f>
        <v>t</v>
      </c>
      <c r="G15" s="32">
        <f>Przedmiar!G15</f>
        <v>825</v>
      </c>
      <c r="H15" s="42">
        <f>Przedmiar!H15</f>
        <v>1</v>
      </c>
      <c r="I15" s="32" t="e">
        <f>Przedmiar!#REF!</f>
        <v>#REF!</v>
      </c>
      <c r="J15" s="32" t="e">
        <f>Przedmiar!#REF!</f>
        <v>#REF!</v>
      </c>
      <c r="K15" s="32">
        <f>Przedmiar!I15</f>
        <v>0</v>
      </c>
      <c r="L15" s="32">
        <f>Przedmiar!J15</f>
        <v>0</v>
      </c>
      <c r="M15" s="4" t="e">
        <f>Przedmiar!#REF!</f>
        <v>#REF!</v>
      </c>
      <c r="N15" s="37">
        <f>Przedmiar!K15</f>
        <v>0</v>
      </c>
      <c r="O15" s="2" t="e">
        <f>Przedmiar!#REF!</f>
        <v>#REF!</v>
      </c>
      <c r="P15" s="2" t="e">
        <f>Przedmiar!#REF!</f>
        <v>#REF!</v>
      </c>
    </row>
    <row r="16" spans="1:16" ht="12.75">
      <c r="A16" s="56" t="s">
        <v>96</v>
      </c>
      <c r="B16" s="37"/>
      <c r="C16" s="37" t="str">
        <f>Przedmiar!C16</f>
        <v>D.05.00.00</v>
      </c>
      <c r="D16" s="38" t="str">
        <f>Przedmiar!D16</f>
        <v>Grupa</v>
      </c>
      <c r="E16" s="40" t="str">
        <f>Przedmiar!E16</f>
        <v>NAWIERZCHNIE</v>
      </c>
      <c r="F16" s="41">
        <f>Przedmiar!F16</f>
        <v>0</v>
      </c>
      <c r="G16" s="32">
        <f>Przedmiar!G16</f>
        <v>0</v>
      </c>
      <c r="H16" s="42">
        <f>Przedmiar!H16</f>
        <v>0</v>
      </c>
      <c r="I16" s="32" t="e">
        <f>Przedmiar!#REF!</f>
        <v>#REF!</v>
      </c>
      <c r="J16" s="32" t="e">
        <f>Przedmiar!#REF!</f>
        <v>#REF!</v>
      </c>
      <c r="K16" s="32">
        <f>Przedmiar!I16</f>
        <v>0</v>
      </c>
      <c r="L16" s="2" t="str">
        <f>Przedmiar!J16</f>
        <v>Razem</v>
      </c>
      <c r="M16" s="21" t="e">
        <f>Przedmiar!#REF!</f>
        <v>#REF!</v>
      </c>
      <c r="N16" s="45">
        <f>Przedmiar!K16</f>
        <v>0</v>
      </c>
      <c r="O16" s="51">
        <f>ROUND(N16*0.23,2)</f>
        <v>0</v>
      </c>
      <c r="P16" s="36">
        <f>N16+O16</f>
        <v>0</v>
      </c>
    </row>
    <row r="17" spans="1:16" ht="12.75" hidden="1">
      <c r="A17" s="43" t="str">
        <f>Przedmiar!A17</f>
        <v>1.3.1</v>
      </c>
      <c r="B17" s="37"/>
      <c r="C17" s="37" t="str">
        <f>Przedmiar!C17</f>
        <v>D.05.03.05</v>
      </c>
      <c r="D17" s="38" t="str">
        <f>Przedmiar!D17</f>
        <v>Element</v>
      </c>
      <c r="E17" s="40" t="str">
        <f>Przedmiar!E17</f>
        <v>NAWIERZCHNIA Z MIESZANKI MINERALNO-ASFALTOWEJ</v>
      </c>
      <c r="F17" s="41">
        <f>Przedmiar!F17</f>
        <v>0</v>
      </c>
      <c r="G17" s="32">
        <f>Przedmiar!G17</f>
        <v>0</v>
      </c>
      <c r="H17" s="42">
        <f>Przedmiar!H17</f>
        <v>0</v>
      </c>
      <c r="I17" s="32" t="e">
        <f>Przedmiar!#REF!</f>
        <v>#REF!</v>
      </c>
      <c r="J17" s="32" t="e">
        <f>Przedmiar!#REF!</f>
        <v>#REF!</v>
      </c>
      <c r="K17" s="32">
        <f>Przedmiar!I17</f>
        <v>0</v>
      </c>
      <c r="L17" s="32">
        <f>Przedmiar!J17</f>
        <v>0</v>
      </c>
      <c r="M17" s="10" t="e">
        <f>Przedmiar!#REF!</f>
        <v>#REF!</v>
      </c>
      <c r="N17" s="37">
        <f>Przedmiar!K17</f>
        <v>0</v>
      </c>
      <c r="O17" s="2" t="e">
        <f>Przedmiar!#REF!</f>
        <v>#REF!</v>
      </c>
      <c r="P17" s="2" t="e">
        <f>Przedmiar!#REF!</f>
        <v>#REF!</v>
      </c>
    </row>
    <row r="18" spans="1:16" ht="25.5" hidden="1">
      <c r="A18" s="43" t="str">
        <f>Przedmiar!A18</f>
        <v>1.3.1.1</v>
      </c>
      <c r="B18" s="37"/>
      <c r="C18" s="37" t="str">
        <f>Przedmiar!C18</f>
        <v>D.05.03.05</v>
      </c>
      <c r="D18" s="38">
        <f>Przedmiar!D18</f>
        <v>0</v>
      </c>
      <c r="E18" s="52" t="str">
        <f>Przedmiar!E18</f>
        <v>Nawierzchnie z mieszanek mineralno-bitumicznych, asfaltowe, warstwa ścieralna AC 11S KR3-4 o grubości 6 cm</v>
      </c>
      <c r="F18" s="41" t="str">
        <f>Przedmiar!F18</f>
        <v>m2</v>
      </c>
      <c r="G18" s="32">
        <f>Przedmiar!G18</f>
        <v>11000</v>
      </c>
      <c r="H18" s="42">
        <f>Przedmiar!H18</f>
        <v>1</v>
      </c>
      <c r="I18" s="32" t="e">
        <f>Przedmiar!#REF!</f>
        <v>#REF!</v>
      </c>
      <c r="J18" s="32" t="e">
        <f>Przedmiar!#REF!</f>
        <v>#REF!</v>
      </c>
      <c r="K18" s="32">
        <f>Przedmiar!I18</f>
        <v>0</v>
      </c>
      <c r="L18" s="32">
        <f>Przedmiar!J18</f>
        <v>0</v>
      </c>
      <c r="M18" s="4" t="e">
        <f>Przedmiar!#REF!</f>
        <v>#REF!</v>
      </c>
      <c r="N18" s="37">
        <f>Przedmiar!K18</f>
        <v>0</v>
      </c>
      <c r="O18" s="2" t="e">
        <f>Przedmiar!#REF!</f>
        <v>#REF!</v>
      </c>
      <c r="P18" s="2" t="e">
        <f>Przedmiar!#REF!</f>
        <v>#REF!</v>
      </c>
    </row>
    <row r="19" spans="1:16" ht="12.75">
      <c r="A19" s="55" t="s">
        <v>51</v>
      </c>
      <c r="B19" s="34"/>
      <c r="C19" s="53" t="s">
        <v>89</v>
      </c>
      <c r="D19" s="38" t="str">
        <f>Przedmiar!D19</f>
        <v>Grupa</v>
      </c>
      <c r="E19" s="40" t="str">
        <f>Przedmiar!E19</f>
        <v>ROBOTY WYKOŃCZENIOWE</v>
      </c>
      <c r="F19" s="41">
        <f>Przedmiar!F19</f>
        <v>0</v>
      </c>
      <c r="G19" s="30">
        <f>Przedmiar!G19</f>
        <v>0</v>
      </c>
      <c r="H19" s="31">
        <f>Przedmiar!H19</f>
        <v>0</v>
      </c>
      <c r="I19" s="29" t="e">
        <f>Przedmiar!#REF!</f>
        <v>#REF!</v>
      </c>
      <c r="J19" s="32" t="e">
        <f>Przedmiar!#REF!</f>
        <v>#REF!</v>
      </c>
      <c r="K19" s="32">
        <f>Przedmiar!I19</f>
        <v>0</v>
      </c>
      <c r="L19" s="36" t="str">
        <f>Przedmiar!J19</f>
        <v>Razem</v>
      </c>
      <c r="M19" s="21" t="e">
        <f>Przedmiar!#REF!</f>
        <v>#REF!</v>
      </c>
      <c r="N19" s="45">
        <f>Przedmiar!K19</f>
        <v>0</v>
      </c>
      <c r="O19" s="51">
        <f>ROUND(N19*0.23,2)</f>
        <v>0</v>
      </c>
      <c r="P19" s="36">
        <f>N19+O19</f>
        <v>0</v>
      </c>
    </row>
    <row r="20" spans="1:16" ht="12.75" hidden="1">
      <c r="A20" s="33" t="str">
        <f>Przedmiar!A25</f>
        <v>1.5.1</v>
      </c>
      <c r="B20" s="34"/>
      <c r="C20" s="53" t="str">
        <f>Przedmiar!C20</f>
        <v>D.06.03.00</v>
      </c>
      <c r="D20" s="38" t="str">
        <f>Przedmiar!D20</f>
        <v>Element</v>
      </c>
      <c r="E20" s="40" t="str">
        <f>Przedmiar!E20</f>
        <v>ŚCINANIE I NAPRAWA POBOCZY</v>
      </c>
      <c r="F20" s="41">
        <f>Przedmiar!F20</f>
        <v>0</v>
      </c>
      <c r="G20" s="30">
        <f>Przedmiar!G20</f>
        <v>0</v>
      </c>
      <c r="H20" s="31">
        <f>Przedmiar!H20</f>
        <v>0</v>
      </c>
      <c r="I20" s="29" t="e">
        <f>Przedmiar!#REF!</f>
        <v>#REF!</v>
      </c>
      <c r="J20" s="32" t="e">
        <f>Przedmiar!#REF!</f>
        <v>#REF!</v>
      </c>
      <c r="K20" s="32">
        <f>Przedmiar!I20</f>
        <v>0</v>
      </c>
      <c r="L20" s="32">
        <f>Przedmiar!J20</f>
        <v>0</v>
      </c>
      <c r="M20" s="10" t="e">
        <f>Przedmiar!#REF!</f>
        <v>#REF!</v>
      </c>
      <c r="N20" s="50">
        <f>Przedmiar!K20</f>
        <v>0</v>
      </c>
      <c r="O20" s="51" t="e">
        <f>Przedmiar!#REF!</f>
        <v>#REF!</v>
      </c>
      <c r="P20" s="51" t="e">
        <f>Przedmiar!#REF!</f>
        <v>#REF!</v>
      </c>
    </row>
    <row r="21" spans="1:16" ht="12.75" hidden="1">
      <c r="A21" s="43" t="str">
        <f>Przedmiar!A26</f>
        <v>1.5.1.1</v>
      </c>
      <c r="B21" s="37"/>
      <c r="C21" s="37">
        <f>Przedmiar!C21</f>
        <v>0</v>
      </c>
      <c r="D21" s="38">
        <f>Przedmiar!D21</f>
        <v>0</v>
      </c>
      <c r="E21" s="38" t="str">
        <f>Przedmiar!E21</f>
        <v>Uzupełnienie zaniżonych poboczy pospółką wraz z zagęszczeniem</v>
      </c>
      <c r="F21" s="41" t="str">
        <f>Przedmiar!F21</f>
        <v>m3</v>
      </c>
      <c r="G21" s="32">
        <f>Przedmiar!G21</f>
        <v>4000</v>
      </c>
      <c r="H21" s="42">
        <f>Przedmiar!H21</f>
        <v>1</v>
      </c>
      <c r="I21" s="32" t="e">
        <f>Przedmiar!#REF!</f>
        <v>#REF!</v>
      </c>
      <c r="J21" s="44" t="e">
        <f>Przedmiar!#REF!</f>
        <v>#REF!</v>
      </c>
      <c r="K21" s="32">
        <f>Przedmiar!I21</f>
        <v>0</v>
      </c>
      <c r="L21" s="32">
        <f>Przedmiar!J21</f>
        <v>0</v>
      </c>
      <c r="M21" s="4" t="e">
        <f>Przedmiar!#REF!</f>
        <v>#REF!</v>
      </c>
      <c r="N21" s="37">
        <f>Przedmiar!K21</f>
        <v>0</v>
      </c>
      <c r="O21" s="2" t="e">
        <f>Przedmiar!#REF!</f>
        <v>#REF!</v>
      </c>
      <c r="P21" s="2" t="e">
        <f>Przedmiar!#REF!</f>
        <v>#REF!</v>
      </c>
    </row>
    <row r="22" spans="1:16" ht="12.75" hidden="1">
      <c r="A22" s="33" t="str">
        <f>Przedmiar!A27</f>
        <v>1.5.1.2</v>
      </c>
      <c r="B22" s="34"/>
      <c r="C22" s="37" t="str">
        <f>Przedmiar!C22</f>
        <v>D.06.04.00</v>
      </c>
      <c r="D22" s="38" t="str">
        <f>Przedmiar!D22</f>
        <v>Element</v>
      </c>
      <c r="E22" s="40" t="str">
        <f>Przedmiar!E22</f>
        <v>ROWY</v>
      </c>
      <c r="F22" s="41">
        <f>Przedmiar!F22</f>
        <v>0</v>
      </c>
      <c r="G22" s="30">
        <f>Przedmiar!G22</f>
        <v>0</v>
      </c>
      <c r="H22" s="31">
        <f>Przedmiar!H22</f>
        <v>0</v>
      </c>
      <c r="I22" s="29" t="e">
        <f>Przedmiar!#REF!</f>
        <v>#REF!</v>
      </c>
      <c r="J22" s="32" t="e">
        <f>Przedmiar!#REF!</f>
        <v>#REF!</v>
      </c>
      <c r="K22" s="32">
        <f>Przedmiar!I22</f>
        <v>0</v>
      </c>
      <c r="L22" s="36">
        <f>Przedmiar!J22</f>
        <v>0</v>
      </c>
      <c r="M22" s="10" t="e">
        <f>Przedmiar!#REF!</f>
        <v>#REF!</v>
      </c>
      <c r="N22" s="50">
        <f>Przedmiar!K22</f>
        <v>0</v>
      </c>
      <c r="O22" s="2" t="e">
        <f>Przedmiar!#REF!</f>
        <v>#REF!</v>
      </c>
      <c r="P22" s="2" t="e">
        <f>Przedmiar!#REF!</f>
        <v>#REF!</v>
      </c>
    </row>
    <row r="23" spans="1:16" ht="25.5" hidden="1">
      <c r="A23" s="43" t="str">
        <f>Przedmiar!A28</f>
        <v>1.5.1.3</v>
      </c>
      <c r="B23" s="37"/>
      <c r="C23" s="37">
        <f>Przedmiar!C23</f>
        <v>0</v>
      </c>
      <c r="D23" s="38">
        <f>Przedmiar!D23</f>
        <v>0</v>
      </c>
      <c r="E23" s="38" t="str">
        <f>Przedmiar!E23</f>
        <v>Oczyszczenie rowów z namułu z profilowaniem dna i skarp rowu - grub. namułu 20 cm</v>
      </c>
      <c r="F23" s="41" t="str">
        <f>Przedmiar!F23</f>
        <v>m</v>
      </c>
      <c r="G23" s="32">
        <f>Przedmiar!G23</f>
        <v>4000</v>
      </c>
      <c r="H23" s="42">
        <f>Przedmiar!H23</f>
        <v>0</v>
      </c>
      <c r="I23" s="32" t="e">
        <f>Przedmiar!#REF!</f>
        <v>#REF!</v>
      </c>
      <c r="J23" s="44" t="e">
        <f>Przedmiar!#REF!</f>
        <v>#REF!</v>
      </c>
      <c r="K23" s="32">
        <f>Przedmiar!I23</f>
        <v>0</v>
      </c>
      <c r="L23" s="32">
        <f>Przedmiar!J23</f>
        <v>0</v>
      </c>
      <c r="M23" s="4" t="e">
        <f>Przedmiar!#REF!</f>
        <v>#REF!</v>
      </c>
      <c r="N23" s="37">
        <f>Przedmiar!K23</f>
        <v>0</v>
      </c>
      <c r="O23" s="2" t="e">
        <f>Przedmiar!#REF!</f>
        <v>#REF!</v>
      </c>
      <c r="P23" s="2" t="e">
        <f>Przedmiar!#REF!</f>
        <v>#REF!</v>
      </c>
    </row>
    <row r="24" spans="1:16" ht="12.75">
      <c r="A24" s="55" t="s">
        <v>62</v>
      </c>
      <c r="B24" s="34"/>
      <c r="C24" s="37" t="str">
        <f>Przedmiar!C24</f>
        <v>D.07.00.00</v>
      </c>
      <c r="D24" s="38" t="str">
        <f>Przedmiar!D24</f>
        <v>Grupa</v>
      </c>
      <c r="E24" s="40" t="str">
        <f>Przedmiar!E24</f>
        <v>OZNAKOWANIE DROG I URZĄDZEŃ BEZPIECZEŃSTWA RUCHU</v>
      </c>
      <c r="F24" s="41">
        <f>Przedmiar!F24</f>
        <v>0</v>
      </c>
      <c r="G24" s="30">
        <f>Przedmiar!G24</f>
        <v>0</v>
      </c>
      <c r="H24" s="31">
        <f>Przedmiar!H24</f>
        <v>0</v>
      </c>
      <c r="I24" s="29" t="e">
        <f>Przedmiar!#REF!</f>
        <v>#REF!</v>
      </c>
      <c r="J24" s="32" t="e">
        <f>Przedmiar!#REF!</f>
        <v>#REF!</v>
      </c>
      <c r="K24" s="32">
        <f>Przedmiar!I24</f>
        <v>0</v>
      </c>
      <c r="L24" s="36" t="str">
        <f>Przedmiar!J24</f>
        <v>Razem</v>
      </c>
      <c r="M24" s="21" t="e">
        <f>Przedmiar!#REF!</f>
        <v>#REF!</v>
      </c>
      <c r="N24" s="45">
        <f>Przedmiar!K24</f>
        <v>0</v>
      </c>
      <c r="O24" s="51">
        <f>ROUND(N24*0.23,2)</f>
        <v>0</v>
      </c>
      <c r="P24" s="36">
        <f>N24+O24</f>
        <v>0</v>
      </c>
    </row>
    <row r="25" spans="1:16" ht="12.75" hidden="1">
      <c r="A25" s="33"/>
      <c r="B25" s="34"/>
      <c r="C25" s="37" t="str">
        <f>Przedmiar!C25</f>
        <v>D.07.02.00</v>
      </c>
      <c r="D25" s="38" t="str">
        <f>Przedmiar!D25</f>
        <v>Element</v>
      </c>
      <c r="E25" s="40" t="str">
        <f>Przedmiar!E25</f>
        <v>OZNAKOWANIE PIONOWE</v>
      </c>
      <c r="F25" s="41">
        <f>Przedmiar!F25</f>
        <v>0</v>
      </c>
      <c r="G25" s="30">
        <f>Przedmiar!G25</f>
        <v>0</v>
      </c>
      <c r="H25" s="31">
        <f>Przedmiar!H25</f>
        <v>0</v>
      </c>
      <c r="I25" s="29" t="e">
        <f>Przedmiar!#REF!</f>
        <v>#REF!</v>
      </c>
      <c r="J25" s="32" t="e">
        <f>Przedmiar!#REF!</f>
        <v>#REF!</v>
      </c>
      <c r="K25" s="32">
        <f>Przedmiar!I25</f>
        <v>0</v>
      </c>
      <c r="L25" s="36">
        <f>Przedmiar!J25</f>
        <v>0</v>
      </c>
      <c r="M25" s="10" t="e">
        <f>Przedmiar!#REF!</f>
        <v>#REF!</v>
      </c>
      <c r="N25" s="50">
        <f>Przedmiar!K25</f>
        <v>0</v>
      </c>
      <c r="O25" s="51">
        <f>ROUND(N25*0.23,2)</f>
        <v>0</v>
      </c>
      <c r="P25" s="36">
        <f>N25+O25</f>
        <v>0</v>
      </c>
    </row>
    <row r="26" spans="1:14" ht="25.5" hidden="1">
      <c r="A26" s="43"/>
      <c r="B26" s="37"/>
      <c r="C26" s="37" t="str">
        <f>Przedmiar!C26</f>
        <v>D.01.02.04</v>
      </c>
      <c r="D26" s="38" t="str">
        <f>Przedmiar!D26</f>
        <v>KNR 225/419/5</v>
      </c>
      <c r="E26" s="38" t="str">
        <f>Przedmiar!E26</f>
        <v>Demontaż istniejących słupków do znaków drogowych wraz z fundamentem</v>
      </c>
      <c r="F26" s="41" t="str">
        <f>Przedmiar!F26</f>
        <v>szt</v>
      </c>
      <c r="G26" s="32">
        <f>Przedmiar!G26</f>
        <v>7</v>
      </c>
      <c r="H26" s="42">
        <f>Przedmiar!H26</f>
        <v>0</v>
      </c>
      <c r="I26" s="32" t="e">
        <f>Przedmiar!#REF!</f>
        <v>#REF!</v>
      </c>
      <c r="J26" s="44" t="e">
        <f>Przedmiar!#REF!</f>
        <v>#REF!</v>
      </c>
      <c r="K26" s="32">
        <f>Przedmiar!I26</f>
        <v>0</v>
      </c>
      <c r="L26" s="32">
        <f>Przedmiar!J26</f>
        <v>0</v>
      </c>
      <c r="M26" s="4" t="e">
        <f>Przedmiar!#REF!</f>
        <v>#REF!</v>
      </c>
      <c r="N26" s="37">
        <f>Przedmiar!K26</f>
        <v>0</v>
      </c>
    </row>
    <row r="27" spans="1:14" ht="12.75" hidden="1">
      <c r="A27" s="43"/>
      <c r="B27" s="37"/>
      <c r="C27" s="37" t="str">
        <f>Przedmiar!C27</f>
        <v>D.01.02.04</v>
      </c>
      <c r="D27" s="38" t="str">
        <f>Przedmiar!D27</f>
        <v>KNR 225/420/3</v>
      </c>
      <c r="E27" s="38" t="str">
        <f>Przedmiar!E27</f>
        <v>Zdjęcie tarcz pionowych znaków drogowych</v>
      </c>
      <c r="F27" s="41" t="str">
        <f>Przedmiar!F27</f>
        <v>szt</v>
      </c>
      <c r="G27" s="32">
        <f>Przedmiar!G27</f>
        <v>8</v>
      </c>
      <c r="H27" s="42">
        <f>Przedmiar!H27</f>
        <v>0</v>
      </c>
      <c r="I27" s="32" t="e">
        <f>Przedmiar!#REF!</f>
        <v>#REF!</v>
      </c>
      <c r="J27" s="44" t="e">
        <f>Przedmiar!#REF!</f>
        <v>#REF!</v>
      </c>
      <c r="K27" s="32">
        <f>Przedmiar!I27</f>
        <v>0</v>
      </c>
      <c r="L27" s="32">
        <f>Przedmiar!J27</f>
        <v>0</v>
      </c>
      <c r="M27" s="4" t="e">
        <f>Przedmiar!#REF!</f>
        <v>#REF!</v>
      </c>
      <c r="N27" s="37">
        <f>Przedmiar!K27</f>
        <v>0</v>
      </c>
    </row>
    <row r="28" spans="1:14" ht="12.75" hidden="1">
      <c r="A28" s="43"/>
      <c r="B28" s="37"/>
      <c r="C28" s="37" t="str">
        <f>Przedmiar!C28</f>
        <v>D.07.02.01</v>
      </c>
      <c r="D28" s="38" t="str">
        <f>Przedmiar!D28</f>
        <v>KNR 225/419/5</v>
      </c>
      <c r="E28" s="38" t="str">
        <f>Przedmiar!E28</f>
        <v>Pionowe znaki drogowe tarcze - średnie - nowe</v>
      </c>
      <c r="F28" s="41" t="str">
        <f>Przedmiar!F28</f>
        <v>szt</v>
      </c>
      <c r="G28" s="32">
        <f>Przedmiar!G28</f>
        <v>13</v>
      </c>
      <c r="H28" s="42">
        <f>Przedmiar!H28</f>
        <v>1</v>
      </c>
      <c r="I28" s="32" t="e">
        <f>Przedmiar!#REF!</f>
        <v>#REF!</v>
      </c>
      <c r="J28" s="44" t="e">
        <f>Przedmiar!#REF!</f>
        <v>#REF!</v>
      </c>
      <c r="K28" s="32">
        <f>Przedmiar!I28</f>
        <v>0</v>
      </c>
      <c r="L28" s="32">
        <f>Przedmiar!J28</f>
        <v>0</v>
      </c>
      <c r="M28" s="4" t="e">
        <f>Przedmiar!#REF!</f>
        <v>#REF!</v>
      </c>
      <c r="N28" s="37">
        <f>Przedmiar!K28</f>
        <v>0</v>
      </c>
    </row>
    <row r="29" spans="1:14" ht="25.5" hidden="1">
      <c r="A29" s="43"/>
      <c r="B29" s="37"/>
      <c r="C29" s="37" t="str">
        <f>Przedmiar!C29</f>
        <v>D.07.02.01</v>
      </c>
      <c r="D29" s="38" t="str">
        <f>Przedmiar!D29</f>
        <v>KNKRB 6/702/1</v>
      </c>
      <c r="E29" s="38" t="str">
        <f>Przedmiar!E29</f>
        <v>Pionowe znaki drogowe słupki wraz z fundamentem (w tym słupki kratowe z wysięgnikami)</v>
      </c>
      <c r="F29" s="41" t="str">
        <f>Przedmiar!F29</f>
        <v>szt</v>
      </c>
      <c r="G29" s="32">
        <f>Przedmiar!G29</f>
        <v>10</v>
      </c>
      <c r="H29" s="42">
        <f>Przedmiar!H29</f>
        <v>1</v>
      </c>
      <c r="I29" s="32" t="e">
        <f>Przedmiar!#REF!</f>
        <v>#REF!</v>
      </c>
      <c r="J29" s="44" t="e">
        <f>Przedmiar!#REF!</f>
        <v>#REF!</v>
      </c>
      <c r="K29" s="32">
        <f>Przedmiar!I29</f>
        <v>0</v>
      </c>
      <c r="L29" s="32">
        <f>Przedmiar!J29</f>
        <v>0</v>
      </c>
      <c r="M29" s="4" t="e">
        <f>Przedmiar!#REF!</f>
        <v>#REF!</v>
      </c>
      <c r="N29" s="37">
        <f>Przedmiar!K29</f>
        <v>0</v>
      </c>
    </row>
    <row r="30" spans="1:14" ht="15">
      <c r="A30" s="18"/>
      <c r="B30" s="11"/>
      <c r="C30" s="11">
        <f>Przedmiar!C30</f>
      </c>
      <c r="D30" s="11">
        <f>Przedmiar!D30</f>
      </c>
      <c r="E30" s="45" t="str">
        <f>Przedmiar!I30</f>
        <v>netto</v>
      </c>
      <c r="F30" s="12">
        <f>Przedmiar!F30</f>
      </c>
      <c r="G30" s="15">
        <f>Przedmiar!G30</f>
      </c>
      <c r="H30" s="16">
        <f>Przedmiar!H30</f>
      </c>
      <c r="I30" s="12" t="e">
        <f>Przedmiar!#REF!</f>
        <v>#REF!</v>
      </c>
      <c r="J30" s="10" t="e">
        <f>Przedmiar!#REF!</f>
        <v>#REF!</v>
      </c>
      <c r="M30" t="e">
        <f>Przedmiar!#REF!</f>
        <v>#REF!</v>
      </c>
      <c r="N30" s="46">
        <f>Przedmiar!J30</f>
        <v>0</v>
      </c>
    </row>
    <row r="31" spans="1:14" ht="15">
      <c r="A31" s="18"/>
      <c r="B31" s="8"/>
      <c r="C31" s="8"/>
      <c r="D31" s="8"/>
      <c r="E31" s="45" t="str">
        <f>Przedmiar!I31</f>
        <v>VAT 23%</v>
      </c>
      <c r="F31" s="9">
        <f>Przedmiar!F31</f>
        <v>0</v>
      </c>
      <c r="G31" s="10">
        <f>Przedmiar!G31</f>
        <v>0</v>
      </c>
      <c r="H31" s="13">
        <f>Przedmiar!H31</f>
        <v>0</v>
      </c>
      <c r="I31" s="9" t="e">
        <f>Przedmiar!#REF!</f>
        <v>#REF!</v>
      </c>
      <c r="J31" s="10" t="e">
        <f>Przedmiar!#REF!</f>
        <v>#REF!</v>
      </c>
      <c r="M31" t="e">
        <f>Przedmiar!#REF!</f>
        <v>#REF!</v>
      </c>
      <c r="N31" s="47">
        <f>Przedmiar!J31</f>
        <v>0</v>
      </c>
    </row>
    <row r="32" spans="1:14" ht="15">
      <c r="A32" s="18"/>
      <c r="B32" s="8"/>
      <c r="C32" s="8"/>
      <c r="D32" s="8"/>
      <c r="E32" s="45" t="str">
        <f>Przedmiar!I32</f>
        <v>brutto</v>
      </c>
      <c r="F32" s="9">
        <f>Przedmiar!F32</f>
        <v>0</v>
      </c>
      <c r="G32" s="10">
        <f>Przedmiar!G32</f>
        <v>0</v>
      </c>
      <c r="H32" s="13">
        <f>Przedmiar!H32</f>
        <v>0</v>
      </c>
      <c r="I32" s="9" t="e">
        <f>Przedmiar!#REF!</f>
        <v>#REF!</v>
      </c>
      <c r="J32" s="10" t="e">
        <f>Przedmiar!#REF!</f>
        <v>#REF!</v>
      </c>
      <c r="M32" t="e">
        <f>Przedmiar!#REF!</f>
        <v>#REF!</v>
      </c>
      <c r="N32" s="46">
        <f>Przedmiar!J32</f>
        <v>0</v>
      </c>
    </row>
    <row r="33" spans="6:12" ht="12.75">
      <c r="F33" s="3"/>
      <c r="G33" s="5"/>
      <c r="H33" s="17"/>
      <c r="I33" s="3"/>
      <c r="J33" s="5"/>
      <c r="K33" s="5"/>
      <c r="L33" s="5"/>
    </row>
    <row r="34" spans="6:12" ht="12.75">
      <c r="F34" s="3"/>
      <c r="G34" s="5"/>
      <c r="H34" s="17"/>
      <c r="I34" s="3"/>
      <c r="J34" s="5"/>
      <c r="K34" s="5"/>
      <c r="L34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piotr.kowalski@pzdmlawa.pl</cp:lastModifiedBy>
  <cp:lastPrinted>2023-11-09T09:06:48Z</cp:lastPrinted>
  <dcterms:created xsi:type="dcterms:W3CDTF">2013-03-19T16:38:19Z</dcterms:created>
  <dcterms:modified xsi:type="dcterms:W3CDTF">2023-11-13T09:10:52Z</dcterms:modified>
  <cp:category/>
  <cp:version/>
  <cp:contentType/>
  <cp:contentStatus/>
</cp:coreProperties>
</file>