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570" activeTab="0"/>
  </bookViews>
  <sheets>
    <sheet name="3 mln zł" sheetId="1" r:id="rId1"/>
  </sheets>
  <definedNames>
    <definedName name="a">#REF!</definedName>
    <definedName name="b">#REF!</definedName>
    <definedName name="Ubezpieczenie">#REF!</definedName>
  </definedNames>
  <calcPr fullCalcOnLoad="1"/>
</workbook>
</file>

<file path=xl/sharedStrings.xml><?xml version="1.0" encoding="utf-8"?>
<sst xmlns="http://schemas.openxmlformats.org/spreadsheetml/2006/main" count="15" uniqueCount="15">
  <si>
    <t>Marża:</t>
  </si>
  <si>
    <t>WIBOR 1M:</t>
  </si>
  <si>
    <t>Rata kapitału</t>
  </si>
  <si>
    <t>Rata odsetek</t>
  </si>
  <si>
    <t>Saldo kredytu</t>
  </si>
  <si>
    <t>W kalkulacji przyjęto:</t>
  </si>
  <si>
    <t>………………………………………</t>
  </si>
  <si>
    <t>(podpisy i pieczęcie osób upoważnionych do reprezentowania Wykonawcy)</t>
  </si>
  <si>
    <t>Razem</t>
  </si>
  <si>
    <t>Załącznik nr 1.1</t>
  </si>
  <si>
    <t>Formularz kalkulacyjny – harmonogram spłaty   WYMAGA UZUPEŁNIENIA!!</t>
  </si>
  <si>
    <r>
      <rPr>
        <b/>
        <sz val="12"/>
        <color indexed="10"/>
        <rFont val="Times New Roman"/>
        <family val="1"/>
      </rPr>
      <t>←</t>
    </r>
    <r>
      <rPr>
        <b/>
        <sz val="12"/>
        <color indexed="10"/>
        <rFont val="Arial"/>
        <family val="2"/>
      </rPr>
      <t xml:space="preserve"> Proszę wpisać</t>
    </r>
  </si>
  <si>
    <r>
      <t xml:space="preserve">2) </t>
    </r>
    <r>
      <rPr>
        <b/>
        <sz val="12"/>
        <rFont val="Arial"/>
        <family val="2"/>
      </rPr>
      <t xml:space="preserve">zaoferowaną stałą MARŻĘ w wysokości:  ……………… %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wypełnia Wykonawca</t>
    </r>
    <r>
      <rPr>
        <sz val="12"/>
        <rFont val="Arial"/>
        <family val="2"/>
      </rPr>
      <t>).</t>
    </r>
  </si>
  <si>
    <t>1) stawkę WIBOR 1M na dzień 24 maja 2021 r. - tj. 0,18 %</t>
  </si>
  <si>
    <t>z 24 maja 2021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</si>
</sst>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7">
    <font>
      <sz val="11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1"/>
    </font>
    <font>
      <b/>
      <sz val="12"/>
      <color indexed="10"/>
      <name val="Times New Roman"/>
      <family val="1"/>
    </font>
    <font>
      <sz val="12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/>
    </xf>
    <xf numFmtId="43" fontId="20" fillId="0" borderId="0" xfId="42" applyFont="1" applyFill="1" applyAlignment="1">
      <alignment/>
    </xf>
    <xf numFmtId="4" fontId="20" fillId="0" borderId="10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4" fontId="21" fillId="0" borderId="10" xfId="54" applyNumberFormat="1" applyFont="1" applyFill="1" applyBorder="1">
      <alignment/>
      <protection/>
    </xf>
    <xf numFmtId="14" fontId="21" fillId="0" borderId="0" xfId="54" applyNumberFormat="1" applyFont="1" applyFill="1" applyBorder="1">
      <alignment/>
      <protection/>
    </xf>
    <xf numFmtId="0" fontId="2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2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1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0" xfId="0" applyFont="1" applyAlignment="1">
      <alignment vertical="center"/>
    </xf>
    <xf numFmtId="10" fontId="20" fillId="0" borderId="14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2"/>
    </xf>
    <xf numFmtId="10" fontId="20" fillId="0" borderId="15" xfId="0" applyNumberFormat="1" applyFont="1" applyFill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_2013-07-25 kalkulator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6"/>
  <sheetViews>
    <sheetView tabSelected="1" zoomScalePageLayoutView="0" workbookViewId="0" topLeftCell="A1">
      <selection activeCell="D6" sqref="D6:E6"/>
    </sheetView>
  </sheetViews>
  <sheetFormatPr defaultColWidth="9.00390625" defaultRowHeight="14.25"/>
  <cols>
    <col min="1" max="1" width="3.875" style="1" customWidth="1"/>
    <col min="2" max="2" width="7.00390625" style="2" customWidth="1"/>
    <col min="3" max="3" width="14.125" style="1" customWidth="1"/>
    <col min="4" max="4" width="17.875" style="1" customWidth="1"/>
    <col min="5" max="5" width="20.125" style="1" customWidth="1"/>
    <col min="6" max="6" width="17.00390625" style="1" customWidth="1"/>
    <col min="7" max="7" width="16.875" style="1" customWidth="1"/>
    <col min="8" max="8" width="8.625" style="1" customWidth="1"/>
    <col min="9" max="9" width="12.375" style="1" bestFit="1" customWidth="1"/>
    <col min="10" max="10" width="9.00390625" style="1" customWidth="1"/>
    <col min="11" max="11" width="9.875" style="1" bestFit="1" customWidth="1"/>
    <col min="12" max="16384" width="9.00390625" style="1" customWidth="1"/>
  </cols>
  <sheetData>
    <row r="2" ht="15.75">
      <c r="F2" s="31" t="s">
        <v>9</v>
      </c>
    </row>
    <row r="3" ht="15.75">
      <c r="B3" s="27" t="s">
        <v>10</v>
      </c>
    </row>
    <row r="4" ht="16.5" thickBot="1"/>
    <row r="5" spans="3:5" ht="16.5" thickBot="1">
      <c r="C5" s="24" t="s">
        <v>0</v>
      </c>
      <c r="D5" s="28"/>
      <c r="E5" s="29" t="s">
        <v>11</v>
      </c>
    </row>
    <row r="6" spans="3:5" ht="15.75">
      <c r="C6" s="24" t="s">
        <v>1</v>
      </c>
      <c r="D6" s="33">
        <v>0.0018</v>
      </c>
      <c r="E6" s="26" t="s">
        <v>14</v>
      </c>
    </row>
    <row r="7" spans="3:7" ht="15.75">
      <c r="C7" s="24" t="s">
        <v>8</v>
      </c>
      <c r="D7" s="25">
        <f>D5+D6</f>
        <v>0.0018</v>
      </c>
      <c r="E7" s="26"/>
      <c r="G7" s="3"/>
    </row>
    <row r="8" spans="2:6" ht="15.75">
      <c r="B8" s="5"/>
      <c r="C8" s="6"/>
      <c r="D8" s="7"/>
      <c r="E8" s="7"/>
      <c r="F8" s="7"/>
    </row>
    <row r="9" spans="2:6" ht="15.75">
      <c r="B9" s="8"/>
      <c r="C9" s="9"/>
      <c r="D9" s="10" t="s">
        <v>2</v>
      </c>
      <c r="E9" s="10" t="s">
        <v>3</v>
      </c>
      <c r="F9" s="10" t="s">
        <v>4</v>
      </c>
    </row>
    <row r="10" spans="1:6" ht="15.75">
      <c r="A10" s="11"/>
      <c r="B10" s="8"/>
      <c r="C10" s="18">
        <v>44378</v>
      </c>
      <c r="D10" s="12"/>
      <c r="E10" s="12"/>
      <c r="F10" s="12">
        <v>3000000</v>
      </c>
    </row>
    <row r="11" spans="2:8" ht="15.75">
      <c r="B11" s="8">
        <v>1</v>
      </c>
      <c r="C11" s="18">
        <v>44408</v>
      </c>
      <c r="D11" s="12">
        <v>0</v>
      </c>
      <c r="E11" s="12">
        <f>ROUND($D$7*F10*(C11-C10)/366,2)</f>
        <v>442.62</v>
      </c>
      <c r="F11" s="12">
        <f aca="true" t="shared" si="0" ref="F11:F42">F10-D11</f>
        <v>3000000</v>
      </c>
      <c r="H11" s="13"/>
    </row>
    <row r="12" spans="2:6" ht="15.75">
      <c r="B12" s="8">
        <v>2</v>
      </c>
      <c r="C12" s="18">
        <v>44439</v>
      </c>
      <c r="D12" s="12">
        <v>0</v>
      </c>
      <c r="E12" s="12">
        <f aca="true" t="shared" si="1" ref="E12:E47">ROUND($D$7*F11*(C12-C11)/365,2)</f>
        <v>458.63</v>
      </c>
      <c r="F12" s="12">
        <f t="shared" si="0"/>
        <v>3000000</v>
      </c>
    </row>
    <row r="13" spans="1:6" ht="15.75">
      <c r="A13" s="11"/>
      <c r="B13" s="8">
        <v>3</v>
      </c>
      <c r="C13" s="18">
        <v>44469</v>
      </c>
      <c r="D13" s="12">
        <v>0</v>
      </c>
      <c r="E13" s="12">
        <f t="shared" si="1"/>
        <v>443.84</v>
      </c>
      <c r="F13" s="12">
        <f t="shared" si="0"/>
        <v>3000000</v>
      </c>
    </row>
    <row r="14" spans="2:6" ht="15.75">
      <c r="B14" s="8">
        <v>4</v>
      </c>
      <c r="C14" s="18">
        <v>44500</v>
      </c>
      <c r="D14" s="12">
        <v>0</v>
      </c>
      <c r="E14" s="12">
        <f t="shared" si="1"/>
        <v>458.63</v>
      </c>
      <c r="F14" s="12">
        <f t="shared" si="0"/>
        <v>3000000</v>
      </c>
    </row>
    <row r="15" spans="2:6" ht="15.75">
      <c r="B15" s="8">
        <v>5</v>
      </c>
      <c r="C15" s="18">
        <v>44530</v>
      </c>
      <c r="D15" s="12">
        <v>0</v>
      </c>
      <c r="E15" s="12">
        <f t="shared" si="1"/>
        <v>443.84</v>
      </c>
      <c r="F15" s="12">
        <f t="shared" si="0"/>
        <v>3000000</v>
      </c>
    </row>
    <row r="16" spans="1:6" ht="15.75">
      <c r="A16" s="11"/>
      <c r="B16" s="8">
        <v>6</v>
      </c>
      <c r="C16" s="18">
        <v>44561</v>
      </c>
      <c r="D16" s="12">
        <v>0</v>
      </c>
      <c r="E16" s="12">
        <f t="shared" si="1"/>
        <v>458.63</v>
      </c>
      <c r="F16" s="12">
        <f t="shared" si="0"/>
        <v>3000000</v>
      </c>
    </row>
    <row r="17" spans="2:8" ht="15.75">
      <c r="B17" s="8">
        <v>7</v>
      </c>
      <c r="C17" s="18">
        <v>44592</v>
      </c>
      <c r="D17" s="12">
        <v>0</v>
      </c>
      <c r="E17" s="12">
        <f t="shared" si="1"/>
        <v>458.63</v>
      </c>
      <c r="F17" s="12">
        <f t="shared" si="0"/>
        <v>3000000</v>
      </c>
      <c r="H17" s="14"/>
    </row>
    <row r="18" spans="2:6" ht="15.75">
      <c r="B18" s="8">
        <v>8</v>
      </c>
      <c r="C18" s="18">
        <v>44620</v>
      </c>
      <c r="D18" s="12">
        <v>0</v>
      </c>
      <c r="E18" s="12">
        <f t="shared" si="1"/>
        <v>414.25</v>
      </c>
      <c r="F18" s="12">
        <f t="shared" si="0"/>
        <v>3000000</v>
      </c>
    </row>
    <row r="19" spans="2:6" ht="15.75">
      <c r="B19" s="8">
        <v>9</v>
      </c>
      <c r="C19" s="18">
        <v>44651</v>
      </c>
      <c r="D19" s="12">
        <v>0</v>
      </c>
      <c r="E19" s="12">
        <f t="shared" si="1"/>
        <v>458.63</v>
      </c>
      <c r="F19" s="12">
        <f t="shared" si="0"/>
        <v>3000000</v>
      </c>
    </row>
    <row r="20" spans="2:10" ht="15.75">
      <c r="B20" s="8">
        <v>10</v>
      </c>
      <c r="C20" s="18">
        <v>44681</v>
      </c>
      <c r="D20" s="12">
        <v>0</v>
      </c>
      <c r="E20" s="12">
        <f t="shared" si="1"/>
        <v>443.84</v>
      </c>
      <c r="F20" s="12">
        <f t="shared" si="0"/>
        <v>3000000</v>
      </c>
      <c r="H20" s="14"/>
      <c r="J20" s="14"/>
    </row>
    <row r="21" spans="2:6" ht="15.75">
      <c r="B21" s="8">
        <v>11</v>
      </c>
      <c r="C21" s="18">
        <v>44712</v>
      </c>
      <c r="D21" s="12">
        <v>0</v>
      </c>
      <c r="E21" s="12">
        <f t="shared" si="1"/>
        <v>458.63</v>
      </c>
      <c r="F21" s="12">
        <f t="shared" si="0"/>
        <v>3000000</v>
      </c>
    </row>
    <row r="22" spans="2:6" ht="15.75">
      <c r="B22" s="8">
        <v>12</v>
      </c>
      <c r="C22" s="18">
        <v>44742</v>
      </c>
      <c r="D22" s="12">
        <v>0</v>
      </c>
      <c r="E22" s="12">
        <f t="shared" si="1"/>
        <v>443.84</v>
      </c>
      <c r="F22" s="12">
        <f t="shared" si="0"/>
        <v>3000000</v>
      </c>
    </row>
    <row r="23" spans="2:6" ht="15.75">
      <c r="B23" s="8">
        <v>13</v>
      </c>
      <c r="C23" s="18">
        <v>44773</v>
      </c>
      <c r="D23" s="12">
        <v>62500</v>
      </c>
      <c r="E23" s="12">
        <f t="shared" si="1"/>
        <v>458.63</v>
      </c>
      <c r="F23" s="12">
        <f t="shared" si="0"/>
        <v>2937500</v>
      </c>
    </row>
    <row r="24" spans="2:6" ht="15.75">
      <c r="B24" s="8">
        <v>14</v>
      </c>
      <c r="C24" s="18">
        <v>44804</v>
      </c>
      <c r="D24" s="12">
        <v>62500</v>
      </c>
      <c r="E24" s="12">
        <f>ROUND($D$7*F23*(C24-C23)/365,2)</f>
        <v>449.08</v>
      </c>
      <c r="F24" s="12">
        <f t="shared" si="0"/>
        <v>2875000</v>
      </c>
    </row>
    <row r="25" spans="2:6" ht="15.75">
      <c r="B25" s="8">
        <v>15</v>
      </c>
      <c r="C25" s="18">
        <v>44834</v>
      </c>
      <c r="D25" s="12">
        <v>62500</v>
      </c>
      <c r="E25" s="12">
        <f t="shared" si="1"/>
        <v>425.34</v>
      </c>
      <c r="F25" s="12">
        <f t="shared" si="0"/>
        <v>2812500</v>
      </c>
    </row>
    <row r="26" spans="2:6" ht="15.75">
      <c r="B26" s="8">
        <v>16</v>
      </c>
      <c r="C26" s="18">
        <v>44865</v>
      </c>
      <c r="D26" s="12">
        <v>62500</v>
      </c>
      <c r="E26" s="12">
        <f t="shared" si="1"/>
        <v>429.97</v>
      </c>
      <c r="F26" s="12">
        <f t="shared" si="0"/>
        <v>2750000</v>
      </c>
    </row>
    <row r="27" spans="2:6" ht="15.75">
      <c r="B27" s="8">
        <v>17</v>
      </c>
      <c r="C27" s="18">
        <v>44895</v>
      </c>
      <c r="D27" s="12">
        <v>62500</v>
      </c>
      <c r="E27" s="12">
        <f t="shared" si="1"/>
        <v>406.85</v>
      </c>
      <c r="F27" s="12">
        <f t="shared" si="0"/>
        <v>2687500</v>
      </c>
    </row>
    <row r="28" spans="2:6" ht="15.75">
      <c r="B28" s="8">
        <v>18</v>
      </c>
      <c r="C28" s="18">
        <v>44926</v>
      </c>
      <c r="D28" s="12">
        <v>62500</v>
      </c>
      <c r="E28" s="12">
        <f t="shared" si="1"/>
        <v>410.86</v>
      </c>
      <c r="F28" s="12">
        <f t="shared" si="0"/>
        <v>2625000</v>
      </c>
    </row>
    <row r="29" spans="2:6" ht="15.75">
      <c r="B29" s="8">
        <v>19</v>
      </c>
      <c r="C29" s="18">
        <v>44957</v>
      </c>
      <c r="D29" s="12">
        <v>62500</v>
      </c>
      <c r="E29" s="12">
        <f t="shared" si="1"/>
        <v>401.3</v>
      </c>
      <c r="F29" s="12">
        <f t="shared" si="0"/>
        <v>2562500</v>
      </c>
    </row>
    <row r="30" spans="2:6" ht="15.75">
      <c r="B30" s="8">
        <v>20</v>
      </c>
      <c r="C30" s="18">
        <v>44985</v>
      </c>
      <c r="D30" s="12">
        <v>62500</v>
      </c>
      <c r="E30" s="12">
        <f t="shared" si="1"/>
        <v>353.84</v>
      </c>
      <c r="F30" s="12">
        <f t="shared" si="0"/>
        <v>2500000</v>
      </c>
    </row>
    <row r="31" spans="2:6" ht="15.75">
      <c r="B31" s="8">
        <v>21</v>
      </c>
      <c r="C31" s="18">
        <v>45016</v>
      </c>
      <c r="D31" s="12">
        <v>62500</v>
      </c>
      <c r="E31" s="12">
        <f t="shared" si="1"/>
        <v>382.19</v>
      </c>
      <c r="F31" s="12">
        <f t="shared" si="0"/>
        <v>2437500</v>
      </c>
    </row>
    <row r="32" spans="2:6" ht="15.75">
      <c r="B32" s="8">
        <v>22</v>
      </c>
      <c r="C32" s="18">
        <v>45046</v>
      </c>
      <c r="D32" s="12">
        <v>62500</v>
      </c>
      <c r="E32" s="12">
        <f t="shared" si="1"/>
        <v>360.62</v>
      </c>
      <c r="F32" s="12">
        <f t="shared" si="0"/>
        <v>2375000</v>
      </c>
    </row>
    <row r="33" spans="2:6" ht="15.75">
      <c r="B33" s="8">
        <v>23</v>
      </c>
      <c r="C33" s="18">
        <v>45077</v>
      </c>
      <c r="D33" s="12">
        <v>62500</v>
      </c>
      <c r="E33" s="12">
        <f t="shared" si="1"/>
        <v>363.08</v>
      </c>
      <c r="F33" s="12">
        <f t="shared" si="0"/>
        <v>2312500</v>
      </c>
    </row>
    <row r="34" spans="2:6" ht="15.75">
      <c r="B34" s="8">
        <v>24</v>
      </c>
      <c r="C34" s="18">
        <v>45107</v>
      </c>
      <c r="D34" s="12">
        <v>62500</v>
      </c>
      <c r="E34" s="12">
        <f t="shared" si="1"/>
        <v>342.12</v>
      </c>
      <c r="F34" s="12">
        <f t="shared" si="0"/>
        <v>2250000</v>
      </c>
    </row>
    <row r="35" spans="2:6" ht="15.75">
      <c r="B35" s="8">
        <v>25</v>
      </c>
      <c r="C35" s="18">
        <v>45138</v>
      </c>
      <c r="D35" s="12">
        <v>62500</v>
      </c>
      <c r="E35" s="12">
        <f t="shared" si="1"/>
        <v>343.97</v>
      </c>
      <c r="F35" s="12">
        <f t="shared" si="0"/>
        <v>2187500</v>
      </c>
    </row>
    <row r="36" spans="2:6" ht="15.75">
      <c r="B36" s="8">
        <v>26</v>
      </c>
      <c r="C36" s="18">
        <v>45169</v>
      </c>
      <c r="D36" s="12">
        <v>62500</v>
      </c>
      <c r="E36" s="12">
        <f t="shared" si="1"/>
        <v>334.42</v>
      </c>
      <c r="F36" s="12">
        <f t="shared" si="0"/>
        <v>2125000</v>
      </c>
    </row>
    <row r="37" spans="2:6" ht="15.75">
      <c r="B37" s="8">
        <v>27</v>
      </c>
      <c r="C37" s="18">
        <v>45199</v>
      </c>
      <c r="D37" s="12">
        <v>62500</v>
      </c>
      <c r="E37" s="12">
        <f t="shared" si="1"/>
        <v>314.38</v>
      </c>
      <c r="F37" s="12">
        <f t="shared" si="0"/>
        <v>2062500</v>
      </c>
    </row>
    <row r="38" spans="2:6" ht="15.75">
      <c r="B38" s="8">
        <v>28</v>
      </c>
      <c r="C38" s="18">
        <v>45230</v>
      </c>
      <c r="D38" s="12">
        <v>62500</v>
      </c>
      <c r="E38" s="12">
        <f t="shared" si="1"/>
        <v>315.31</v>
      </c>
      <c r="F38" s="12">
        <f t="shared" si="0"/>
        <v>2000000</v>
      </c>
    </row>
    <row r="39" spans="2:6" ht="15.75">
      <c r="B39" s="8">
        <v>29</v>
      </c>
      <c r="C39" s="18">
        <v>45260</v>
      </c>
      <c r="D39" s="12">
        <v>62500</v>
      </c>
      <c r="E39" s="12">
        <f t="shared" si="1"/>
        <v>295.89</v>
      </c>
      <c r="F39" s="12">
        <f t="shared" si="0"/>
        <v>1937500</v>
      </c>
    </row>
    <row r="40" spans="2:6" ht="15.75">
      <c r="B40" s="8">
        <v>30</v>
      </c>
      <c r="C40" s="18">
        <v>45291</v>
      </c>
      <c r="D40" s="12">
        <v>62500</v>
      </c>
      <c r="E40" s="12">
        <f t="shared" si="1"/>
        <v>296.2</v>
      </c>
      <c r="F40" s="12">
        <f t="shared" si="0"/>
        <v>1875000</v>
      </c>
    </row>
    <row r="41" spans="2:6" ht="15.75">
      <c r="B41" s="8">
        <v>31</v>
      </c>
      <c r="C41" s="18">
        <v>45322</v>
      </c>
      <c r="D41" s="12">
        <v>62500</v>
      </c>
      <c r="E41" s="12">
        <f t="shared" si="1"/>
        <v>286.64</v>
      </c>
      <c r="F41" s="12">
        <f t="shared" si="0"/>
        <v>1812500</v>
      </c>
    </row>
    <row r="42" spans="2:6" ht="15.75">
      <c r="B42" s="8">
        <v>32</v>
      </c>
      <c r="C42" s="18">
        <v>45351</v>
      </c>
      <c r="D42" s="12">
        <v>62500</v>
      </c>
      <c r="E42" s="12">
        <f t="shared" si="1"/>
        <v>259.21</v>
      </c>
      <c r="F42" s="12">
        <f t="shared" si="0"/>
        <v>1750000</v>
      </c>
    </row>
    <row r="43" spans="2:6" ht="15.75">
      <c r="B43" s="8">
        <v>33</v>
      </c>
      <c r="C43" s="18">
        <v>45382</v>
      </c>
      <c r="D43" s="12">
        <v>62500</v>
      </c>
      <c r="E43" s="12">
        <f t="shared" si="1"/>
        <v>267.53</v>
      </c>
      <c r="F43" s="12">
        <f aca="true" t="shared" si="2" ref="F43:F70">F42-D43</f>
        <v>1687500</v>
      </c>
    </row>
    <row r="44" spans="2:6" ht="15.75">
      <c r="B44" s="8">
        <v>34</v>
      </c>
      <c r="C44" s="18">
        <v>45412</v>
      </c>
      <c r="D44" s="12">
        <v>62500</v>
      </c>
      <c r="E44" s="12">
        <f t="shared" si="1"/>
        <v>249.66</v>
      </c>
      <c r="F44" s="12">
        <f t="shared" si="2"/>
        <v>1625000</v>
      </c>
    </row>
    <row r="45" spans="2:6" ht="15.75">
      <c r="B45" s="8">
        <v>35</v>
      </c>
      <c r="C45" s="18">
        <v>45443</v>
      </c>
      <c r="D45" s="12">
        <v>62500</v>
      </c>
      <c r="E45" s="12">
        <f t="shared" si="1"/>
        <v>248.42</v>
      </c>
      <c r="F45" s="12">
        <f t="shared" si="2"/>
        <v>1562500</v>
      </c>
    </row>
    <row r="46" spans="2:6" ht="15.75">
      <c r="B46" s="8">
        <v>36</v>
      </c>
      <c r="C46" s="18">
        <v>45473</v>
      </c>
      <c r="D46" s="12">
        <v>62500</v>
      </c>
      <c r="E46" s="12">
        <f t="shared" si="1"/>
        <v>231.16</v>
      </c>
      <c r="F46" s="12">
        <f t="shared" si="2"/>
        <v>1500000</v>
      </c>
    </row>
    <row r="47" spans="2:6" ht="15.75">
      <c r="B47" s="8">
        <v>37</v>
      </c>
      <c r="C47" s="18">
        <v>45504</v>
      </c>
      <c r="D47" s="12">
        <v>62500</v>
      </c>
      <c r="E47" s="12">
        <f t="shared" si="1"/>
        <v>229.32</v>
      </c>
      <c r="F47" s="12">
        <f t="shared" si="2"/>
        <v>1437500</v>
      </c>
    </row>
    <row r="48" spans="2:6" ht="15.75">
      <c r="B48" s="8">
        <v>38</v>
      </c>
      <c r="C48" s="18">
        <v>45535</v>
      </c>
      <c r="D48" s="12">
        <v>62500</v>
      </c>
      <c r="E48" s="12">
        <f aca="true" t="shared" si="3" ref="E48:E59">ROUND($D$7*F47*(C48-C47)/366,2)</f>
        <v>219.16</v>
      </c>
      <c r="F48" s="12">
        <f t="shared" si="2"/>
        <v>1375000</v>
      </c>
    </row>
    <row r="49" spans="2:6" ht="15.75">
      <c r="B49" s="8">
        <v>39</v>
      </c>
      <c r="C49" s="18">
        <v>45565</v>
      </c>
      <c r="D49" s="12">
        <v>62500</v>
      </c>
      <c r="E49" s="12">
        <f t="shared" si="3"/>
        <v>202.87</v>
      </c>
      <c r="F49" s="12">
        <f t="shared" si="2"/>
        <v>1312500</v>
      </c>
    </row>
    <row r="50" spans="2:6" ht="15.75">
      <c r="B50" s="8">
        <v>40</v>
      </c>
      <c r="C50" s="18">
        <v>45596</v>
      </c>
      <c r="D50" s="12">
        <v>62500</v>
      </c>
      <c r="E50" s="12">
        <f t="shared" si="3"/>
        <v>200.1</v>
      </c>
      <c r="F50" s="12">
        <f t="shared" si="2"/>
        <v>1250000</v>
      </c>
    </row>
    <row r="51" spans="2:6" ht="15.75">
      <c r="B51" s="8">
        <v>41</v>
      </c>
      <c r="C51" s="18">
        <v>45626</v>
      </c>
      <c r="D51" s="12">
        <v>62500</v>
      </c>
      <c r="E51" s="12">
        <f t="shared" si="3"/>
        <v>184.43</v>
      </c>
      <c r="F51" s="12">
        <f t="shared" si="2"/>
        <v>1187500</v>
      </c>
    </row>
    <row r="52" spans="2:6" ht="15.75">
      <c r="B52" s="8">
        <v>42</v>
      </c>
      <c r="C52" s="18">
        <v>45657</v>
      </c>
      <c r="D52" s="12">
        <v>62500</v>
      </c>
      <c r="E52" s="12">
        <f t="shared" si="3"/>
        <v>181.05</v>
      </c>
      <c r="F52" s="12">
        <f t="shared" si="2"/>
        <v>1125000</v>
      </c>
    </row>
    <row r="53" spans="2:6" ht="15.75">
      <c r="B53" s="8">
        <v>43</v>
      </c>
      <c r="C53" s="18">
        <v>45688</v>
      </c>
      <c r="D53" s="12">
        <v>62500</v>
      </c>
      <c r="E53" s="12">
        <f t="shared" si="3"/>
        <v>171.52</v>
      </c>
      <c r="F53" s="12">
        <f t="shared" si="2"/>
        <v>1062500</v>
      </c>
    </row>
    <row r="54" spans="2:6" ht="15.75">
      <c r="B54" s="8">
        <v>44</v>
      </c>
      <c r="C54" s="18">
        <v>45716</v>
      </c>
      <c r="D54" s="12">
        <v>62500</v>
      </c>
      <c r="E54" s="12">
        <f t="shared" si="3"/>
        <v>146.31</v>
      </c>
      <c r="F54" s="12">
        <f t="shared" si="2"/>
        <v>1000000</v>
      </c>
    </row>
    <row r="55" spans="2:6" ht="15.75">
      <c r="B55" s="8">
        <v>45</v>
      </c>
      <c r="C55" s="18">
        <v>45747</v>
      </c>
      <c r="D55" s="12">
        <v>62500</v>
      </c>
      <c r="E55" s="12">
        <f t="shared" si="3"/>
        <v>152.46</v>
      </c>
      <c r="F55" s="12">
        <f t="shared" si="2"/>
        <v>937500</v>
      </c>
    </row>
    <row r="56" spans="2:6" ht="15.75">
      <c r="B56" s="8">
        <v>46</v>
      </c>
      <c r="C56" s="18">
        <v>45777</v>
      </c>
      <c r="D56" s="12">
        <v>62500</v>
      </c>
      <c r="E56" s="12">
        <f t="shared" si="3"/>
        <v>138.32</v>
      </c>
      <c r="F56" s="12">
        <f t="shared" si="2"/>
        <v>875000</v>
      </c>
    </row>
    <row r="57" spans="2:6" ht="15.75">
      <c r="B57" s="8">
        <v>47</v>
      </c>
      <c r="C57" s="18">
        <v>45808</v>
      </c>
      <c r="D57" s="12">
        <v>62500</v>
      </c>
      <c r="E57" s="12">
        <f t="shared" si="3"/>
        <v>133.4</v>
      </c>
      <c r="F57" s="12">
        <f t="shared" si="2"/>
        <v>812500</v>
      </c>
    </row>
    <row r="58" spans="2:6" ht="15.75">
      <c r="B58" s="8">
        <v>48</v>
      </c>
      <c r="C58" s="18">
        <v>45838</v>
      </c>
      <c r="D58" s="12">
        <v>62500</v>
      </c>
      <c r="E58" s="12">
        <f t="shared" si="3"/>
        <v>119.88</v>
      </c>
      <c r="F58" s="12">
        <f t="shared" si="2"/>
        <v>750000</v>
      </c>
    </row>
    <row r="59" spans="2:6" ht="15.75">
      <c r="B59" s="8">
        <v>49</v>
      </c>
      <c r="C59" s="18">
        <v>45869</v>
      </c>
      <c r="D59" s="12">
        <v>62500</v>
      </c>
      <c r="E59" s="12">
        <f t="shared" si="3"/>
        <v>114.34</v>
      </c>
      <c r="F59" s="12">
        <f t="shared" si="2"/>
        <v>687500</v>
      </c>
    </row>
    <row r="60" spans="2:6" ht="15.75">
      <c r="B60" s="8">
        <v>50</v>
      </c>
      <c r="C60" s="18">
        <v>45900</v>
      </c>
      <c r="D60" s="12">
        <v>62500</v>
      </c>
      <c r="E60" s="12">
        <f aca="true" t="shared" si="4" ref="E60:E70">ROUND($D$7*F59*(C60-C59)/365,2)</f>
        <v>105.1</v>
      </c>
      <c r="F60" s="12">
        <f t="shared" si="2"/>
        <v>625000</v>
      </c>
    </row>
    <row r="61" spans="2:6" ht="15.75">
      <c r="B61" s="8">
        <v>51</v>
      </c>
      <c r="C61" s="18">
        <v>45930</v>
      </c>
      <c r="D61" s="12">
        <v>62500</v>
      </c>
      <c r="E61" s="12">
        <f t="shared" si="4"/>
        <v>92.47</v>
      </c>
      <c r="F61" s="12">
        <f t="shared" si="2"/>
        <v>562500</v>
      </c>
    </row>
    <row r="62" spans="2:6" ht="15.75">
      <c r="B62" s="8">
        <v>52</v>
      </c>
      <c r="C62" s="18">
        <v>45961</v>
      </c>
      <c r="D62" s="12">
        <v>62500</v>
      </c>
      <c r="E62" s="12">
        <f t="shared" si="4"/>
        <v>85.99</v>
      </c>
      <c r="F62" s="12">
        <f t="shared" si="2"/>
        <v>500000</v>
      </c>
    </row>
    <row r="63" spans="2:6" ht="15.75">
      <c r="B63" s="8">
        <v>53</v>
      </c>
      <c r="C63" s="18">
        <v>45991</v>
      </c>
      <c r="D63" s="12">
        <v>62500</v>
      </c>
      <c r="E63" s="12">
        <f t="shared" si="4"/>
        <v>73.97</v>
      </c>
      <c r="F63" s="12">
        <f t="shared" si="2"/>
        <v>437500</v>
      </c>
    </row>
    <row r="64" spans="2:6" ht="15.75">
      <c r="B64" s="8">
        <v>54</v>
      </c>
      <c r="C64" s="18">
        <v>46022</v>
      </c>
      <c r="D64" s="12">
        <v>62500</v>
      </c>
      <c r="E64" s="12">
        <f t="shared" si="4"/>
        <v>66.88</v>
      </c>
      <c r="F64" s="12">
        <f t="shared" si="2"/>
        <v>375000</v>
      </c>
    </row>
    <row r="65" spans="2:6" ht="15.75">
      <c r="B65" s="8">
        <v>55</v>
      </c>
      <c r="C65" s="18">
        <v>46053</v>
      </c>
      <c r="D65" s="12">
        <v>62500</v>
      </c>
      <c r="E65" s="12">
        <f t="shared" si="4"/>
        <v>57.33</v>
      </c>
      <c r="F65" s="12">
        <f t="shared" si="2"/>
        <v>312500</v>
      </c>
    </row>
    <row r="66" spans="2:6" ht="15.75">
      <c r="B66" s="8">
        <v>56</v>
      </c>
      <c r="C66" s="18">
        <v>46081</v>
      </c>
      <c r="D66" s="12">
        <v>62500</v>
      </c>
      <c r="E66" s="12">
        <f t="shared" si="4"/>
        <v>43.15</v>
      </c>
      <c r="F66" s="12">
        <f t="shared" si="2"/>
        <v>250000</v>
      </c>
    </row>
    <row r="67" spans="2:6" ht="15.75">
      <c r="B67" s="8">
        <v>57</v>
      </c>
      <c r="C67" s="18">
        <v>46112</v>
      </c>
      <c r="D67" s="12">
        <v>62500</v>
      </c>
      <c r="E67" s="12">
        <f t="shared" si="4"/>
        <v>38.22</v>
      </c>
      <c r="F67" s="12">
        <f t="shared" si="2"/>
        <v>187500</v>
      </c>
    </row>
    <row r="68" spans="2:6" ht="15.75">
      <c r="B68" s="8">
        <v>58</v>
      </c>
      <c r="C68" s="18">
        <v>46142</v>
      </c>
      <c r="D68" s="12">
        <v>62500</v>
      </c>
      <c r="E68" s="12">
        <f t="shared" si="4"/>
        <v>27.74</v>
      </c>
      <c r="F68" s="12">
        <f t="shared" si="2"/>
        <v>125000</v>
      </c>
    </row>
    <row r="69" spans="2:6" ht="15.75">
      <c r="B69" s="8">
        <v>59</v>
      </c>
      <c r="C69" s="18">
        <v>46173</v>
      </c>
      <c r="D69" s="12">
        <v>62500</v>
      </c>
      <c r="E69" s="12">
        <f t="shared" si="4"/>
        <v>19.11</v>
      </c>
      <c r="F69" s="12">
        <f t="shared" si="2"/>
        <v>62500</v>
      </c>
    </row>
    <row r="70" spans="2:6" ht="15.75">
      <c r="B70" s="8">
        <v>60</v>
      </c>
      <c r="C70" s="18">
        <v>46203</v>
      </c>
      <c r="D70" s="12">
        <v>62500</v>
      </c>
      <c r="E70" s="12">
        <f t="shared" si="4"/>
        <v>9.25</v>
      </c>
      <c r="F70" s="12">
        <f t="shared" si="2"/>
        <v>0</v>
      </c>
    </row>
    <row r="71" spans="2:6" ht="15.75">
      <c r="B71" s="15"/>
      <c r="C71" s="9"/>
      <c r="D71" s="16">
        <f>SUM(D11:D70)</f>
        <v>3000000</v>
      </c>
      <c r="E71" s="16">
        <f>SUM(E11:E70)</f>
        <v>16423.049999999996</v>
      </c>
      <c r="F71" s="17"/>
    </row>
    <row r="72" spans="2:3" ht="15.75">
      <c r="B72" s="5"/>
      <c r="C72" s="19"/>
    </row>
    <row r="73" spans="2:3" ht="15.75">
      <c r="B73" s="5"/>
      <c r="C73" s="19"/>
    </row>
    <row r="74" spans="2:5" ht="15.75">
      <c r="B74" s="20" t="s">
        <v>5</v>
      </c>
      <c r="C74" s="19"/>
      <c r="E74" s="14"/>
    </row>
    <row r="75" spans="2:5" ht="15">
      <c r="B75" s="32" t="s">
        <v>13</v>
      </c>
      <c r="C75" s="30"/>
      <c r="D75" s="30"/>
      <c r="E75" s="30"/>
    </row>
    <row r="76" ht="15">
      <c r="B76" s="21"/>
    </row>
    <row r="77" spans="2:5" ht="15.75">
      <c r="B77" s="21" t="s">
        <v>12</v>
      </c>
      <c r="E77" s="14"/>
    </row>
    <row r="78" spans="2:5" ht="15.75">
      <c r="B78" s="22"/>
      <c r="E78" s="14"/>
    </row>
    <row r="79" spans="2:5" ht="15.75">
      <c r="B79" s="22"/>
      <c r="E79" s="14"/>
    </row>
    <row r="80" spans="2:5" ht="15.75">
      <c r="B80" s="22"/>
      <c r="E80" s="14"/>
    </row>
    <row r="81" spans="2:5" ht="15.75">
      <c r="B81" s="22"/>
      <c r="E81" s="14"/>
    </row>
    <row r="82" spans="2:5" ht="15.75">
      <c r="B82" s="22"/>
      <c r="E82" s="14"/>
    </row>
    <row r="83" spans="2:5" ht="15.75">
      <c r="B83" s="22"/>
      <c r="E83" s="4"/>
    </row>
    <row r="84" spans="2:6" ht="15.75">
      <c r="B84" s="1"/>
      <c r="F84" s="22" t="s">
        <v>6</v>
      </c>
    </row>
    <row r="85" spans="2:6" ht="15">
      <c r="B85" s="1"/>
      <c r="F85" s="23" t="s">
        <v>7</v>
      </c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wawf0005</dc:creator>
  <cp:keywords>C_Unrestricted</cp:keywords>
  <dc:description/>
  <cp:lastModifiedBy>Użytkownik</cp:lastModifiedBy>
  <cp:lastPrinted>2014-08-25T15:01:15Z</cp:lastPrinted>
  <dcterms:created xsi:type="dcterms:W3CDTF">2013-06-27T12:05:39Z</dcterms:created>
  <dcterms:modified xsi:type="dcterms:W3CDTF">2021-05-20T10:20:02Z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 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  <property fmtid="{D5CDD505-2E9C-101B-9397-08002B2CF9AE}" pid="7" name="MSIP_Label_a59b6cd5-d141-4a33-8bf1-0ca04484304f_Enabled">
    <vt:lpwstr>true</vt:lpwstr>
  </property>
  <property fmtid="{D5CDD505-2E9C-101B-9397-08002B2CF9AE}" pid="8" name="MSIP_Label_a59b6cd5-d141-4a33-8bf1-0ca04484304f_SetDate">
    <vt:lpwstr>2020-11-06T09:15:46Z</vt:lpwstr>
  </property>
  <property fmtid="{D5CDD505-2E9C-101B-9397-08002B2CF9AE}" pid="9" name="MSIP_Label_a59b6cd5-d141-4a33-8bf1-0ca04484304f_Method">
    <vt:lpwstr>Standard</vt:lpwstr>
  </property>
  <property fmtid="{D5CDD505-2E9C-101B-9397-08002B2CF9AE}" pid="10" name="MSIP_Label_a59b6cd5-d141-4a33-8bf1-0ca04484304f_Name">
    <vt:lpwstr>restricted-default</vt:lpwstr>
  </property>
  <property fmtid="{D5CDD505-2E9C-101B-9397-08002B2CF9AE}" pid="11" name="MSIP_Label_a59b6cd5-d141-4a33-8bf1-0ca04484304f_SiteId">
    <vt:lpwstr>38ae3bcd-9579-4fd4-adda-b42e1495d55a</vt:lpwstr>
  </property>
  <property fmtid="{D5CDD505-2E9C-101B-9397-08002B2CF9AE}" pid="12" name="MSIP_Label_a59b6cd5-d141-4a33-8bf1-0ca04484304f_ActionId">
    <vt:lpwstr>f9eb8620-7594-435b-b386-5ea50e64df68</vt:lpwstr>
  </property>
  <property fmtid="{D5CDD505-2E9C-101B-9397-08002B2CF9AE}" pid="13" name="MSIP_Label_a59b6cd5-d141-4a33-8bf1-0ca04484304f_ContentBits">
    <vt:lpwstr>0</vt:lpwstr>
  </property>
  <property fmtid="{D5CDD505-2E9C-101B-9397-08002B2CF9AE}" pid="14" name="Document_Confidentiality">
    <vt:lpwstr>Restricted</vt:lpwstr>
  </property>
</Properties>
</file>