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64011"/>
  <mc:AlternateContent xmlns:mc="http://schemas.openxmlformats.org/markup-compatibility/2006">
    <mc:Choice Requires="x15">
      <x15ac:absPath xmlns:x15ac="http://schemas.microsoft.com/office/spreadsheetml/2010/11/ac" url="\\Rgh00110391-009\1 ZAMÓWIENIA\2024 POSTĘPOWANIA\RZP_56_OZŻW_2024_EB_PIECZYWO OPCJA\SWZ i załączniki\"/>
    </mc:Choice>
  </mc:AlternateContent>
  <bookViews>
    <workbookView xWindow="0" yWindow="0" windowWidth="28800" windowHeight="13500" tabRatio="790"/>
  </bookViews>
  <sheets>
    <sheet name="FORMULARZ OFERTY" sheetId="13" r:id="rId1"/>
    <sheet name="wartości" sheetId="15" r:id="rId2"/>
    <sheet name="pomoc" sheetId="14" r:id="rId3"/>
  </sheets>
  <definedNames>
    <definedName name="_xlnm._FilterDatabase" localSheetId="0" hidden="1">'FORMULARZ OFERTY'!#REF!</definedName>
    <definedName name="K_10">KrytK10[K10]</definedName>
    <definedName name="K_2">KrytK2[K2]</definedName>
    <definedName name="K_3">KrytK3[K3]</definedName>
    <definedName name="K_4">KrytK4[K4]</definedName>
    <definedName name="K_5">KrytK5[K5]</definedName>
    <definedName name="K_6">KrytK6[K6]</definedName>
    <definedName name="K_7">KrytK7[K7]</definedName>
    <definedName name="K_8">KrytK8[K8]</definedName>
    <definedName name="K_9">KrytK9[K9]</definedName>
    <definedName name="_xlnm.Print_Area" localSheetId="0">'FORMULARZ OFERTY'!$B$1:$R$196</definedName>
    <definedName name="_xlnm.Print_Area" localSheetId="2">pomoc!$C$1:$I$18</definedName>
    <definedName name="Rodzaj_WYKONAWCY">rodzWYK[Rodzaj WYKONAWCY]</definedName>
    <definedName name="TAK_NIE">TakNie[Wybór]</definedName>
    <definedName name="TRYB">Tryby[Tryby]</definedName>
    <definedName name="_xlnm.Print_Titles" localSheetId="0">'FORMULARZ OFERTY'!$26:$27</definedName>
    <definedName name="wojewodztwaPL">wowjewodztwa[[Województwa ]]</definedName>
    <definedName name="Zadanie">ZADANIEpost[Zadanie]</definedName>
    <definedName name="ZakresZP_PO">ZakresP_PO[Zakres]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2" i="13" l="1"/>
  <c r="A175" i="13" l="1"/>
  <c r="E174" i="13"/>
  <c r="E175" i="13"/>
  <c r="I174" i="13"/>
  <c r="J174" i="13" s="1"/>
  <c r="K174" i="13" s="1"/>
  <c r="I175" i="13"/>
  <c r="J175" i="13" s="1"/>
  <c r="M174" i="13"/>
  <c r="N174" i="13" s="1"/>
  <c r="O174" i="13" s="1"/>
  <c r="M175" i="13"/>
  <c r="N175" i="13" s="1"/>
  <c r="O175" i="13" s="1"/>
  <c r="A100" i="13"/>
  <c r="K175" i="13" l="1"/>
  <c r="R175" i="13" s="1"/>
  <c r="P174" i="13"/>
  <c r="Q175" i="13"/>
  <c r="Q174" i="13"/>
  <c r="P175" i="13"/>
  <c r="R174" i="13"/>
  <c r="E100" i="13"/>
  <c r="I100" i="13"/>
  <c r="J100" i="13" s="1"/>
  <c r="K100" i="13" s="1"/>
  <c r="M100" i="13"/>
  <c r="N100" i="13" s="1"/>
  <c r="O100" i="13" s="1"/>
  <c r="P100" i="13" l="1"/>
  <c r="R100" i="13"/>
  <c r="Q100" i="13"/>
  <c r="M39" i="13" l="1"/>
  <c r="I39" i="13"/>
  <c r="E39" i="13"/>
  <c r="A39" i="13"/>
  <c r="M38" i="13"/>
  <c r="I38" i="13"/>
  <c r="J38" i="13" s="1"/>
  <c r="E38" i="13"/>
  <c r="A38" i="13"/>
  <c r="M37" i="13"/>
  <c r="I37" i="13"/>
  <c r="E37" i="13"/>
  <c r="A37" i="13"/>
  <c r="M36" i="13"/>
  <c r="N36" i="13" s="1"/>
  <c r="O36" i="13" s="1"/>
  <c r="I36" i="13"/>
  <c r="E36" i="13"/>
  <c r="A36" i="13"/>
  <c r="M35" i="13"/>
  <c r="I35" i="13"/>
  <c r="E35" i="13"/>
  <c r="A35" i="13"/>
  <c r="M34" i="13"/>
  <c r="I34" i="13"/>
  <c r="E34" i="13"/>
  <c r="A34" i="13"/>
  <c r="M33" i="13"/>
  <c r="N33" i="13" s="1"/>
  <c r="O33" i="13" s="1"/>
  <c r="I33" i="13"/>
  <c r="E33" i="13"/>
  <c r="A33" i="13"/>
  <c r="M32" i="13"/>
  <c r="I32" i="13"/>
  <c r="E32" i="13"/>
  <c r="A32" i="13"/>
  <c r="M41" i="13"/>
  <c r="I41" i="13"/>
  <c r="E41" i="13"/>
  <c r="A41" i="13"/>
  <c r="M40" i="13"/>
  <c r="I40" i="13"/>
  <c r="J40" i="13" s="1"/>
  <c r="E40" i="13"/>
  <c r="A40" i="13"/>
  <c r="P41" i="13" l="1"/>
  <c r="P35" i="13"/>
  <c r="P36" i="13"/>
  <c r="P37" i="13"/>
  <c r="P33" i="13"/>
  <c r="P34" i="13"/>
  <c r="P39" i="13"/>
  <c r="P32" i="13"/>
  <c r="P40" i="13"/>
  <c r="P38" i="13"/>
  <c r="K38" i="13"/>
  <c r="N38" i="13"/>
  <c r="Q38" i="13" s="1"/>
  <c r="J35" i="13"/>
  <c r="K35" i="13" s="1"/>
  <c r="N35" i="13"/>
  <c r="O35" i="13" s="1"/>
  <c r="J37" i="13"/>
  <c r="K37" i="13" s="1"/>
  <c r="N37" i="13"/>
  <c r="O37" i="13" s="1"/>
  <c r="J39" i="13"/>
  <c r="N39" i="13"/>
  <c r="O39" i="13" s="1"/>
  <c r="J36" i="13"/>
  <c r="Q36" i="13" s="1"/>
  <c r="J32" i="13"/>
  <c r="K32" i="13" s="1"/>
  <c r="N32" i="13"/>
  <c r="O32" i="13" s="1"/>
  <c r="J34" i="13"/>
  <c r="K34" i="13" s="1"/>
  <c r="N34" i="13"/>
  <c r="O34" i="13" s="1"/>
  <c r="J33" i="13"/>
  <c r="Q33" i="13" s="1"/>
  <c r="K40" i="13"/>
  <c r="N40" i="13"/>
  <c r="Q40" i="13" s="1"/>
  <c r="J41" i="13"/>
  <c r="N41" i="13"/>
  <c r="O41" i="13" s="1"/>
  <c r="M181" i="13"/>
  <c r="I181" i="13"/>
  <c r="E181" i="13"/>
  <c r="A181" i="13"/>
  <c r="M180" i="13"/>
  <c r="N180" i="13" s="1"/>
  <c r="I180" i="13"/>
  <c r="E180" i="13"/>
  <c r="A180" i="13"/>
  <c r="M179" i="13"/>
  <c r="I179" i="13"/>
  <c r="E179" i="13"/>
  <c r="A179" i="13"/>
  <c r="M178" i="13"/>
  <c r="N178" i="13" s="1"/>
  <c r="I178" i="13"/>
  <c r="E178" i="13"/>
  <c r="A178" i="13"/>
  <c r="M177" i="13"/>
  <c r="N177" i="13" s="1"/>
  <c r="I177" i="13"/>
  <c r="E177" i="13"/>
  <c r="A177" i="13"/>
  <c r="M173" i="13"/>
  <c r="N173" i="13" s="1"/>
  <c r="I173" i="13"/>
  <c r="E173" i="13"/>
  <c r="A173" i="13"/>
  <c r="M172" i="13"/>
  <c r="I172" i="13"/>
  <c r="E172" i="13"/>
  <c r="A172" i="13"/>
  <c r="A87" i="13"/>
  <c r="E87" i="13"/>
  <c r="I87" i="13"/>
  <c r="J87" i="13" s="1"/>
  <c r="M87" i="13"/>
  <c r="N87" i="13" s="1"/>
  <c r="A88" i="13"/>
  <c r="E88" i="13"/>
  <c r="I88" i="13"/>
  <c r="J88" i="13" s="1"/>
  <c r="M88" i="13"/>
  <c r="N88" i="13" s="1"/>
  <c r="O88" i="13" s="1"/>
  <c r="A89" i="13"/>
  <c r="E89" i="13"/>
  <c r="I89" i="13"/>
  <c r="J89" i="13" s="1"/>
  <c r="M89" i="13"/>
  <c r="N89" i="13" s="1"/>
  <c r="A90" i="13"/>
  <c r="E90" i="13"/>
  <c r="I90" i="13"/>
  <c r="J90" i="13" s="1"/>
  <c r="M90" i="13"/>
  <c r="N90" i="13" s="1"/>
  <c r="A91" i="13"/>
  <c r="E91" i="13"/>
  <c r="I91" i="13"/>
  <c r="J91" i="13" s="1"/>
  <c r="M91" i="13"/>
  <c r="N91" i="13" s="1"/>
  <c r="A92" i="13"/>
  <c r="E92" i="13"/>
  <c r="I92" i="13"/>
  <c r="J92" i="13" s="1"/>
  <c r="M92" i="13"/>
  <c r="N92" i="13" s="1"/>
  <c r="O92" i="13" s="1"/>
  <c r="A93" i="13"/>
  <c r="E93" i="13"/>
  <c r="I93" i="13"/>
  <c r="M93" i="13"/>
  <c r="N93" i="13" s="1"/>
  <c r="A94" i="13"/>
  <c r="E94" i="13"/>
  <c r="I94" i="13"/>
  <c r="J94" i="13" s="1"/>
  <c r="M94" i="13"/>
  <c r="N94" i="13" s="1"/>
  <c r="O94" i="13" s="1"/>
  <c r="A95" i="13"/>
  <c r="E95" i="13"/>
  <c r="I95" i="13"/>
  <c r="J95" i="13" s="1"/>
  <c r="M95" i="13"/>
  <c r="N95" i="13" s="1"/>
  <c r="A96" i="13"/>
  <c r="E96" i="13"/>
  <c r="I96" i="13"/>
  <c r="J96" i="13" s="1"/>
  <c r="M96" i="13"/>
  <c r="N96" i="13" s="1"/>
  <c r="O96" i="13" s="1"/>
  <c r="M86" i="13"/>
  <c r="N86" i="13" s="1"/>
  <c r="O86" i="13" s="1"/>
  <c r="I86" i="13"/>
  <c r="E86" i="13"/>
  <c r="A86" i="13"/>
  <c r="M85" i="13"/>
  <c r="N85" i="13" s="1"/>
  <c r="I85" i="13"/>
  <c r="J85" i="13" s="1"/>
  <c r="E85" i="13"/>
  <c r="A85" i="13"/>
  <c r="M84" i="13"/>
  <c r="I84" i="13"/>
  <c r="E84" i="13"/>
  <c r="A84" i="13"/>
  <c r="M83" i="13"/>
  <c r="I83" i="13"/>
  <c r="J83" i="13" s="1"/>
  <c r="E83" i="13"/>
  <c r="A83" i="13"/>
  <c r="M82" i="13"/>
  <c r="N82" i="13" s="1"/>
  <c r="O82" i="13" s="1"/>
  <c r="I82" i="13"/>
  <c r="E82" i="13"/>
  <c r="A82" i="13"/>
  <c r="M81" i="13"/>
  <c r="N81" i="13" s="1"/>
  <c r="I81" i="13"/>
  <c r="J81" i="13" s="1"/>
  <c r="E81" i="13"/>
  <c r="A81" i="13"/>
  <c r="M80" i="13"/>
  <c r="I80" i="13"/>
  <c r="E80" i="13"/>
  <c r="A80" i="13"/>
  <c r="M79" i="13"/>
  <c r="I79" i="13"/>
  <c r="E79" i="13"/>
  <c r="A79" i="13"/>
  <c r="M78" i="13"/>
  <c r="N78" i="13" s="1"/>
  <c r="O78" i="13" s="1"/>
  <c r="I78" i="13"/>
  <c r="E78" i="13"/>
  <c r="A78" i="13"/>
  <c r="M77" i="13"/>
  <c r="N77" i="13" s="1"/>
  <c r="I77" i="13"/>
  <c r="J77" i="13" s="1"/>
  <c r="E77" i="13"/>
  <c r="A77" i="13"/>
  <c r="M76" i="13"/>
  <c r="I76" i="13"/>
  <c r="E76" i="13"/>
  <c r="A76" i="13"/>
  <c r="M75" i="13"/>
  <c r="I75" i="13"/>
  <c r="E75" i="13"/>
  <c r="A75" i="13"/>
  <c r="M74" i="13"/>
  <c r="N74" i="13" s="1"/>
  <c r="O74" i="13" s="1"/>
  <c r="I74" i="13"/>
  <c r="E74" i="13"/>
  <c r="A74" i="13"/>
  <c r="M73" i="13"/>
  <c r="N73" i="13" s="1"/>
  <c r="I73" i="13"/>
  <c r="J73" i="13" s="1"/>
  <c r="E73" i="13"/>
  <c r="A73" i="13"/>
  <c r="M72" i="13"/>
  <c r="N72" i="13" s="1"/>
  <c r="O72" i="13" s="1"/>
  <c r="I72" i="13"/>
  <c r="E72" i="13"/>
  <c r="A72" i="13"/>
  <c r="M71" i="13"/>
  <c r="I71" i="13"/>
  <c r="E71" i="13"/>
  <c r="A71" i="13"/>
  <c r="M70" i="13"/>
  <c r="N70" i="13" s="1"/>
  <c r="O70" i="13" s="1"/>
  <c r="I70" i="13"/>
  <c r="E70" i="13"/>
  <c r="A70" i="13"/>
  <c r="M69" i="13"/>
  <c r="N69" i="13" s="1"/>
  <c r="O69" i="13" s="1"/>
  <c r="I69" i="13"/>
  <c r="E69" i="13"/>
  <c r="A69" i="13"/>
  <c r="M68" i="13"/>
  <c r="I68" i="13"/>
  <c r="E68" i="13"/>
  <c r="A68" i="13"/>
  <c r="M67" i="13"/>
  <c r="N67" i="13" s="1"/>
  <c r="O67" i="13" s="1"/>
  <c r="I67" i="13"/>
  <c r="E67" i="13"/>
  <c r="A67" i="13"/>
  <c r="M66" i="13"/>
  <c r="I66" i="13"/>
  <c r="E66" i="13"/>
  <c r="A66" i="13"/>
  <c r="M65" i="13"/>
  <c r="N65" i="13" s="1"/>
  <c r="O65" i="13" s="1"/>
  <c r="I65" i="13"/>
  <c r="E65" i="13"/>
  <c r="A65" i="13"/>
  <c r="M64" i="13"/>
  <c r="I64" i="13"/>
  <c r="E64" i="13"/>
  <c r="A64" i="13"/>
  <c r="M63" i="13"/>
  <c r="N63" i="13" s="1"/>
  <c r="O63" i="13" s="1"/>
  <c r="I63" i="13"/>
  <c r="E63" i="13"/>
  <c r="A63" i="13"/>
  <c r="M62" i="13"/>
  <c r="I62" i="13"/>
  <c r="E62" i="13"/>
  <c r="A62" i="13"/>
  <c r="M61" i="13"/>
  <c r="N61" i="13" s="1"/>
  <c r="O61" i="13" s="1"/>
  <c r="I61" i="13"/>
  <c r="E61" i="13"/>
  <c r="A61" i="13"/>
  <c r="M60" i="13"/>
  <c r="I60" i="13"/>
  <c r="E60" i="13"/>
  <c r="A60" i="13"/>
  <c r="M59" i="13"/>
  <c r="N59" i="13" s="1"/>
  <c r="O59" i="13" s="1"/>
  <c r="I59" i="13"/>
  <c r="E59" i="13"/>
  <c r="A59" i="13"/>
  <c r="M58" i="13"/>
  <c r="I58" i="13"/>
  <c r="E58" i="13"/>
  <c r="A58" i="13"/>
  <c r="M57" i="13"/>
  <c r="N57" i="13" s="1"/>
  <c r="O57" i="13" s="1"/>
  <c r="I57" i="13"/>
  <c r="E57" i="13"/>
  <c r="A57" i="13"/>
  <c r="M56" i="13"/>
  <c r="I56" i="13"/>
  <c r="E56" i="13"/>
  <c r="A56" i="13"/>
  <c r="M55" i="13"/>
  <c r="I55" i="13"/>
  <c r="E55" i="13"/>
  <c r="A55" i="13"/>
  <c r="M54" i="13"/>
  <c r="I54" i="13"/>
  <c r="E54" i="13"/>
  <c r="A54" i="13"/>
  <c r="M53" i="13"/>
  <c r="N53" i="13" s="1"/>
  <c r="O53" i="13" s="1"/>
  <c r="I53" i="13"/>
  <c r="E53" i="13"/>
  <c r="A53" i="13"/>
  <c r="M52" i="13"/>
  <c r="I52" i="13"/>
  <c r="E52" i="13"/>
  <c r="A52" i="13"/>
  <c r="M51" i="13"/>
  <c r="I51" i="13"/>
  <c r="J51" i="13" s="1"/>
  <c r="E51" i="13"/>
  <c r="A51" i="13"/>
  <c r="M50" i="13"/>
  <c r="I50" i="13"/>
  <c r="E50" i="13"/>
  <c r="A50" i="13"/>
  <c r="M49" i="13"/>
  <c r="N49" i="13" s="1"/>
  <c r="I49" i="13"/>
  <c r="J49" i="13" s="1"/>
  <c r="E49" i="13"/>
  <c r="A49" i="13"/>
  <c r="M48" i="13"/>
  <c r="I48" i="13"/>
  <c r="E48" i="13"/>
  <c r="A48" i="13"/>
  <c r="M47" i="13"/>
  <c r="N47" i="13" s="1"/>
  <c r="I47" i="13"/>
  <c r="J47" i="13" s="1"/>
  <c r="E47" i="13"/>
  <c r="A47" i="13"/>
  <c r="M46" i="13"/>
  <c r="I46" i="13"/>
  <c r="E46" i="13"/>
  <c r="A46" i="13"/>
  <c r="M45" i="13"/>
  <c r="N45" i="13" s="1"/>
  <c r="I45" i="13"/>
  <c r="E45" i="13"/>
  <c r="A45" i="13"/>
  <c r="M44" i="13"/>
  <c r="I44" i="13"/>
  <c r="E44" i="13"/>
  <c r="A44" i="13"/>
  <c r="M43" i="13"/>
  <c r="N43" i="13" s="1"/>
  <c r="I43" i="13"/>
  <c r="J43" i="13" s="1"/>
  <c r="E43" i="13"/>
  <c r="A43" i="13"/>
  <c r="M42" i="13"/>
  <c r="I42" i="13"/>
  <c r="E42" i="13"/>
  <c r="A42" i="13"/>
  <c r="M31" i="13"/>
  <c r="I31" i="13"/>
  <c r="E31" i="13"/>
  <c r="A31" i="13"/>
  <c r="M30" i="13"/>
  <c r="I30" i="13"/>
  <c r="E30" i="13"/>
  <c r="B30" i="13"/>
  <c r="B31" i="13" s="1"/>
  <c r="B32" i="13" s="1"/>
  <c r="B33" i="13" s="1"/>
  <c r="B34" i="13" s="1"/>
  <c r="B35" i="13" s="1"/>
  <c r="B36" i="13" s="1"/>
  <c r="B37" i="13" s="1"/>
  <c r="B38" i="13" s="1"/>
  <c r="B39" i="13" s="1"/>
  <c r="B40" i="13" s="1"/>
  <c r="B41" i="13" s="1"/>
  <c r="B42" i="13" s="1"/>
  <c r="B43" i="13" s="1"/>
  <c r="B44" i="13" s="1"/>
  <c r="B45" i="13" s="1"/>
  <c r="B46" i="13" s="1"/>
  <c r="B47" i="13" s="1"/>
  <c r="B48" i="13" s="1"/>
  <c r="B49" i="13" s="1"/>
  <c r="B50" i="13" s="1"/>
  <c r="B51" i="13" s="1"/>
  <c r="A30" i="13"/>
  <c r="E98" i="13"/>
  <c r="O38" i="13" l="1"/>
  <c r="Q39" i="13"/>
  <c r="P48" i="13"/>
  <c r="K39" i="13"/>
  <c r="R39" i="13" s="1"/>
  <c r="R37" i="13"/>
  <c r="Q37" i="13"/>
  <c r="R35" i="13"/>
  <c r="Q35" i="13"/>
  <c r="R38" i="13"/>
  <c r="K36" i="13"/>
  <c r="R36" i="13" s="1"/>
  <c r="R34" i="13"/>
  <c r="Q34" i="13"/>
  <c r="R32" i="13"/>
  <c r="Q32" i="13"/>
  <c r="K33" i="13"/>
  <c r="R33" i="13" s="1"/>
  <c r="O40" i="13"/>
  <c r="R40" i="13" s="1"/>
  <c r="Q41" i="13"/>
  <c r="K41" i="13"/>
  <c r="R41" i="13" s="1"/>
  <c r="P93" i="13"/>
  <c r="P60" i="13"/>
  <c r="P68" i="13"/>
  <c r="O90" i="13"/>
  <c r="P89" i="13"/>
  <c r="P172" i="13"/>
  <c r="P177" i="13"/>
  <c r="P179" i="13"/>
  <c r="P181" i="13"/>
  <c r="J93" i="13"/>
  <c r="K93" i="13" s="1"/>
  <c r="Q87" i="13"/>
  <c r="P79" i="13"/>
  <c r="P57" i="13"/>
  <c r="P59" i="13"/>
  <c r="P67" i="13"/>
  <c r="P71" i="13"/>
  <c r="P55" i="13"/>
  <c r="J172" i="13"/>
  <c r="O173" i="13"/>
  <c r="J177" i="13"/>
  <c r="Q177" i="13" s="1"/>
  <c r="O178" i="13"/>
  <c r="J179" i="13"/>
  <c r="K179" i="13" s="1"/>
  <c r="O180" i="13"/>
  <c r="J181" i="13"/>
  <c r="P173" i="13"/>
  <c r="P178" i="13"/>
  <c r="P180" i="13"/>
  <c r="N172" i="13"/>
  <c r="O172" i="13" s="1"/>
  <c r="N181" i="13"/>
  <c r="O181" i="13" s="1"/>
  <c r="N179" i="13"/>
  <c r="O179" i="13" s="1"/>
  <c r="J173" i="13"/>
  <c r="Q173" i="13" s="1"/>
  <c r="O177" i="13"/>
  <c r="J178" i="13"/>
  <c r="Q178" i="13" s="1"/>
  <c r="J180" i="13"/>
  <c r="Q180" i="13" s="1"/>
  <c r="P69" i="13"/>
  <c r="O95" i="13"/>
  <c r="Q94" i="13"/>
  <c r="O91" i="13"/>
  <c r="Q90" i="13"/>
  <c r="O87" i="13"/>
  <c r="Q95" i="13"/>
  <c r="Q91" i="13"/>
  <c r="P95" i="13"/>
  <c r="P91" i="13"/>
  <c r="P87" i="13"/>
  <c r="Q89" i="13"/>
  <c r="Q96" i="13"/>
  <c r="O93" i="13"/>
  <c r="Q92" i="13"/>
  <c r="O89" i="13"/>
  <c r="Q88" i="13"/>
  <c r="P75" i="13"/>
  <c r="P61" i="13"/>
  <c r="P63" i="13"/>
  <c r="J75" i="13"/>
  <c r="K75" i="13" s="1"/>
  <c r="N83" i="13"/>
  <c r="O83" i="13" s="1"/>
  <c r="P96" i="13"/>
  <c r="K95" i="13"/>
  <c r="P94" i="13"/>
  <c r="P92" i="13"/>
  <c r="K91" i="13"/>
  <c r="P90" i="13"/>
  <c r="K89" i="13"/>
  <c r="P88" i="13"/>
  <c r="K87" i="13"/>
  <c r="J79" i="13"/>
  <c r="K79" i="13" s="1"/>
  <c r="P53" i="13"/>
  <c r="P83" i="13"/>
  <c r="K96" i="13"/>
  <c r="R96" i="13" s="1"/>
  <c r="K94" i="13"/>
  <c r="R94" i="13" s="1"/>
  <c r="K92" i="13"/>
  <c r="R92" i="13" s="1"/>
  <c r="K90" i="13"/>
  <c r="K88" i="13"/>
  <c r="R88" i="13" s="1"/>
  <c r="P65" i="13"/>
  <c r="P56" i="13"/>
  <c r="P64" i="13"/>
  <c r="O73" i="13"/>
  <c r="O77" i="13"/>
  <c r="O81" i="13"/>
  <c r="O85" i="13"/>
  <c r="P58" i="13"/>
  <c r="P66" i="13"/>
  <c r="N76" i="13"/>
  <c r="O76" i="13" s="1"/>
  <c r="N80" i="13"/>
  <c r="O80" i="13" s="1"/>
  <c r="N84" i="13"/>
  <c r="O84" i="13" s="1"/>
  <c r="N55" i="13"/>
  <c r="O55" i="13" s="1"/>
  <c r="N75" i="13"/>
  <c r="O75" i="13" s="1"/>
  <c r="N79" i="13"/>
  <c r="O79" i="13" s="1"/>
  <c r="P54" i="13"/>
  <c r="P62" i="13"/>
  <c r="N71" i="13"/>
  <c r="O71" i="13" s="1"/>
  <c r="P73" i="13"/>
  <c r="P77" i="13"/>
  <c r="P81" i="13"/>
  <c r="P85" i="13"/>
  <c r="P30" i="13"/>
  <c r="Q73" i="13"/>
  <c r="Q77" i="13"/>
  <c r="Q81" i="13"/>
  <c r="Q85" i="13"/>
  <c r="J71" i="13"/>
  <c r="P70" i="13"/>
  <c r="P72" i="13"/>
  <c r="K73" i="13"/>
  <c r="P74" i="13"/>
  <c r="P76" i="13"/>
  <c r="K77" i="13"/>
  <c r="P78" i="13"/>
  <c r="P80" i="13"/>
  <c r="K81" i="13"/>
  <c r="P82" i="13"/>
  <c r="K83" i="13"/>
  <c r="P84" i="13"/>
  <c r="K85" i="13"/>
  <c r="P86" i="13"/>
  <c r="J70" i="13"/>
  <c r="Q70" i="13" s="1"/>
  <c r="J72" i="13"/>
  <c r="Q72" i="13" s="1"/>
  <c r="J74" i="13"/>
  <c r="Q74" i="13" s="1"/>
  <c r="J76" i="13"/>
  <c r="J78" i="13"/>
  <c r="Q78" i="13" s="1"/>
  <c r="J80" i="13"/>
  <c r="J82" i="13"/>
  <c r="Q82" i="13" s="1"/>
  <c r="J84" i="13"/>
  <c r="J86" i="13"/>
  <c r="Q86" i="13" s="1"/>
  <c r="J54" i="13"/>
  <c r="J56" i="13"/>
  <c r="J58" i="13"/>
  <c r="J60" i="13"/>
  <c r="J62" i="13"/>
  <c r="J64" i="13"/>
  <c r="J66" i="13"/>
  <c r="J68" i="13"/>
  <c r="N54" i="13"/>
  <c r="O54" i="13" s="1"/>
  <c r="N56" i="13"/>
  <c r="O56" i="13" s="1"/>
  <c r="N58" i="13"/>
  <c r="O58" i="13" s="1"/>
  <c r="N60" i="13"/>
  <c r="O60" i="13" s="1"/>
  <c r="N62" i="13"/>
  <c r="O62" i="13" s="1"/>
  <c r="N64" i="13"/>
  <c r="O64" i="13" s="1"/>
  <c r="N66" i="13"/>
  <c r="O66" i="13" s="1"/>
  <c r="N68" i="13"/>
  <c r="O68" i="13" s="1"/>
  <c r="J53" i="13"/>
  <c r="Q53" i="13" s="1"/>
  <c r="J55" i="13"/>
  <c r="J57" i="13"/>
  <c r="Q57" i="13" s="1"/>
  <c r="J59" i="13"/>
  <c r="Q59" i="13" s="1"/>
  <c r="J61" i="13"/>
  <c r="Q61" i="13" s="1"/>
  <c r="J63" i="13"/>
  <c r="Q63" i="13" s="1"/>
  <c r="J65" i="13"/>
  <c r="Q65" i="13" s="1"/>
  <c r="J67" i="13"/>
  <c r="Q67" i="13" s="1"/>
  <c r="J69" i="13"/>
  <c r="Q69" i="13" s="1"/>
  <c r="Q47" i="13"/>
  <c r="P44" i="13"/>
  <c r="P46" i="13"/>
  <c r="O49" i="13"/>
  <c r="K51" i="13"/>
  <c r="Q49" i="13"/>
  <c r="N51" i="13"/>
  <c r="Q51" i="13" s="1"/>
  <c r="K43" i="13"/>
  <c r="P31" i="13"/>
  <c r="O43" i="13"/>
  <c r="K47" i="13"/>
  <c r="P50" i="13"/>
  <c r="Q43" i="13"/>
  <c r="P42" i="13"/>
  <c r="O47" i="13"/>
  <c r="K49" i="13"/>
  <c r="P52" i="13"/>
  <c r="O45" i="13"/>
  <c r="J45" i="13"/>
  <c r="Q45" i="13" s="1"/>
  <c r="J31" i="13"/>
  <c r="K31" i="13" s="1"/>
  <c r="J42" i="13"/>
  <c r="K42" i="13" s="1"/>
  <c r="J44" i="13"/>
  <c r="K44" i="13" s="1"/>
  <c r="J46" i="13"/>
  <c r="J48" i="13"/>
  <c r="J50" i="13"/>
  <c r="K50" i="13" s="1"/>
  <c r="J52" i="13"/>
  <c r="K52" i="13" s="1"/>
  <c r="P43" i="13"/>
  <c r="P45" i="13"/>
  <c r="P47" i="13"/>
  <c r="P49" i="13"/>
  <c r="P51" i="13"/>
  <c r="N31" i="13"/>
  <c r="O31" i="13" s="1"/>
  <c r="N42" i="13"/>
  <c r="O42" i="13" s="1"/>
  <c r="N44" i="13"/>
  <c r="O44" i="13" s="1"/>
  <c r="N46" i="13"/>
  <c r="O46" i="13" s="1"/>
  <c r="N48" i="13"/>
  <c r="O48" i="13" s="1"/>
  <c r="N50" i="13"/>
  <c r="O50" i="13" s="1"/>
  <c r="N52" i="13"/>
  <c r="O52" i="13" s="1"/>
  <c r="J30" i="13"/>
  <c r="N30" i="13"/>
  <c r="O30" i="13" s="1"/>
  <c r="B87" i="13" l="1"/>
  <c r="B88" i="13" s="1"/>
  <c r="B89" i="13" s="1"/>
  <c r="B90" i="13" s="1"/>
  <c r="B91" i="13" s="1"/>
  <c r="B92" i="13" s="1"/>
  <c r="B93" i="13" s="1"/>
  <c r="B94" i="13" s="1"/>
  <c r="B95" i="13" s="1"/>
  <c r="B96" i="13" s="1"/>
  <c r="R90" i="13"/>
  <c r="K177" i="13"/>
  <c r="R177" i="13" s="1"/>
  <c r="Q93" i="13"/>
  <c r="R95" i="13"/>
  <c r="R91" i="13"/>
  <c r="R87" i="13"/>
  <c r="R81" i="13"/>
  <c r="R75" i="13"/>
  <c r="Q172" i="13"/>
  <c r="K172" i="13"/>
  <c r="R172" i="13" s="1"/>
  <c r="K178" i="13"/>
  <c r="R178" i="13" s="1"/>
  <c r="Q181" i="13"/>
  <c r="K181" i="13"/>
  <c r="R181" i="13" s="1"/>
  <c r="Q179" i="13"/>
  <c r="K180" i="13"/>
  <c r="R180" i="13" s="1"/>
  <c r="R179" i="13"/>
  <c r="K173" i="13"/>
  <c r="R173" i="13" s="1"/>
  <c r="R89" i="13"/>
  <c r="R93" i="13"/>
  <c r="R83" i="13"/>
  <c r="Q76" i="13"/>
  <c r="Q75" i="13"/>
  <c r="Q83" i="13"/>
  <c r="R49" i="13"/>
  <c r="R73" i="13"/>
  <c r="Q79" i="13"/>
  <c r="K61" i="13"/>
  <c r="R61" i="13" s="1"/>
  <c r="R79" i="13"/>
  <c r="Q55" i="13"/>
  <c r="R85" i="13"/>
  <c r="R77" i="13"/>
  <c r="K82" i="13"/>
  <c r="R82" i="13" s="1"/>
  <c r="Q84" i="13"/>
  <c r="Q71" i="13"/>
  <c r="Q80" i="13"/>
  <c r="K78" i="13"/>
  <c r="R78" i="13" s="1"/>
  <c r="K74" i="13"/>
  <c r="R74" i="13" s="1"/>
  <c r="K84" i="13"/>
  <c r="R84" i="13" s="1"/>
  <c r="K71" i="13"/>
  <c r="R71" i="13" s="1"/>
  <c r="K76" i="13"/>
  <c r="R76" i="13" s="1"/>
  <c r="K70" i="13"/>
  <c r="R70" i="13" s="1"/>
  <c r="K72" i="13"/>
  <c r="R72" i="13" s="1"/>
  <c r="K86" i="13"/>
  <c r="R86" i="13" s="1"/>
  <c r="K80" i="13"/>
  <c r="R80" i="13" s="1"/>
  <c r="Q62" i="13"/>
  <c r="K62" i="13"/>
  <c r="R62" i="13" s="1"/>
  <c r="Q58" i="13"/>
  <c r="K58" i="13"/>
  <c r="R58" i="13" s="1"/>
  <c r="Q56" i="13"/>
  <c r="K56" i="13"/>
  <c r="R56" i="13" s="1"/>
  <c r="K67" i="13"/>
  <c r="R67" i="13" s="1"/>
  <c r="K55" i="13"/>
  <c r="R55" i="13" s="1"/>
  <c r="Q54" i="13"/>
  <c r="K54" i="13"/>
  <c r="R54" i="13" s="1"/>
  <c r="K63" i="13"/>
  <c r="R63" i="13" s="1"/>
  <c r="K53" i="13"/>
  <c r="R53" i="13" s="1"/>
  <c r="Q68" i="13"/>
  <c r="K68" i="13"/>
  <c r="R68" i="13" s="1"/>
  <c r="K59" i="13"/>
  <c r="R59" i="13" s="1"/>
  <c r="Q60" i="13"/>
  <c r="K60" i="13"/>
  <c r="R60" i="13" s="1"/>
  <c r="Q66" i="13"/>
  <c r="K66" i="13"/>
  <c r="R66" i="13" s="1"/>
  <c r="K65" i="13"/>
  <c r="R65" i="13" s="1"/>
  <c r="Q64" i="13"/>
  <c r="K64" i="13"/>
  <c r="R64" i="13" s="1"/>
  <c r="K57" i="13"/>
  <c r="R57" i="13" s="1"/>
  <c r="K69" i="13"/>
  <c r="R69" i="13" s="1"/>
  <c r="O51" i="13"/>
  <c r="R51" i="13" s="1"/>
  <c r="R43" i="13"/>
  <c r="Q48" i="13"/>
  <c r="Q30" i="13"/>
  <c r="Q46" i="13"/>
  <c r="Q44" i="13"/>
  <c r="R47" i="13"/>
  <c r="K45" i="13"/>
  <c r="R45" i="13" s="1"/>
  <c r="R50" i="13"/>
  <c r="K46" i="13"/>
  <c r="R46" i="13" s="1"/>
  <c r="Q42" i="13"/>
  <c r="K48" i="13"/>
  <c r="R48" i="13" s="1"/>
  <c r="R52" i="13"/>
  <c r="R44" i="13"/>
  <c r="R31" i="13"/>
  <c r="R42" i="13"/>
  <c r="Q52" i="13"/>
  <c r="Q50" i="13"/>
  <c r="Q31" i="13"/>
  <c r="K30" i="13"/>
  <c r="R30" i="13" s="1"/>
  <c r="E99" i="13" l="1"/>
  <c r="E101" i="13"/>
  <c r="E102" i="13"/>
  <c r="E103" i="13"/>
  <c r="E104" i="13"/>
  <c r="E105" i="13"/>
  <c r="E106" i="13"/>
  <c r="E107" i="13"/>
  <c r="E108" i="13"/>
  <c r="E109" i="13"/>
  <c r="E110" i="13"/>
  <c r="E111" i="13"/>
  <c r="E112" i="13"/>
  <c r="E113" i="13"/>
  <c r="E114" i="13"/>
  <c r="E115" i="13"/>
  <c r="E116" i="13"/>
  <c r="E117" i="13"/>
  <c r="E118" i="13"/>
  <c r="E119" i="13"/>
  <c r="E120" i="13"/>
  <c r="E121" i="13"/>
  <c r="E122" i="13"/>
  <c r="E123" i="13"/>
  <c r="E124" i="13"/>
  <c r="E125" i="13"/>
  <c r="E126" i="13"/>
  <c r="E127" i="13"/>
  <c r="E128" i="13"/>
  <c r="E129" i="13"/>
  <c r="E130" i="13"/>
  <c r="E131" i="13"/>
  <c r="E132" i="13"/>
  <c r="E133" i="13"/>
  <c r="E134" i="13"/>
  <c r="E135" i="13"/>
  <c r="E136" i="13"/>
  <c r="E137" i="13"/>
  <c r="E138" i="13"/>
  <c r="E139" i="13"/>
  <c r="E140" i="13"/>
  <c r="E141" i="13"/>
  <c r="E142" i="13"/>
  <c r="E143" i="13"/>
  <c r="E144" i="13"/>
  <c r="E145" i="13"/>
  <c r="E146" i="13"/>
  <c r="E147" i="13"/>
  <c r="E148" i="13"/>
  <c r="E149" i="13"/>
  <c r="E150" i="13"/>
  <c r="E151" i="13"/>
  <c r="E152" i="13"/>
  <c r="E153" i="13"/>
  <c r="E154" i="13"/>
  <c r="E155" i="13"/>
  <c r="E156" i="13"/>
  <c r="E157" i="13"/>
  <c r="E158" i="13"/>
  <c r="E159" i="13"/>
  <c r="E160" i="13"/>
  <c r="E161" i="13"/>
  <c r="E162" i="13"/>
  <c r="E163" i="13"/>
  <c r="E164" i="13"/>
  <c r="E165" i="13"/>
  <c r="E166" i="13"/>
  <c r="E167" i="13"/>
  <c r="E168" i="13"/>
  <c r="E169" i="13"/>
  <c r="E170" i="13"/>
  <c r="E176" i="13"/>
  <c r="E182" i="13"/>
  <c r="E183" i="13"/>
  <c r="E184" i="13"/>
  <c r="E185" i="13"/>
  <c r="E186" i="13"/>
  <c r="E187" i="13"/>
  <c r="E188" i="13"/>
  <c r="E189" i="13"/>
  <c r="E190" i="13"/>
  <c r="E191" i="13"/>
  <c r="E192" i="13"/>
  <c r="E193" i="13"/>
  <c r="E194" i="13"/>
  <c r="E195" i="13"/>
  <c r="A182" i="13" l="1"/>
  <c r="A183" i="13"/>
  <c r="A184" i="13"/>
  <c r="A185" i="13"/>
  <c r="A186" i="13"/>
  <c r="A187" i="13"/>
  <c r="A188" i="13"/>
  <c r="A189" i="13"/>
  <c r="A190" i="13"/>
  <c r="A191" i="13"/>
  <c r="A192" i="13"/>
  <c r="A193" i="13"/>
  <c r="A194" i="13"/>
  <c r="A195" i="13"/>
  <c r="I182" i="13"/>
  <c r="J182" i="13" s="1"/>
  <c r="K182" i="13" s="1"/>
  <c r="I183" i="13"/>
  <c r="J183" i="13" s="1"/>
  <c r="I184" i="13"/>
  <c r="J184" i="13" s="1"/>
  <c r="I185" i="13"/>
  <c r="J185" i="13" s="1"/>
  <c r="I186" i="13"/>
  <c r="J186" i="13" s="1"/>
  <c r="I187" i="13"/>
  <c r="I188" i="13"/>
  <c r="J188" i="13" s="1"/>
  <c r="M182" i="13"/>
  <c r="N182" i="13" s="1"/>
  <c r="M183" i="13"/>
  <c r="N183" i="13" s="1"/>
  <c r="M184" i="13"/>
  <c r="N184" i="13" s="1"/>
  <c r="M185" i="13"/>
  <c r="N185" i="13" s="1"/>
  <c r="M186" i="13"/>
  <c r="N186" i="13" s="1"/>
  <c r="M187" i="13"/>
  <c r="N187" i="13" s="1"/>
  <c r="M188" i="13"/>
  <c r="N188" i="13" s="1"/>
  <c r="O188" i="13" s="1"/>
  <c r="A169" i="13"/>
  <c r="A170" i="13"/>
  <c r="I169" i="13"/>
  <c r="M169" i="13"/>
  <c r="N169" i="13" s="1"/>
  <c r="M170" i="13"/>
  <c r="N170" i="13" s="1"/>
  <c r="O170" i="13" s="1"/>
  <c r="I170" i="13"/>
  <c r="J170" i="13" s="1"/>
  <c r="M168" i="13"/>
  <c r="N168" i="13" s="1"/>
  <c r="O168" i="13" s="1"/>
  <c r="I168" i="13"/>
  <c r="A168" i="13"/>
  <c r="M167" i="13"/>
  <c r="N167" i="13" s="1"/>
  <c r="O167" i="13" s="1"/>
  <c r="I167" i="13"/>
  <c r="A167" i="13"/>
  <c r="M166" i="13"/>
  <c r="N166" i="13" s="1"/>
  <c r="O166" i="13" s="1"/>
  <c r="I166" i="13"/>
  <c r="A166" i="13"/>
  <c r="M165" i="13"/>
  <c r="N165" i="13" s="1"/>
  <c r="O165" i="13" s="1"/>
  <c r="I165" i="13"/>
  <c r="A165" i="13"/>
  <c r="M164" i="13"/>
  <c r="N164" i="13" s="1"/>
  <c r="O164" i="13" s="1"/>
  <c r="I164" i="13"/>
  <c r="J164" i="13" s="1"/>
  <c r="A164" i="13"/>
  <c r="M163" i="13"/>
  <c r="N163" i="13" s="1"/>
  <c r="O163" i="13" s="1"/>
  <c r="I163" i="13"/>
  <c r="J163" i="13" s="1"/>
  <c r="A163" i="13"/>
  <c r="M162" i="13"/>
  <c r="N162" i="13" s="1"/>
  <c r="O162" i="13" s="1"/>
  <c r="I162" i="13"/>
  <c r="J162" i="13" s="1"/>
  <c r="A162" i="13"/>
  <c r="M161" i="13"/>
  <c r="N161" i="13" s="1"/>
  <c r="I161" i="13"/>
  <c r="J161" i="13" s="1"/>
  <c r="A161" i="13"/>
  <c r="M160" i="13"/>
  <c r="N160" i="13" s="1"/>
  <c r="O160" i="13" s="1"/>
  <c r="I160" i="13"/>
  <c r="A160" i="13"/>
  <c r="M159" i="13"/>
  <c r="N159" i="13" s="1"/>
  <c r="O159" i="13" s="1"/>
  <c r="I159" i="13"/>
  <c r="A159" i="13"/>
  <c r="M158" i="13"/>
  <c r="N158" i="13" s="1"/>
  <c r="O158" i="13" s="1"/>
  <c r="I158" i="13"/>
  <c r="J158" i="13" s="1"/>
  <c r="A158" i="13"/>
  <c r="M157" i="13"/>
  <c r="I157" i="13"/>
  <c r="A157" i="13"/>
  <c r="M156" i="13"/>
  <c r="N156" i="13" s="1"/>
  <c r="O156" i="13" s="1"/>
  <c r="I156" i="13"/>
  <c r="A156" i="13"/>
  <c r="M155" i="13"/>
  <c r="N155" i="13" s="1"/>
  <c r="O155" i="13" s="1"/>
  <c r="I155" i="13"/>
  <c r="J155" i="13" s="1"/>
  <c r="A155" i="13"/>
  <c r="M154" i="13"/>
  <c r="N154" i="13" s="1"/>
  <c r="O154" i="13" s="1"/>
  <c r="I154" i="13"/>
  <c r="J154" i="13" s="1"/>
  <c r="A154" i="13"/>
  <c r="M153" i="13"/>
  <c r="N153" i="13" s="1"/>
  <c r="O153" i="13" s="1"/>
  <c r="I153" i="13"/>
  <c r="J153" i="13" s="1"/>
  <c r="A153" i="13"/>
  <c r="M152" i="13"/>
  <c r="I152" i="13"/>
  <c r="A152" i="13"/>
  <c r="M151" i="13"/>
  <c r="N151" i="13" s="1"/>
  <c r="I151" i="13"/>
  <c r="A151" i="13"/>
  <c r="M150" i="13"/>
  <c r="N150" i="13" s="1"/>
  <c r="O150" i="13" s="1"/>
  <c r="I150" i="13"/>
  <c r="J150" i="13" s="1"/>
  <c r="A150" i="13"/>
  <c r="M149" i="13"/>
  <c r="I149" i="13"/>
  <c r="A149" i="13"/>
  <c r="M148" i="13"/>
  <c r="N148" i="13" s="1"/>
  <c r="O148" i="13" s="1"/>
  <c r="I148" i="13"/>
  <c r="J148" i="13" s="1"/>
  <c r="A148" i="13"/>
  <c r="M147" i="13"/>
  <c r="N147" i="13" s="1"/>
  <c r="O147" i="13" s="1"/>
  <c r="I147" i="13"/>
  <c r="A147" i="13"/>
  <c r="M146" i="13"/>
  <c r="N146" i="13" s="1"/>
  <c r="O146" i="13" s="1"/>
  <c r="I146" i="13"/>
  <c r="J146" i="13" s="1"/>
  <c r="A146" i="13"/>
  <c r="M145" i="13"/>
  <c r="N145" i="13" s="1"/>
  <c r="O145" i="13" s="1"/>
  <c r="I145" i="13"/>
  <c r="J145" i="13" s="1"/>
  <c r="A145" i="13"/>
  <c r="M144" i="13"/>
  <c r="I144" i="13"/>
  <c r="A144" i="13"/>
  <c r="M143" i="13"/>
  <c r="N143" i="13" s="1"/>
  <c r="I143" i="13"/>
  <c r="A143" i="13"/>
  <c r="M142" i="13"/>
  <c r="N142" i="13" s="1"/>
  <c r="O142" i="13" s="1"/>
  <c r="I142" i="13"/>
  <c r="J142" i="13" s="1"/>
  <c r="A142" i="13"/>
  <c r="M141" i="13"/>
  <c r="I141" i="13"/>
  <c r="A141" i="13"/>
  <c r="M140" i="13"/>
  <c r="N140" i="13" s="1"/>
  <c r="O140" i="13" s="1"/>
  <c r="I140" i="13"/>
  <c r="J140" i="13" s="1"/>
  <c r="A140" i="13"/>
  <c r="M139" i="13"/>
  <c r="N139" i="13" s="1"/>
  <c r="O139" i="13" s="1"/>
  <c r="I139" i="13"/>
  <c r="A139" i="13"/>
  <c r="M138" i="13"/>
  <c r="N138" i="13" s="1"/>
  <c r="O138" i="13" s="1"/>
  <c r="I138" i="13"/>
  <c r="J138" i="13" s="1"/>
  <c r="A138" i="13"/>
  <c r="M137" i="13"/>
  <c r="N137" i="13" s="1"/>
  <c r="O137" i="13" s="1"/>
  <c r="I137" i="13"/>
  <c r="J137" i="13" s="1"/>
  <c r="A137" i="13"/>
  <c r="M136" i="13"/>
  <c r="I136" i="13"/>
  <c r="A136" i="13"/>
  <c r="M135" i="13"/>
  <c r="N135" i="13" s="1"/>
  <c r="I135" i="13"/>
  <c r="A135" i="13"/>
  <c r="M134" i="13"/>
  <c r="N134" i="13" s="1"/>
  <c r="O134" i="13" s="1"/>
  <c r="I134" i="13"/>
  <c r="J134" i="13" s="1"/>
  <c r="A134" i="13"/>
  <c r="M133" i="13"/>
  <c r="I133" i="13"/>
  <c r="A133" i="13"/>
  <c r="M132" i="13"/>
  <c r="N132" i="13" s="1"/>
  <c r="O132" i="13" s="1"/>
  <c r="I132" i="13"/>
  <c r="J132" i="13" s="1"/>
  <c r="A132" i="13"/>
  <c r="M131" i="13"/>
  <c r="N131" i="13" s="1"/>
  <c r="O131" i="13" s="1"/>
  <c r="I131" i="13"/>
  <c r="A131" i="13"/>
  <c r="M130" i="13"/>
  <c r="N130" i="13" s="1"/>
  <c r="O130" i="13" s="1"/>
  <c r="I130" i="13"/>
  <c r="J130" i="13" s="1"/>
  <c r="A130" i="13"/>
  <c r="M129" i="13"/>
  <c r="N129" i="13" s="1"/>
  <c r="O129" i="13" s="1"/>
  <c r="I129" i="13"/>
  <c r="J129" i="13" s="1"/>
  <c r="A129" i="13"/>
  <c r="M128" i="13"/>
  <c r="I128" i="13"/>
  <c r="A128" i="13"/>
  <c r="M127" i="13"/>
  <c r="N127" i="13" s="1"/>
  <c r="I127" i="13"/>
  <c r="A127" i="13"/>
  <c r="M126" i="13"/>
  <c r="N126" i="13" s="1"/>
  <c r="O126" i="13" s="1"/>
  <c r="I126" i="13"/>
  <c r="J126" i="13" s="1"/>
  <c r="A126" i="13"/>
  <c r="M125" i="13"/>
  <c r="I125" i="13"/>
  <c r="A125" i="13"/>
  <c r="M124" i="13"/>
  <c r="N124" i="13" s="1"/>
  <c r="O124" i="13" s="1"/>
  <c r="I124" i="13"/>
  <c r="J124" i="13" s="1"/>
  <c r="A124" i="13"/>
  <c r="M123" i="13"/>
  <c r="N123" i="13" s="1"/>
  <c r="O123" i="13" s="1"/>
  <c r="I123" i="13"/>
  <c r="A123" i="13"/>
  <c r="M122" i="13"/>
  <c r="N122" i="13" s="1"/>
  <c r="O122" i="13" s="1"/>
  <c r="I122" i="13"/>
  <c r="J122" i="13" s="1"/>
  <c r="A122" i="13"/>
  <c r="M121" i="13"/>
  <c r="N121" i="13" s="1"/>
  <c r="O121" i="13" s="1"/>
  <c r="I121" i="13"/>
  <c r="J121" i="13" s="1"/>
  <c r="A121" i="13"/>
  <c r="M120" i="13"/>
  <c r="I120" i="13"/>
  <c r="A120" i="13"/>
  <c r="M119" i="13"/>
  <c r="I119" i="13"/>
  <c r="A119" i="13"/>
  <c r="M118" i="13"/>
  <c r="N118" i="13" s="1"/>
  <c r="O118" i="13" s="1"/>
  <c r="I118" i="13"/>
  <c r="J118" i="13" s="1"/>
  <c r="A118" i="13"/>
  <c r="M117" i="13"/>
  <c r="I117" i="13"/>
  <c r="A117" i="13"/>
  <c r="M116" i="13"/>
  <c r="N116" i="13" s="1"/>
  <c r="O116" i="13" s="1"/>
  <c r="I116" i="13"/>
  <c r="J116" i="13" s="1"/>
  <c r="A116" i="13"/>
  <c r="M115" i="13"/>
  <c r="N115" i="13" s="1"/>
  <c r="I115" i="13"/>
  <c r="J115" i="13" s="1"/>
  <c r="A115" i="13"/>
  <c r="M114" i="13"/>
  <c r="N114" i="13" s="1"/>
  <c r="O114" i="13" s="1"/>
  <c r="I114" i="13"/>
  <c r="J114" i="13" s="1"/>
  <c r="A114" i="13"/>
  <c r="M113" i="13"/>
  <c r="I113" i="13"/>
  <c r="A113" i="13"/>
  <c r="M112" i="13"/>
  <c r="I112" i="13"/>
  <c r="J112" i="13" s="1"/>
  <c r="K112" i="13" s="1"/>
  <c r="A112" i="13"/>
  <c r="M111" i="13"/>
  <c r="I111" i="13"/>
  <c r="A111" i="13"/>
  <c r="M110" i="13"/>
  <c r="I110" i="13"/>
  <c r="A110" i="13"/>
  <c r="M109" i="13"/>
  <c r="I109" i="13"/>
  <c r="A109" i="13"/>
  <c r="M108" i="13"/>
  <c r="N108" i="13" s="1"/>
  <c r="I108" i="13"/>
  <c r="J108" i="13" s="1"/>
  <c r="A108" i="13"/>
  <c r="M107" i="13"/>
  <c r="I107" i="13"/>
  <c r="A107" i="13"/>
  <c r="M106" i="13"/>
  <c r="I106" i="13"/>
  <c r="J106" i="13" s="1"/>
  <c r="A106" i="13"/>
  <c r="M105" i="13"/>
  <c r="I105" i="13"/>
  <c r="A105" i="13"/>
  <c r="M104" i="13"/>
  <c r="I104" i="13"/>
  <c r="J104" i="13" s="1"/>
  <c r="A104" i="13"/>
  <c r="M103" i="13"/>
  <c r="I103" i="13"/>
  <c r="A103" i="13"/>
  <c r="M102" i="13"/>
  <c r="I102" i="13"/>
  <c r="J102" i="13" s="1"/>
  <c r="A102" i="13"/>
  <c r="M101" i="13"/>
  <c r="I101" i="13"/>
  <c r="A101" i="13"/>
  <c r="A99" i="13"/>
  <c r="M99" i="13"/>
  <c r="I99" i="13"/>
  <c r="B99" i="13"/>
  <c r="A197" i="13"/>
  <c r="M197" i="13"/>
  <c r="I197" i="13"/>
  <c r="A176" i="13"/>
  <c r="M195" i="13"/>
  <c r="I195" i="13"/>
  <c r="M194" i="13"/>
  <c r="I194" i="13"/>
  <c r="M193" i="13"/>
  <c r="N193" i="13" s="1"/>
  <c r="I193" i="13"/>
  <c r="M192" i="13"/>
  <c r="I192" i="13"/>
  <c r="M191" i="13"/>
  <c r="N191" i="13" s="1"/>
  <c r="I191" i="13"/>
  <c r="M190" i="13"/>
  <c r="I190" i="13"/>
  <c r="M189" i="13"/>
  <c r="N189" i="13" s="1"/>
  <c r="I189" i="13"/>
  <c r="M176" i="13"/>
  <c r="I176" i="13"/>
  <c r="B100" i="13" l="1"/>
  <c r="B101" i="13" s="1"/>
  <c r="B102" i="13" s="1"/>
  <c r="B103" i="13" s="1"/>
  <c r="B104" i="13" s="1"/>
  <c r="B105" i="13" s="1"/>
  <c r="B106" i="13" s="1"/>
  <c r="B107" i="13" s="1"/>
  <c r="B108" i="13" s="1"/>
  <c r="B109" i="13" s="1"/>
  <c r="B110" i="13" s="1"/>
  <c r="B111" i="13" s="1"/>
  <c r="B112" i="13" s="1"/>
  <c r="B113" i="13" s="1"/>
  <c r="B114" i="13" s="1"/>
  <c r="B115" i="13" s="1"/>
  <c r="B116" i="13" s="1"/>
  <c r="B117" i="13"/>
  <c r="B118" i="13" s="1"/>
  <c r="B119" i="13" s="1"/>
  <c r="B120" i="13" s="1"/>
  <c r="B121" i="13" s="1"/>
  <c r="B122" i="13" s="1"/>
  <c r="B123" i="13" s="1"/>
  <c r="B124" i="13" s="1"/>
  <c r="B125" i="13" s="1"/>
  <c r="B126" i="13" s="1"/>
  <c r="B127" i="13" s="1"/>
  <c r="B132" i="13" s="1"/>
  <c r="B133" i="13" s="1"/>
  <c r="B134" i="13" s="1"/>
  <c r="B135" i="13" s="1"/>
  <c r="B136" i="13" s="1"/>
  <c r="B137" i="13" s="1"/>
  <c r="B138" i="13" s="1"/>
  <c r="B139" i="13" s="1"/>
  <c r="B140" i="13" s="1"/>
  <c r="B141" i="13" s="1"/>
  <c r="B142" i="13" s="1"/>
  <c r="B143" i="13" s="1"/>
  <c r="B144" i="13" s="1"/>
  <c r="B145" i="13" s="1"/>
  <c r="B146" i="13" s="1"/>
  <c r="B147" i="13" s="1"/>
  <c r="B148" i="13" s="1"/>
  <c r="B149" i="13" s="1"/>
  <c r="B150" i="13" s="1"/>
  <c r="B151" i="13" s="1"/>
  <c r="B152" i="13" s="1"/>
  <c r="B153" i="13" s="1"/>
  <c r="B154" i="13" s="1"/>
  <c r="B155" i="13" s="1"/>
  <c r="B156" i="13" s="1"/>
  <c r="B157" i="13" s="1"/>
  <c r="B158" i="13" s="1"/>
  <c r="B159" i="13" s="1"/>
  <c r="B160" i="13" s="1"/>
  <c r="B161" i="13" s="1"/>
  <c r="B162" i="13" s="1"/>
  <c r="B163" i="13" s="1"/>
  <c r="B164" i="13" s="1"/>
  <c r="B165" i="13" s="1"/>
  <c r="B166" i="13" s="1"/>
  <c r="B167" i="13" s="1"/>
  <c r="B168" i="13" s="1"/>
  <c r="B169" i="13" s="1"/>
  <c r="B170" i="13" s="1"/>
  <c r="B180" i="13"/>
  <c r="B181" i="13" s="1"/>
  <c r="B182" i="13" s="1"/>
  <c r="B183" i="13" s="1"/>
  <c r="B184" i="13" s="1"/>
  <c r="B185" i="13" s="1"/>
  <c r="B186" i="13" s="1"/>
  <c r="B187" i="13" s="1"/>
  <c r="B188" i="13" s="1"/>
  <c r="B189" i="13" s="1"/>
  <c r="B190" i="13" s="1"/>
  <c r="B191" i="13" s="1"/>
  <c r="B192" i="13" s="1"/>
  <c r="B193" i="13" s="1"/>
  <c r="B194" i="13" s="1"/>
  <c r="B195" i="13" s="1"/>
  <c r="J187" i="13"/>
  <c r="K187" i="13" s="1"/>
  <c r="O187" i="13"/>
  <c r="Q185" i="13"/>
  <c r="P185" i="13"/>
  <c r="O184" i="13"/>
  <c r="K183" i="13"/>
  <c r="Q142" i="13"/>
  <c r="O185" i="13"/>
  <c r="P187" i="13"/>
  <c r="Q186" i="13"/>
  <c r="K186" i="13"/>
  <c r="Q183" i="13"/>
  <c r="P183" i="13"/>
  <c r="P102" i="13"/>
  <c r="P104" i="13"/>
  <c r="Q182" i="13"/>
  <c r="Q137" i="13"/>
  <c r="Q121" i="13"/>
  <c r="O182" i="13"/>
  <c r="R182" i="13" s="1"/>
  <c r="P169" i="13"/>
  <c r="O183" i="13"/>
  <c r="K185" i="13"/>
  <c r="P186" i="13"/>
  <c r="Q184" i="13"/>
  <c r="K184" i="13"/>
  <c r="P184" i="13"/>
  <c r="O186" i="13"/>
  <c r="P182" i="13"/>
  <c r="P113" i="13"/>
  <c r="Q134" i="13"/>
  <c r="Q163" i="13"/>
  <c r="Q188" i="13"/>
  <c r="J169" i="13"/>
  <c r="N104" i="13"/>
  <c r="O104" i="13" s="1"/>
  <c r="P106" i="13"/>
  <c r="J110" i="13"/>
  <c r="K110" i="13" s="1"/>
  <c r="P110" i="13"/>
  <c r="Q164" i="13"/>
  <c r="O169" i="13"/>
  <c r="Q161" i="13"/>
  <c r="Q126" i="13"/>
  <c r="O161" i="13"/>
  <c r="Q132" i="13"/>
  <c r="P188" i="13"/>
  <c r="N110" i="13"/>
  <c r="O110" i="13" s="1"/>
  <c r="Q122" i="13"/>
  <c r="N157" i="13"/>
  <c r="O157" i="13" s="1"/>
  <c r="J166" i="13"/>
  <c r="K166" i="13" s="1"/>
  <c r="R166" i="13" s="1"/>
  <c r="Q154" i="13"/>
  <c r="K188" i="13"/>
  <c r="R188" i="13" s="1"/>
  <c r="P112" i="13"/>
  <c r="O127" i="13"/>
  <c r="Q129" i="13"/>
  <c r="Q146" i="13"/>
  <c r="N102" i="13"/>
  <c r="O102" i="13" s="1"/>
  <c r="N112" i="13"/>
  <c r="O112" i="13" s="1"/>
  <c r="R112" i="13" s="1"/>
  <c r="Q124" i="13"/>
  <c r="O151" i="13"/>
  <c r="N106" i="13"/>
  <c r="O106" i="13" s="1"/>
  <c r="P108" i="13"/>
  <c r="N119" i="13"/>
  <c r="O119" i="13" s="1"/>
  <c r="Q155" i="13"/>
  <c r="J168" i="13"/>
  <c r="K168" i="13" s="1"/>
  <c r="R168" i="13" s="1"/>
  <c r="Q130" i="13"/>
  <c r="Q140" i="13"/>
  <c r="P99" i="13"/>
  <c r="O135" i="13"/>
  <c r="J160" i="13"/>
  <c r="K160" i="13" s="1"/>
  <c r="R160" i="13" s="1"/>
  <c r="P170" i="13"/>
  <c r="Q170" i="13"/>
  <c r="O143" i="13"/>
  <c r="Q114" i="13"/>
  <c r="K162" i="13"/>
  <c r="R162" i="13" s="1"/>
  <c r="Q116" i="13"/>
  <c r="Q138" i="13"/>
  <c r="Q148" i="13"/>
  <c r="Q108" i="13"/>
  <c r="K108" i="13"/>
  <c r="K104" i="13"/>
  <c r="Q153" i="13"/>
  <c r="Q118" i="13"/>
  <c r="Q145" i="13"/>
  <c r="Q150" i="13"/>
  <c r="K102" i="13"/>
  <c r="Q115" i="13"/>
  <c r="O115" i="13"/>
  <c r="K106" i="13"/>
  <c r="N101" i="13"/>
  <c r="O101" i="13" s="1"/>
  <c r="N103" i="13"/>
  <c r="O103" i="13" s="1"/>
  <c r="N105" i="13"/>
  <c r="O105" i="13" s="1"/>
  <c r="N107" i="13"/>
  <c r="O107" i="13" s="1"/>
  <c r="N109" i="13"/>
  <c r="O109" i="13" s="1"/>
  <c r="N111" i="13"/>
  <c r="O111" i="13" s="1"/>
  <c r="N113" i="13"/>
  <c r="O113" i="13" s="1"/>
  <c r="P115" i="13"/>
  <c r="K115" i="13"/>
  <c r="N120" i="13"/>
  <c r="O120" i="13" s="1"/>
  <c r="P123" i="13"/>
  <c r="N128" i="13"/>
  <c r="O128" i="13" s="1"/>
  <c r="P131" i="13"/>
  <c r="N136" i="13"/>
  <c r="O136" i="13" s="1"/>
  <c r="P139" i="13"/>
  <c r="N144" i="13"/>
  <c r="O144" i="13" s="1"/>
  <c r="P147" i="13"/>
  <c r="N152" i="13"/>
  <c r="O152" i="13" s="1"/>
  <c r="P156" i="13"/>
  <c r="P157" i="13"/>
  <c r="P159" i="13"/>
  <c r="Q162" i="13"/>
  <c r="K122" i="13"/>
  <c r="R122" i="13" s="1"/>
  <c r="P122" i="13"/>
  <c r="K116" i="13"/>
  <c r="R116" i="13" s="1"/>
  <c r="P116" i="13"/>
  <c r="J123" i="13"/>
  <c r="Q123" i="13" s="1"/>
  <c r="K124" i="13"/>
  <c r="R124" i="13" s="1"/>
  <c r="P124" i="13"/>
  <c r="J131" i="13"/>
  <c r="Q131" i="13" s="1"/>
  <c r="K132" i="13"/>
  <c r="R132" i="13" s="1"/>
  <c r="P132" i="13"/>
  <c r="J139" i="13"/>
  <c r="Q139" i="13" s="1"/>
  <c r="K140" i="13"/>
  <c r="R140" i="13" s="1"/>
  <c r="P140" i="13"/>
  <c r="J147" i="13"/>
  <c r="Q147" i="13" s="1"/>
  <c r="K148" i="13"/>
  <c r="R148" i="13" s="1"/>
  <c r="P148" i="13"/>
  <c r="J156" i="13"/>
  <c r="Q156" i="13" s="1"/>
  <c r="J157" i="13"/>
  <c r="K158" i="13"/>
  <c r="R158" i="13" s="1"/>
  <c r="J159" i="13"/>
  <c r="Q159" i="13" s="1"/>
  <c r="P101" i="13"/>
  <c r="P103" i="13"/>
  <c r="P105" i="13"/>
  <c r="P107" i="13"/>
  <c r="P109" i="13"/>
  <c r="P111" i="13"/>
  <c r="P117" i="13"/>
  <c r="P125" i="13"/>
  <c r="P133" i="13"/>
  <c r="P141" i="13"/>
  <c r="P149" i="13"/>
  <c r="Q158" i="13"/>
  <c r="J117" i="13"/>
  <c r="K117" i="13" s="1"/>
  <c r="K118" i="13"/>
  <c r="R118" i="13" s="1"/>
  <c r="P118" i="13"/>
  <c r="J125" i="13"/>
  <c r="K126" i="13"/>
  <c r="R126" i="13" s="1"/>
  <c r="P126" i="13"/>
  <c r="J133" i="13"/>
  <c r="K134" i="13"/>
  <c r="R134" i="13" s="1"/>
  <c r="P134" i="13"/>
  <c r="J141" i="13"/>
  <c r="K142" i="13"/>
  <c r="R142" i="13" s="1"/>
  <c r="P142" i="13"/>
  <c r="J149" i="13"/>
  <c r="K149" i="13" s="1"/>
  <c r="K150" i="13"/>
  <c r="R150" i="13" s="1"/>
  <c r="P150" i="13"/>
  <c r="P119" i="13"/>
  <c r="P127" i="13"/>
  <c r="P135" i="13"/>
  <c r="P143" i="13"/>
  <c r="P151" i="13"/>
  <c r="P167" i="13"/>
  <c r="J101" i="13"/>
  <c r="J103" i="13"/>
  <c r="J105" i="13"/>
  <c r="J107" i="13"/>
  <c r="K107" i="13" s="1"/>
  <c r="O108" i="13"/>
  <c r="J109" i="13"/>
  <c r="J111" i="13"/>
  <c r="J113" i="13"/>
  <c r="N117" i="13"/>
  <c r="O117" i="13" s="1"/>
  <c r="J119" i="13"/>
  <c r="P120" i="13"/>
  <c r="N125" i="13"/>
  <c r="O125" i="13" s="1"/>
  <c r="J127" i="13"/>
  <c r="Q127" i="13" s="1"/>
  <c r="P128" i="13"/>
  <c r="N133" i="13"/>
  <c r="O133" i="13" s="1"/>
  <c r="J135" i="13"/>
  <c r="Q135" i="13" s="1"/>
  <c r="P136" i="13"/>
  <c r="N141" i="13"/>
  <c r="O141" i="13" s="1"/>
  <c r="J143" i="13"/>
  <c r="Q143" i="13" s="1"/>
  <c r="P144" i="13"/>
  <c r="N149" i="13"/>
  <c r="O149" i="13" s="1"/>
  <c r="J151" i="13"/>
  <c r="Q151" i="13" s="1"/>
  <c r="P152" i="13"/>
  <c r="P165" i="13"/>
  <c r="J167" i="13"/>
  <c r="Q167" i="13" s="1"/>
  <c r="J120" i="13"/>
  <c r="P121" i="13"/>
  <c r="K121" i="13"/>
  <c r="R121" i="13" s="1"/>
  <c r="J128" i="13"/>
  <c r="P129" i="13"/>
  <c r="K129" i="13"/>
  <c r="R129" i="13" s="1"/>
  <c r="J136" i="13"/>
  <c r="P137" i="13"/>
  <c r="K137" i="13"/>
  <c r="R137" i="13" s="1"/>
  <c r="J144" i="13"/>
  <c r="P145" i="13"/>
  <c r="K145" i="13"/>
  <c r="R145" i="13" s="1"/>
  <c r="J152" i="13"/>
  <c r="P153" i="13"/>
  <c r="K153" i="13"/>
  <c r="R153" i="13" s="1"/>
  <c r="P163" i="13"/>
  <c r="K163" i="13"/>
  <c r="R163" i="13" s="1"/>
  <c r="K164" i="13"/>
  <c r="R164" i="13" s="1"/>
  <c r="J165" i="13"/>
  <c r="Q165" i="13" s="1"/>
  <c r="K114" i="13"/>
  <c r="R114" i="13" s="1"/>
  <c r="P114" i="13"/>
  <c r="K130" i="13"/>
  <c r="R130" i="13" s="1"/>
  <c r="P130" i="13"/>
  <c r="K138" i="13"/>
  <c r="R138" i="13" s="1"/>
  <c r="P138" i="13"/>
  <c r="K146" i="13"/>
  <c r="R146" i="13" s="1"/>
  <c r="P146" i="13"/>
  <c r="K154" i="13"/>
  <c r="R154" i="13" s="1"/>
  <c r="P154" i="13"/>
  <c r="P155" i="13"/>
  <c r="K155" i="13"/>
  <c r="R155" i="13" s="1"/>
  <c r="P161" i="13"/>
  <c r="K161" i="13"/>
  <c r="P158" i="13"/>
  <c r="P160" i="13"/>
  <c r="P162" i="13"/>
  <c r="P164" i="13"/>
  <c r="P166" i="13"/>
  <c r="P168" i="13"/>
  <c r="K170" i="13"/>
  <c r="R170" i="13" s="1"/>
  <c r="J99" i="13"/>
  <c r="N99" i="13"/>
  <c r="O99" i="13" s="1"/>
  <c r="J197" i="13"/>
  <c r="K197" i="13" s="1"/>
  <c r="P197" i="13"/>
  <c r="N197" i="13"/>
  <c r="O197" i="13" s="1"/>
  <c r="J189" i="13"/>
  <c r="Q189" i="13" s="1"/>
  <c r="J191" i="13"/>
  <c r="K191" i="13" s="1"/>
  <c r="J193" i="13"/>
  <c r="Q193" i="13" s="1"/>
  <c r="P176" i="13"/>
  <c r="P190" i="13"/>
  <c r="P192" i="13"/>
  <c r="P194" i="13"/>
  <c r="P195" i="13"/>
  <c r="J176" i="13"/>
  <c r="K176" i="13" s="1"/>
  <c r="J190" i="13"/>
  <c r="K190" i="13" s="1"/>
  <c r="J192" i="13"/>
  <c r="K192" i="13" s="1"/>
  <c r="J194" i="13"/>
  <c r="K194" i="13" s="1"/>
  <c r="J195" i="13"/>
  <c r="K195" i="13" s="1"/>
  <c r="O193" i="13"/>
  <c r="O189" i="13"/>
  <c r="O191" i="13"/>
  <c r="P189" i="13"/>
  <c r="P191" i="13"/>
  <c r="P193" i="13"/>
  <c r="N176" i="13"/>
  <c r="N190" i="13"/>
  <c r="N192" i="13"/>
  <c r="N194" i="13"/>
  <c r="O194" i="13" s="1"/>
  <c r="N195" i="13"/>
  <c r="A199" i="13"/>
  <c r="M199" i="13"/>
  <c r="I199" i="13"/>
  <c r="Q113" i="13" l="1"/>
  <c r="R187" i="13"/>
  <c r="Q160" i="13"/>
  <c r="Q187" i="13"/>
  <c r="R184" i="13"/>
  <c r="Q104" i="13"/>
  <c r="R161" i="13"/>
  <c r="Q101" i="13"/>
  <c r="R185" i="13"/>
  <c r="R183" i="13"/>
  <c r="Q111" i="13"/>
  <c r="Q109" i="13"/>
  <c r="R186" i="13"/>
  <c r="R107" i="13"/>
  <c r="Q168" i="13"/>
  <c r="Q119" i="13"/>
  <c r="Q136" i="13"/>
  <c r="Q110" i="13"/>
  <c r="R110" i="13"/>
  <c r="Q144" i="13"/>
  <c r="Q169" i="13"/>
  <c r="K169" i="13"/>
  <c r="R169" i="13" s="1"/>
  <c r="Q191" i="13"/>
  <c r="Q102" i="13"/>
  <c r="Q133" i="13"/>
  <c r="Q112" i="13"/>
  <c r="Q166" i="13"/>
  <c r="Q157" i="13"/>
  <c r="Q176" i="13"/>
  <c r="Q106" i="13"/>
  <c r="Q152" i="13"/>
  <c r="Q105" i="13"/>
  <c r="K143" i="13"/>
  <c r="R143" i="13" s="1"/>
  <c r="R115" i="13"/>
  <c r="Q128" i="13"/>
  <c r="K136" i="13"/>
  <c r="R136" i="13" s="1"/>
  <c r="K156" i="13"/>
  <c r="R156" i="13" s="1"/>
  <c r="K152" i="13"/>
  <c r="R152" i="13" s="1"/>
  <c r="Q103" i="13"/>
  <c r="Q141" i="13"/>
  <c r="K159" i="13"/>
  <c r="R159" i="13" s="1"/>
  <c r="Q120" i="13"/>
  <c r="Q125" i="13"/>
  <c r="K103" i="13"/>
  <c r="R103" i="13" s="1"/>
  <c r="R104" i="13"/>
  <c r="Q107" i="13"/>
  <c r="K167" i="13"/>
  <c r="R167" i="13" s="1"/>
  <c r="K127" i="13"/>
  <c r="R127" i="13" s="1"/>
  <c r="K133" i="13"/>
  <c r="R133" i="13" s="1"/>
  <c r="R102" i="13"/>
  <c r="K120" i="13"/>
  <c r="R120" i="13" s="1"/>
  <c r="K131" i="13"/>
  <c r="R131" i="13" s="1"/>
  <c r="R106" i="13"/>
  <c r="K113" i="13"/>
  <c r="R113" i="13" s="1"/>
  <c r="K151" i="13"/>
  <c r="R151" i="13" s="1"/>
  <c r="K119" i="13"/>
  <c r="R119" i="13" s="1"/>
  <c r="Q117" i="13"/>
  <c r="K125" i="13"/>
  <c r="R125" i="13" s="1"/>
  <c r="K101" i="13"/>
  <c r="R101" i="13" s="1"/>
  <c r="K147" i="13"/>
  <c r="R147" i="13" s="1"/>
  <c r="K105" i="13"/>
  <c r="R105" i="13" s="1"/>
  <c r="K111" i="13"/>
  <c r="R111" i="13" s="1"/>
  <c r="R149" i="13"/>
  <c r="R117" i="13"/>
  <c r="K123" i="13"/>
  <c r="R123" i="13" s="1"/>
  <c r="R108" i="13"/>
  <c r="K144" i="13"/>
  <c r="R144" i="13" s="1"/>
  <c r="K128" i="13"/>
  <c r="R128" i="13" s="1"/>
  <c r="K109" i="13"/>
  <c r="R109" i="13" s="1"/>
  <c r="K165" i="13"/>
  <c r="R165" i="13" s="1"/>
  <c r="K135" i="13"/>
  <c r="R135" i="13" s="1"/>
  <c r="Q149" i="13"/>
  <c r="K141" i="13"/>
  <c r="R141" i="13" s="1"/>
  <c r="K157" i="13"/>
  <c r="R157" i="13" s="1"/>
  <c r="K139" i="13"/>
  <c r="R139" i="13" s="1"/>
  <c r="Q99" i="13"/>
  <c r="K99" i="13"/>
  <c r="R99" i="13" s="1"/>
  <c r="R197" i="13"/>
  <c r="Q197" i="13"/>
  <c r="Q190" i="13"/>
  <c r="K193" i="13"/>
  <c r="R193" i="13" s="1"/>
  <c r="P199" i="13"/>
  <c r="R191" i="13"/>
  <c r="K189" i="13"/>
  <c r="R189" i="13" s="1"/>
  <c r="Q195" i="13"/>
  <c r="Q192" i="13"/>
  <c r="O176" i="13"/>
  <c r="R176" i="13" s="1"/>
  <c r="R194" i="13"/>
  <c r="O192" i="13"/>
  <c r="R192" i="13" s="1"/>
  <c r="Q194" i="13"/>
  <c r="O195" i="13"/>
  <c r="R195" i="13" s="1"/>
  <c r="O190" i="13"/>
  <c r="R190" i="13" s="1"/>
  <c r="J199" i="13"/>
  <c r="N199" i="13"/>
  <c r="O199" i="13" s="1"/>
  <c r="A98" i="13"/>
  <c r="Q199" i="13" l="1"/>
  <c r="K199" i="13"/>
  <c r="R199" i="13" s="1"/>
  <c r="M33" i="15"/>
  <c r="C33" i="15"/>
  <c r="D32" i="15"/>
  <c r="E31" i="15"/>
  <c r="G30" i="15"/>
  <c r="H29" i="15"/>
  <c r="I28" i="15"/>
  <c r="K27" i="15"/>
  <c r="L26" i="15"/>
  <c r="M25" i="15"/>
  <c r="C25" i="15"/>
  <c r="D24" i="15"/>
  <c r="E23" i="15"/>
  <c r="G22" i="15"/>
  <c r="H21" i="15"/>
  <c r="I20" i="15"/>
  <c r="K19" i="15"/>
  <c r="L18" i="15"/>
  <c r="M17" i="15"/>
  <c r="C17" i="15"/>
  <c r="D16" i="15"/>
  <c r="E15" i="15"/>
  <c r="G14" i="15"/>
  <c r="H13" i="15"/>
  <c r="I12" i="15"/>
  <c r="K11" i="15"/>
  <c r="L10" i="15"/>
  <c r="M9" i="15"/>
  <c r="C9" i="15"/>
  <c r="K32" i="15"/>
  <c r="C30" i="15"/>
  <c r="G27" i="15"/>
  <c r="K24" i="15"/>
  <c r="C22" i="15"/>
  <c r="G19" i="15"/>
  <c r="L15" i="15"/>
  <c r="G11" i="15"/>
  <c r="L33" i="15"/>
  <c r="M32" i="15"/>
  <c r="C32" i="15"/>
  <c r="D31" i="15"/>
  <c r="E30" i="15"/>
  <c r="G29" i="15"/>
  <c r="H28" i="15"/>
  <c r="I27" i="15"/>
  <c r="K26" i="15"/>
  <c r="L25" i="15"/>
  <c r="M24" i="15"/>
  <c r="C24" i="15"/>
  <c r="D23" i="15"/>
  <c r="E22" i="15"/>
  <c r="G21" i="15"/>
  <c r="H20" i="15"/>
  <c r="I19" i="15"/>
  <c r="K18" i="15"/>
  <c r="L17" i="15"/>
  <c r="M16" i="15"/>
  <c r="C16" i="15"/>
  <c r="D15" i="15"/>
  <c r="E14" i="15"/>
  <c r="G13" i="15"/>
  <c r="H12" i="15"/>
  <c r="I11" i="15"/>
  <c r="K10" i="15"/>
  <c r="L9" i="15"/>
  <c r="I33" i="15"/>
  <c r="L31" i="15"/>
  <c r="D29" i="15"/>
  <c r="H26" i="15"/>
  <c r="L23" i="15"/>
  <c r="D21" i="15"/>
  <c r="H18" i="15"/>
  <c r="M14" i="15"/>
  <c r="I9" i="15"/>
  <c r="K33" i="15"/>
  <c r="L32" i="15"/>
  <c r="M31" i="15"/>
  <c r="C31" i="15"/>
  <c r="D30" i="15"/>
  <c r="E29" i="15"/>
  <c r="G28" i="15"/>
  <c r="H27" i="15"/>
  <c r="I26" i="15"/>
  <c r="K25" i="15"/>
  <c r="L24" i="15"/>
  <c r="M23" i="15"/>
  <c r="C23" i="15"/>
  <c r="D22" i="15"/>
  <c r="E21" i="15"/>
  <c r="G20" i="15"/>
  <c r="H19" i="15"/>
  <c r="I18" i="15"/>
  <c r="K17" i="15"/>
  <c r="L16" i="15"/>
  <c r="M15" i="15"/>
  <c r="C15" i="15"/>
  <c r="D14" i="15"/>
  <c r="E13" i="15"/>
  <c r="G12" i="15"/>
  <c r="H11" i="15"/>
  <c r="I10" i="15"/>
  <c r="K9" i="15"/>
  <c r="M30" i="15"/>
  <c r="E28" i="15"/>
  <c r="I25" i="15"/>
  <c r="M22" i="15"/>
  <c r="E20" i="15"/>
  <c r="I17" i="15"/>
  <c r="E12" i="15"/>
  <c r="H33" i="15"/>
  <c r="I32" i="15"/>
  <c r="K31" i="15"/>
  <c r="L30" i="15"/>
  <c r="M29" i="15"/>
  <c r="C29" i="15"/>
  <c r="D28" i="15"/>
  <c r="E27" i="15"/>
  <c r="G26" i="15"/>
  <c r="H25" i="15"/>
  <c r="I24" i="15"/>
  <c r="K23" i="15"/>
  <c r="L22" i="15"/>
  <c r="M21" i="15"/>
  <c r="C21" i="15"/>
  <c r="D20" i="15"/>
  <c r="E19" i="15"/>
  <c r="G18" i="15"/>
  <c r="H17" i="15"/>
  <c r="I16" i="15"/>
  <c r="K15" i="15"/>
  <c r="L14" i="15"/>
  <c r="M13" i="15"/>
  <c r="C13" i="15"/>
  <c r="D12" i="15"/>
  <c r="E11" i="15"/>
  <c r="G10" i="15"/>
  <c r="H9" i="15"/>
  <c r="G33" i="15"/>
  <c r="H32" i="15"/>
  <c r="I31" i="15"/>
  <c r="K30" i="15"/>
  <c r="L29" i="15"/>
  <c r="M28" i="15"/>
  <c r="C28" i="15"/>
  <c r="D27" i="15"/>
  <c r="E26" i="15"/>
  <c r="G25" i="15"/>
  <c r="H24" i="15"/>
  <c r="I23" i="15"/>
  <c r="K22" i="15"/>
  <c r="L21" i="15"/>
  <c r="M20" i="15"/>
  <c r="C20" i="15"/>
  <c r="D19" i="15"/>
  <c r="E18" i="15"/>
  <c r="G17" i="15"/>
  <c r="H16" i="15"/>
  <c r="I15" i="15"/>
  <c r="K14" i="15"/>
  <c r="L13" i="15"/>
  <c r="M12" i="15"/>
  <c r="C12" i="15"/>
  <c r="D11" i="15"/>
  <c r="E10" i="15"/>
  <c r="G9" i="15"/>
  <c r="K6" i="15"/>
  <c r="G6" i="15"/>
  <c r="C14" i="15"/>
  <c r="E33" i="15"/>
  <c r="G32" i="15"/>
  <c r="H31" i="15"/>
  <c r="I30" i="15"/>
  <c r="K29" i="15"/>
  <c r="L28" i="15"/>
  <c r="M27" i="15"/>
  <c r="C27" i="15"/>
  <c r="D26" i="15"/>
  <c r="E25" i="15"/>
  <c r="G24" i="15"/>
  <c r="H23" i="15"/>
  <c r="I22" i="15"/>
  <c r="K21" i="15"/>
  <c r="L20" i="15"/>
  <c r="M19" i="15"/>
  <c r="C19" i="15"/>
  <c r="D18" i="15"/>
  <c r="E17" i="15"/>
  <c r="G16" i="15"/>
  <c r="H15" i="15"/>
  <c r="I14" i="15"/>
  <c r="K13" i="15"/>
  <c r="L12" i="15"/>
  <c r="M11" i="15"/>
  <c r="C11" i="15"/>
  <c r="D10" i="15"/>
  <c r="E9" i="15"/>
  <c r="D13" i="15"/>
  <c r="D33" i="15"/>
  <c r="E32" i="15"/>
  <c r="G31" i="15"/>
  <c r="H30" i="15"/>
  <c r="I29" i="15"/>
  <c r="K28" i="15"/>
  <c r="L27" i="15"/>
  <c r="M26" i="15"/>
  <c r="C26" i="15"/>
  <c r="D25" i="15"/>
  <c r="E24" i="15"/>
  <c r="G23" i="15"/>
  <c r="H22" i="15"/>
  <c r="I21" i="15"/>
  <c r="K20" i="15"/>
  <c r="L19" i="15"/>
  <c r="M18" i="15"/>
  <c r="C18" i="15"/>
  <c r="D17" i="15"/>
  <c r="E16" i="15"/>
  <c r="G15" i="15"/>
  <c r="H14" i="15"/>
  <c r="I13" i="15"/>
  <c r="K12" i="15"/>
  <c r="L11" i="15"/>
  <c r="M10" i="15"/>
  <c r="C10" i="15"/>
  <c r="D9" i="15"/>
  <c r="C6" i="15"/>
  <c r="I171" i="13" s="1"/>
  <c r="K16" i="15"/>
  <c r="H10" i="15"/>
  <c r="G7" i="15" l="1"/>
  <c r="M98" i="13"/>
  <c r="G8" i="15" l="1"/>
  <c r="M171" i="13"/>
  <c r="M196" i="13"/>
  <c r="N98" i="13"/>
  <c r="O98" i="13" s="1"/>
  <c r="G5" i="15"/>
  <c r="H7" i="15"/>
  <c r="I98" i="13"/>
  <c r="D8" i="15" l="1"/>
  <c r="C8" i="15"/>
  <c r="I6" i="15"/>
  <c r="I8" i="15"/>
  <c r="H6" i="15"/>
  <c r="N171" i="13" s="1"/>
  <c r="H8" i="15"/>
  <c r="N196" i="13"/>
  <c r="D6" i="15"/>
  <c r="M97" i="13"/>
  <c r="M198" i="13"/>
  <c r="C7" i="15"/>
  <c r="C4" i="15"/>
  <c r="I29" i="13" s="1"/>
  <c r="H4" i="15"/>
  <c r="N29" i="13" s="1"/>
  <c r="G4" i="15"/>
  <c r="M29" i="13" s="1"/>
  <c r="J98" i="13"/>
  <c r="K98" i="13" s="1"/>
  <c r="C5" i="15"/>
  <c r="H5" i="15"/>
  <c r="I5" i="15"/>
  <c r="I7" i="15"/>
  <c r="P98" i="13"/>
  <c r="I198" i="13" l="1"/>
  <c r="E8" i="15"/>
  <c r="K8" i="15"/>
  <c r="L6" i="15"/>
  <c r="L8" i="15"/>
  <c r="I196" i="13"/>
  <c r="O171" i="13"/>
  <c r="O196" i="13"/>
  <c r="O198" i="13"/>
  <c r="E6" i="15"/>
  <c r="N97" i="13"/>
  <c r="N198" i="13"/>
  <c r="Q98" i="13"/>
  <c r="D4" i="15"/>
  <c r="D7" i="15"/>
  <c r="K7" i="15"/>
  <c r="K5" i="15"/>
  <c r="I4" i="15"/>
  <c r="D5" i="15"/>
  <c r="O97" i="13"/>
  <c r="K4" i="15"/>
  <c r="P29" i="13" s="1"/>
  <c r="H2" i="15"/>
  <c r="N28" i="13" s="1"/>
  <c r="G2" i="15"/>
  <c r="M28" i="13" s="1"/>
  <c r="C2" i="15"/>
  <c r="I28" i="13" s="1"/>
  <c r="I97" i="13"/>
  <c r="R98" i="13"/>
  <c r="M6" i="15" l="1"/>
  <c r="M8" i="15"/>
  <c r="P171" i="13"/>
  <c r="P196" i="13"/>
  <c r="J171" i="13"/>
  <c r="J196" i="13"/>
  <c r="P97" i="13"/>
  <c r="P198" i="13"/>
  <c r="J97" i="13"/>
  <c r="J198" i="13"/>
  <c r="L4" i="15"/>
  <c r="L7" i="15"/>
  <c r="E4" i="15"/>
  <c r="E7" i="15"/>
  <c r="E5" i="15"/>
  <c r="L5" i="15"/>
  <c r="K2" i="15"/>
  <c r="P28" i="13" s="1"/>
  <c r="I2" i="15"/>
  <c r="O28" i="13" s="1"/>
  <c r="O29" i="13"/>
  <c r="J29" i="13"/>
  <c r="D2" i="15"/>
  <c r="J28" i="13" s="1"/>
  <c r="K171" i="13" l="1"/>
  <c r="K196" i="13"/>
  <c r="Q171" i="13"/>
  <c r="Q196" i="13"/>
  <c r="Q97" i="13"/>
  <c r="Q198" i="13"/>
  <c r="K97" i="13"/>
  <c r="K198" i="13"/>
  <c r="Q29" i="13"/>
  <c r="M4" i="15"/>
  <c r="M7" i="15"/>
  <c r="M5" i="15"/>
  <c r="K17" i="13"/>
  <c r="L2" i="15"/>
  <c r="Q28" i="13" s="1"/>
  <c r="K29" i="13"/>
  <c r="E2" i="15"/>
  <c r="R171" i="13" l="1"/>
  <c r="R196" i="13"/>
  <c r="R97" i="13"/>
  <c r="R198" i="13"/>
  <c r="R29" i="13"/>
  <c r="M2" i="15"/>
  <c r="R28" i="13" s="1"/>
  <c r="K28" i="13"/>
  <c r="I17" i="13"/>
  <c r="F17" i="13" l="1"/>
</calcChain>
</file>

<file path=xl/sharedStrings.xml><?xml version="1.0" encoding="utf-8"?>
<sst xmlns="http://schemas.openxmlformats.org/spreadsheetml/2006/main" count="314" uniqueCount="190">
  <si>
    <t>Lp.</t>
  </si>
  <si>
    <t>Jm</t>
  </si>
  <si>
    <t>Cena jedn. netto
(w zł.)</t>
  </si>
  <si>
    <t>VAT
w %</t>
  </si>
  <si>
    <t>Wartość netto
(w zł.)</t>
  </si>
  <si>
    <t>Wartość brutto
(w zł.)</t>
  </si>
  <si>
    <t>Wartość VAT
(w zł.)</t>
  </si>
  <si>
    <t>RAZEM ZAKRES PODSTAWOWY + PRAO OPCJI</t>
  </si>
  <si>
    <t>TAK</t>
  </si>
  <si>
    <t>NIE</t>
  </si>
  <si>
    <t>Wybór</t>
  </si>
  <si>
    <t>Wykonawcy wspólnie ubiegają się o udzielenie zamówienia</t>
  </si>
  <si>
    <t xml:space="preserve">Województwa 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</si>
  <si>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</si>
  <si>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</si>
  <si>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</si>
  <si>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</si>
  <si>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</si>
  <si>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</si>
  <si>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</si>
  <si>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</si>
  <si>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</si>
  <si>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</si>
  <si>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</si>
  <si>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</si>
  <si>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</si>
  <si>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</si>
  <si>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</si>
  <si>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zachodniopomosrkie</t>
  </si>
  <si>
    <t>Rodzaj Wykonawcy</t>
  </si>
  <si>
    <t>Rodzaj WYKONAWCY</t>
  </si>
  <si>
    <t>Mikroprzedsiębiorstwo</t>
  </si>
  <si>
    <t>Małe przedsiębiorstwo</t>
  </si>
  <si>
    <t>Średnie przedsiębiorstwo</t>
  </si>
  <si>
    <t>Jednoosobowa działalność gospodarcza</t>
  </si>
  <si>
    <t>Osoba fizyczna nieprowadząca działalności gospodarczej</t>
  </si>
  <si>
    <t>Inny rodzaj</t>
  </si>
  <si>
    <t>prowadzonego przez:</t>
  </si>
  <si>
    <t>ZAMAWIAJĄCY- SKARB PAŃSTWA ODDZIAŁ ZABEZPIECZENIA ŻANDARMERII WOJSKOWEJ</t>
  </si>
  <si>
    <t>WARSZAWA</t>
  </si>
  <si>
    <t>Tryby</t>
  </si>
  <si>
    <t>po zapoznaniu się z dokumentami zamówienia, jako WYKONAWCA oferuję wykonanie zamówienia zgodnie z niżej przedstawionymi warunkami:</t>
  </si>
  <si>
    <t>Przystępując do postępowania o udzielenie zamówienia publicznego w trybie:</t>
  </si>
  <si>
    <t xml:space="preserve">przetarg nieograniczony - art. 132 ustawy Pzp, </t>
  </si>
  <si>
    <t xml:space="preserve">przetarg ograniczony - art. 140 ustawy Pzp, </t>
  </si>
  <si>
    <t xml:space="preserve">przetarg ograniczony OiB - art. 411 ustawy Pzp, </t>
  </si>
  <si>
    <t xml:space="preserve">zamówienie z wolnej ręki - art. 214 ust 1 pkt 1 ustawy Pzp, </t>
  </si>
  <si>
    <t xml:space="preserve">zamówienie z wolnej ręki - art. 214 ust 1 pkt 6 ustawy Pzp, </t>
  </si>
  <si>
    <t xml:space="preserve">zamówienie z wolnej ręki - art. 305 pkt 1 ustawy Pzp, </t>
  </si>
  <si>
    <t xml:space="preserve">zamówienie z wolnej ręki - art. 305 pkt 2 ustawy Pzp, </t>
  </si>
  <si>
    <t xml:space="preserve">zamówienie z wolnej ręki OiB - art. 415 ust 2 pkt 1 ustawy Pzp, </t>
  </si>
  <si>
    <t xml:space="preserve">zamówienie z wolnej ręki OiB - art. 415 ust 2 pkt 2 ustawy Pzp, </t>
  </si>
  <si>
    <t xml:space="preserve">zamówienie z wolnej ręki OiB - art. 415 ust 2 pkt 7 ustawy Pzp, </t>
  </si>
  <si>
    <t xml:space="preserve">podstawowy tryb I - art. 275 pkt 1 ustawy Pzp, </t>
  </si>
  <si>
    <t xml:space="preserve">podstawowy tryb II - art. 275 pkt 2 ustawy Pzp, </t>
  </si>
  <si>
    <t xml:space="preserve">podstawowy tryb III - art. 275 pkt 3 ustawy Pzp, </t>
  </si>
  <si>
    <t>nazwa i oznaczenie postępowania</t>
  </si>
  <si>
    <t>Adres:       miejscowość</t>
  </si>
  <si>
    <t>kod pocztowy</t>
  </si>
  <si>
    <t>NIP</t>
  </si>
  <si>
    <t>Kraj</t>
  </si>
  <si>
    <t>Województwo</t>
  </si>
  <si>
    <t>REGON</t>
  </si>
  <si>
    <r>
      <t xml:space="preserve">Imię Nazwisko osoby </t>
    </r>
    <r>
      <rPr>
        <i/>
        <sz val="9"/>
        <color rgb="FFC00000"/>
        <rFont val="Arial Narrow"/>
        <family val="2"/>
        <charset val="238"/>
      </rPr>
      <t>uprawnionej do reprezentacji Wykonawcy lub pełnomocnika</t>
    </r>
  </si>
  <si>
    <t>zadanie</t>
  </si>
  <si>
    <t>wartość netto</t>
  </si>
  <si>
    <t>wartość vat</t>
  </si>
  <si>
    <t>wartość brutto</t>
  </si>
  <si>
    <t>RAZEM</t>
  </si>
  <si>
    <t>ZP</t>
  </si>
  <si>
    <t>PO</t>
  </si>
  <si>
    <t>Kolumna1</t>
  </si>
  <si>
    <t>Kolumna2</t>
  </si>
  <si>
    <t>Kolumna3</t>
  </si>
  <si>
    <t>Kolumna4</t>
  </si>
  <si>
    <t>Kolumna5</t>
  </si>
  <si>
    <t>Kolumna6</t>
  </si>
  <si>
    <t>Kolumna7</t>
  </si>
  <si>
    <t>Kolumna8</t>
  </si>
  <si>
    <t>Kolumna9</t>
  </si>
  <si>
    <t>Kolumna72</t>
  </si>
  <si>
    <t>Kolumna63</t>
  </si>
  <si>
    <t>Kolumna84</t>
  </si>
  <si>
    <t>Kolumna95</t>
  </si>
  <si>
    <t>ZADANIE</t>
  </si>
  <si>
    <t>zakres podstawowy</t>
  </si>
  <si>
    <t>prawo opcji</t>
  </si>
  <si>
    <t>część</t>
  </si>
  <si>
    <t xml:space="preserve">Tabela 1 </t>
  </si>
  <si>
    <t xml:space="preserve">szczegółowe informacje w zakresie poszczególnych zadań oraz cen, wartości netto, VAT i brutto zawiera Tabela 1  </t>
  </si>
  <si>
    <r>
      <t xml:space="preserve">Dane </t>
    </r>
    <r>
      <rPr>
        <b/>
        <i/>
        <sz val="10"/>
        <color theme="1"/>
        <rFont val="Arial Narrow"/>
        <family val="2"/>
        <charset val="238"/>
      </rPr>
      <t>WYKONAWCY</t>
    </r>
    <r>
      <rPr>
        <i/>
        <sz val="10"/>
        <color theme="1"/>
        <rFont val="Arial Narrow"/>
        <family val="2"/>
        <charset val="238"/>
      </rPr>
      <t xml:space="preserve"> składającego ofertę:   nazwa </t>
    </r>
  </si>
  <si>
    <t>JANA OSTROROGA 35</t>
  </si>
  <si>
    <t>ulica, nr</t>
  </si>
  <si>
    <t>Imię Nazwisko osoby do kontaktu</t>
  </si>
  <si>
    <t>tel:</t>
  </si>
  <si>
    <t>adres e-mail</t>
  </si>
  <si>
    <t xml:space="preserve">ZADANIE </t>
  </si>
  <si>
    <r>
      <t>K1 - cena</t>
    </r>
    <r>
      <rPr>
        <i/>
        <sz val="10"/>
        <color theme="1"/>
        <rFont val="Arial Narrow"/>
        <family val="2"/>
        <charset val="238"/>
      </rPr>
      <t xml:space="preserve"> (łączna wartość brutto)     </t>
    </r>
  </si>
  <si>
    <t>Nazwa prrzedmiotu</t>
  </si>
  <si>
    <t>ILOŚĆ 
zakr podst + opcja</t>
  </si>
  <si>
    <t>Zakres</t>
  </si>
  <si>
    <t>skrót</t>
  </si>
  <si>
    <t>Zadanie</t>
  </si>
  <si>
    <t>KRYTERIA</t>
  </si>
  <si>
    <t>K2</t>
  </si>
  <si>
    <t>K3</t>
  </si>
  <si>
    <t>K4</t>
  </si>
  <si>
    <t>K5</t>
  </si>
  <si>
    <t>K6</t>
  </si>
  <si>
    <t>K7</t>
  </si>
  <si>
    <t>K8</t>
  </si>
  <si>
    <t>K9</t>
  </si>
  <si>
    <t>K10</t>
  </si>
  <si>
    <t>do xxx</t>
  </si>
  <si>
    <t>Wartość netto
(w zł.) ZP</t>
  </si>
  <si>
    <t>Wartość VAT
(w zł.)ZP</t>
  </si>
  <si>
    <t>Wartość brutto
(w zł.)ZP</t>
  </si>
  <si>
    <t>Wartość netto
(w zł.) PO</t>
  </si>
  <si>
    <t>Wartość VAT
(w zł.) PO</t>
  </si>
  <si>
    <t>Wartość brutto
(w zł.) PO</t>
  </si>
  <si>
    <t>PRAWO OPCJI
ilość</t>
  </si>
  <si>
    <t>ZAKRES PODST 
ilość</t>
  </si>
  <si>
    <t>wszystko</t>
  </si>
  <si>
    <t>Razem:</t>
  </si>
  <si>
    <t>1</t>
  </si>
  <si>
    <t>K1 - cena</t>
  </si>
  <si>
    <r>
      <rPr>
        <b/>
        <i/>
        <sz val="9"/>
        <color theme="1"/>
        <rFont val="Arial Narrow"/>
        <family val="2"/>
        <charset val="238"/>
      </rPr>
      <t xml:space="preserve">  </t>
    </r>
    <r>
      <rPr>
        <b/>
        <i/>
        <sz val="11"/>
        <color theme="1"/>
        <rFont val="Arial Narrow"/>
        <family val="2"/>
        <charset val="238"/>
      </rPr>
      <t>Razem:</t>
    </r>
  </si>
  <si>
    <t>K1</t>
  </si>
  <si>
    <t>kg</t>
  </si>
  <si>
    <t>ZAKRES PODSTAWOWY (ZP) - 50%</t>
  </si>
  <si>
    <t>ZAKRES OBJĘTY PRAWEM OPCJI (PO) - 50%</t>
  </si>
  <si>
    <t>01-163</t>
  </si>
  <si>
    <t>RZP/         /OZŻW/2024</t>
  </si>
  <si>
    <t>Załącznik nr 2 do SWZ</t>
  </si>
  <si>
    <t>DOSTAWA PIECZYWA I WYROBÓW CUKIERNICZYCH DLA ŻW</t>
  </si>
  <si>
    <t>PIECZYWO</t>
  </si>
  <si>
    <t>Bułka pszenna zwykła</t>
  </si>
  <si>
    <t>Bułka graham</t>
  </si>
  <si>
    <t>Bułka maślana</t>
  </si>
  <si>
    <t>Bułka ze słonecznikiem</t>
  </si>
  <si>
    <t>Bułka z ziarnami</t>
  </si>
  <si>
    <t>Bagietka pszenna</t>
  </si>
  <si>
    <t>Półbagietka czosnkowa</t>
  </si>
  <si>
    <t>Półbagietka razowa</t>
  </si>
  <si>
    <t>Bułka do hamburgera</t>
  </si>
  <si>
    <t>Bajgiel</t>
  </si>
  <si>
    <t>Bułka hot-dog pszenna</t>
  </si>
  <si>
    <t>Chałka</t>
  </si>
  <si>
    <t>Rogal pszenny</t>
  </si>
  <si>
    <t>Bułka tarta</t>
  </si>
  <si>
    <t>Chlebek pita</t>
  </si>
  <si>
    <t>Chleb żytni razowy</t>
  </si>
  <si>
    <t>Chleb zwykły krojony w folii</t>
  </si>
  <si>
    <t>Chleb graham</t>
  </si>
  <si>
    <t>Chleb mieszany słonecznikowy</t>
  </si>
  <si>
    <t>Chleb mieszany z soją</t>
  </si>
  <si>
    <t>Chleb wieloziarnisty</t>
  </si>
  <si>
    <t>Chleb zwykły</t>
  </si>
  <si>
    <t>Chleb tostowy pszenny</t>
  </si>
  <si>
    <t>Drożdżówka z jagodami</t>
  </si>
  <si>
    <t>Drożdżówka z budyniem</t>
  </si>
  <si>
    <t>Drożdżówka z serem</t>
  </si>
  <si>
    <t>Drożdżówka z makiem</t>
  </si>
  <si>
    <t>Drożdżówka z nadzieniem owocowym</t>
  </si>
  <si>
    <t>Bułeczki z cynamonem</t>
  </si>
  <si>
    <t>Mufinki z czekoladą</t>
  </si>
  <si>
    <t>Mufinki z orzechami</t>
  </si>
  <si>
    <t>Mufinki z bananami</t>
  </si>
  <si>
    <t>Placek z brzoskwiniami</t>
  </si>
  <si>
    <t>Placek drożdżowy</t>
  </si>
  <si>
    <t>Placek z jagodami</t>
  </si>
  <si>
    <t>Placek z wiśniami</t>
  </si>
  <si>
    <t>Ciasto Brownie</t>
  </si>
  <si>
    <t>Babka w polewie</t>
  </si>
  <si>
    <t>Babka waniliowa</t>
  </si>
  <si>
    <t>Babka czekoladowa</t>
  </si>
  <si>
    <t>Korpusy babeczek słodkie</t>
  </si>
  <si>
    <t>Korpusy babeczek słone</t>
  </si>
  <si>
    <t>Ciastka kruche</t>
  </si>
  <si>
    <t>Donut</t>
  </si>
  <si>
    <t>Pączek</t>
  </si>
  <si>
    <t>Makowiec</t>
  </si>
  <si>
    <t>Mazurek</t>
  </si>
  <si>
    <t>Sernik</t>
  </si>
  <si>
    <t>Jabłecznik</t>
  </si>
  <si>
    <t xml:space="preserve">Piernik </t>
  </si>
  <si>
    <t>Piernik w polewie</t>
  </si>
  <si>
    <t>Keks</t>
  </si>
  <si>
    <t>Croissant</t>
  </si>
  <si>
    <t>WYROBY CUKIERNICZE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</si>
</sst>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(&quot;zł&quot;* #,##0.00_);_(&quot;zł&quot;* \(#,##0.00\);_(&quot;zł&quot;* &quot;-&quot;??_);_(@_)"/>
    <numFmt numFmtId="165" formatCode="_-* #,##0.00\ _z_ł_-;\-* #,##0.00\ _z_ł_-;_-* &quot;-&quot;??\ _z_ł_-;_-@_-"/>
    <numFmt numFmtId="166" formatCode="00\-000"/>
    <numFmt numFmtId="167" formatCode="000\-000\-00\-00"/>
    <numFmt numFmtId="168" formatCode="[&lt;=9999999]###\-###\-###;\(###\)\ ###\-###\-###"/>
  </numFmts>
  <fonts count="66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theme="1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b/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b/>
      <i/>
      <sz val="1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11"/>
      <color rgb="FF0000CC"/>
      <name val="Arial Narrow"/>
      <family val="2"/>
      <charset val="238"/>
    </font>
    <font>
      <sz val="11"/>
      <color rgb="FF0D0046"/>
      <name val="Arial Narrow"/>
      <family val="2"/>
      <charset val="238"/>
    </font>
    <font>
      <b/>
      <sz val="11"/>
      <color rgb="FF0D0046"/>
      <name val="Arial Narrow"/>
      <family val="2"/>
      <charset val="238"/>
    </font>
    <font>
      <sz val="11"/>
      <color rgb="FF0D0046"/>
      <name val="Arial"/>
      <family val="2"/>
      <charset val="238"/>
    </font>
    <font>
      <sz val="11"/>
      <color rgb="FF660066"/>
      <name val="Arial Narrow"/>
      <family val="2"/>
      <charset val="238"/>
    </font>
    <font>
      <sz val="11"/>
      <color theme="1"/>
      <name val="Calibri"/>
      <family val="2"/>
      <scheme val="minor"/>
    </font>
    <font>
      <i/>
      <sz val="8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i/>
      <sz val="10"/>
      <color theme="1"/>
      <name val="Arial Narrow"/>
      <family val="2"/>
      <charset val="238"/>
    </font>
    <font>
      <i/>
      <sz val="9"/>
      <color theme="1"/>
      <name val="Arial Narrow"/>
      <family val="2"/>
      <charset val="238"/>
    </font>
    <font>
      <i/>
      <sz val="9"/>
      <color theme="2" tint="-0.499984740745262"/>
      <name val="Arial Narrow"/>
      <family val="2"/>
      <charset val="238"/>
    </font>
    <font>
      <b/>
      <sz val="16"/>
      <color rgb="FF0000CC"/>
      <name val="Arial Narrow"/>
      <family val="2"/>
      <charset val="238"/>
    </font>
    <font>
      <b/>
      <sz val="10"/>
      <color rgb="FF0000CC"/>
      <name val="Arial"/>
      <family val="2"/>
      <charset val="238"/>
    </font>
    <font>
      <b/>
      <sz val="11"/>
      <name val="Arial"/>
      <family val="2"/>
      <charset val="238"/>
    </font>
    <font>
      <b/>
      <i/>
      <sz val="9"/>
      <color theme="1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i/>
      <sz val="9"/>
      <color rgb="FFC00000"/>
      <name val="Arial Narrow"/>
      <family val="2"/>
      <charset val="238"/>
    </font>
    <font>
      <b/>
      <sz val="13"/>
      <color theme="1"/>
      <name val="Arial Narrow"/>
      <family val="2"/>
      <charset val="238"/>
    </font>
    <font>
      <b/>
      <i/>
      <sz val="8"/>
      <name val="Arial"/>
      <family val="2"/>
      <charset val="238"/>
    </font>
    <font>
      <b/>
      <i/>
      <sz val="8"/>
      <color rgb="FF0D0046"/>
      <name val="Arial"/>
      <family val="2"/>
      <charset val="238"/>
    </font>
    <font>
      <b/>
      <i/>
      <sz val="8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i/>
      <sz val="8.5"/>
      <color theme="1"/>
      <name val="Arial Narrow"/>
      <family val="2"/>
      <charset val="238"/>
    </font>
    <font>
      <i/>
      <sz val="8.5"/>
      <name val="Arial Narrow"/>
      <family val="2"/>
      <charset val="238"/>
    </font>
    <font>
      <sz val="13"/>
      <color theme="1"/>
      <name val="Arial Narrow"/>
      <family val="2"/>
      <charset val="238"/>
    </font>
    <font>
      <b/>
      <i/>
      <sz val="11"/>
      <color theme="0" tint="-0.499984740745262"/>
      <name val="Arial Narrow"/>
      <family val="2"/>
      <charset val="238"/>
    </font>
    <font>
      <b/>
      <sz val="13"/>
      <color rgb="FF0066FF"/>
      <name val="Arial Narrow"/>
      <family val="2"/>
      <charset val="238"/>
    </font>
    <font>
      <b/>
      <i/>
      <sz val="9"/>
      <color theme="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sz val="12"/>
      <color rgb="FF0000CC"/>
      <name val="Arial Narrow"/>
      <family val="2"/>
      <charset val="238"/>
    </font>
    <font>
      <b/>
      <sz val="14"/>
      <color rgb="FF0066FF"/>
      <name val="Arial Narrow"/>
      <family val="2"/>
      <charset val="238"/>
    </font>
    <font>
      <sz val="8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i/>
      <sz val="8"/>
      <color theme="1"/>
      <name val="Arial Narrow"/>
      <family val="2"/>
      <charset val="238"/>
    </font>
    <font>
      <i/>
      <sz val="8"/>
      <color theme="2" tint="-0.499984740745262"/>
      <name val="Arial Narrow"/>
      <family val="2"/>
      <charset val="238"/>
    </font>
    <font>
      <b/>
      <i/>
      <sz val="9"/>
      <color rgb="FFC00000"/>
      <name val="Arial Narrow"/>
      <family val="2"/>
      <charset val="238"/>
    </font>
    <font>
      <b/>
      <i/>
      <sz val="8"/>
      <color rgb="FFFF0000"/>
      <name val="Arial Narrow"/>
      <family val="2"/>
      <charset val="238"/>
    </font>
    <font>
      <i/>
      <sz val="8"/>
      <color rgb="FFFF0000"/>
      <name val="Arial Narrow"/>
      <family val="2"/>
      <charset val="238"/>
    </font>
    <font>
      <sz val="10"/>
      <color rgb="FF0000CC"/>
      <name val="Arial Narrow"/>
      <family val="2"/>
      <charset val="238"/>
    </font>
    <font>
      <i/>
      <sz val="6"/>
      <color theme="1"/>
      <name val="Arial Narrow"/>
      <family val="2"/>
      <charset val="238"/>
    </font>
    <font>
      <b/>
      <i/>
      <sz val="7.5"/>
      <name val="Arial"/>
      <family val="2"/>
      <charset val="238"/>
    </font>
    <font>
      <sz val="8"/>
      <color theme="0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sz val="10.5"/>
      <name val="Arial Narrow"/>
      <family val="2"/>
      <charset val="238"/>
    </font>
    <font>
      <b/>
      <sz val="12.5"/>
      <color theme="1"/>
      <name val="Arial Narrow"/>
      <family val="2"/>
      <charset val="238"/>
    </font>
    <font>
      <i/>
      <sz val="7.5"/>
      <color rgb="FFC00000"/>
      <name val="Arial Narrow"/>
      <family val="2"/>
      <charset val="238"/>
    </font>
    <font>
      <i/>
      <sz val="10"/>
      <color theme="1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E1F2CE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7E0F1"/>
        <bgColor indexed="64"/>
      </patternFill>
    </fill>
    <fill>
      <patternFill patternType="solid">
        <fgColor rgb="FFEFF9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4506668294322"/>
        <bgColor indexed="64"/>
      </patternFill>
    </fill>
  </fills>
  <borders count="9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ck">
        <color rgb="FF0000CC"/>
      </left>
      <right/>
      <top style="thick">
        <color rgb="FF0000CC"/>
      </top>
      <bottom style="medium">
        <color auto="1"/>
      </bottom>
      <diagonal/>
    </border>
    <border>
      <left/>
      <right/>
      <top style="thick">
        <color rgb="FF0000CC"/>
      </top>
      <bottom style="medium">
        <color auto="1"/>
      </bottom>
      <diagonal/>
    </border>
    <border>
      <left/>
      <right style="thick">
        <color rgb="FF0000CC"/>
      </right>
      <top style="thick">
        <color rgb="FF0000CC"/>
      </top>
      <bottom style="medium">
        <color auto="1"/>
      </bottom>
      <diagonal/>
    </border>
    <border>
      <left style="thick">
        <color rgb="FF0000CC"/>
      </left>
      <right style="thin">
        <color indexed="64"/>
      </right>
      <top style="medium">
        <color indexed="64"/>
      </top>
      <bottom/>
      <diagonal/>
    </border>
    <border>
      <left style="thick">
        <color rgb="FF0000CC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/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0" tint="-0.499984740745262"/>
      </right>
      <top/>
      <bottom style="hair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theme="0" tint="-0.499984740745262"/>
      </top>
      <bottom style="thin">
        <color theme="0" tint="-0.499984740745262"/>
      </bottom>
      <diagonal/>
    </border>
    <border>
      <left style="hair">
        <color theme="0" tint="-0.499984740745262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/>
      <top style="hair">
        <color theme="0" tint="-0.499984740745262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 style="hair">
        <color theme="0" tint="-0.499984740745262"/>
      </right>
      <top style="thin">
        <color rgb="FFFF0000"/>
      </top>
      <bottom style="thin">
        <color rgb="FFFF0000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rgb="FFFF0000"/>
      </top>
      <bottom style="thin">
        <color rgb="FFFF0000"/>
      </bottom>
      <diagonal/>
    </border>
    <border>
      <left style="hair">
        <color theme="0" tint="-0.499984740745262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 style="medium">
        <color rgb="FFFF0000"/>
      </top>
      <bottom/>
      <diagonal/>
    </border>
    <border>
      <left/>
      <right style="thin">
        <color rgb="FFFF0000"/>
      </right>
      <top style="medium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/>
      <top/>
      <bottom style="thin">
        <color rgb="FFFF0000"/>
      </bottom>
      <diagonal/>
    </border>
    <border>
      <left style="thin">
        <color rgb="FFFF0000"/>
      </left>
      <right/>
      <top style="medium">
        <color rgb="FFFF0000"/>
      </top>
      <bottom style="thin">
        <color rgb="FFFF0000"/>
      </bottom>
      <diagonal/>
    </border>
    <border>
      <left/>
      <right/>
      <top style="medium">
        <color rgb="FFFF0000"/>
      </top>
      <bottom style="thin">
        <color rgb="FFFF0000"/>
      </bottom>
      <diagonal/>
    </border>
    <border>
      <left/>
      <right style="thin">
        <color rgb="FFFF0000"/>
      </right>
      <top style="medium">
        <color rgb="FFFF0000"/>
      </top>
      <bottom style="thin">
        <color rgb="FFFF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medium">
        <color rgb="FFFF0000"/>
      </left>
      <right style="medium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rgb="FF0000CC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rgb="FF0000CC"/>
      </left>
      <right/>
      <top style="thick">
        <color indexed="64"/>
      </top>
      <bottom style="medium">
        <color indexed="64"/>
      </bottom>
      <diagonal/>
    </border>
    <border>
      <left style="medium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thin">
        <color rgb="FFFF0000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ck">
        <color rgb="FF0000CC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0000"/>
      </left>
      <right/>
      <top/>
      <bottom style="thin">
        <color rgb="FFFF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rgb="FFFF0000"/>
      </left>
      <right/>
      <top style="thin">
        <color rgb="FFFF0000"/>
      </top>
      <bottom style="thin">
        <color indexed="64"/>
      </bottom>
      <diagonal/>
    </border>
    <border>
      <left style="thick">
        <color rgb="FF0000CC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165" fontId="4" fillId="0" borderId="0" applyFont="0" applyFill="0" applyBorder="0" applyAlignment="0" applyProtection="0"/>
    <xf numFmtId="0" fontId="18" fillId="0" borderId="0"/>
    <xf numFmtId="164" fontId="20" fillId="0" borderId="0" applyFont="0" applyFill="0" applyBorder="0" applyAlignment="0" applyProtection="0"/>
  </cellStyleXfs>
  <cellXfs count="244">
    <xf numFmtId="0" fontId="0" fillId="0" borderId="0" xfId="0"/>
    <xf numFmtId="0" fontId="28" fillId="12" borderId="0" xfId="0" applyFont="1" applyFill="1" applyBorder="1" applyProtection="1"/>
    <xf numFmtId="0" fontId="31" fillId="12" borderId="0" xfId="0" applyFont="1" applyFill="1" applyBorder="1" applyAlignment="1" applyProtection="1">
      <alignment horizontal="right" vertical="center"/>
    </xf>
    <xf numFmtId="0" fontId="22" fillId="12" borderId="0" xfId="0" applyFont="1" applyFill="1" applyBorder="1" applyAlignment="1" applyProtection="1">
      <alignment vertical="center"/>
    </xf>
    <xf numFmtId="0" fontId="25" fillId="12" borderId="0" xfId="0" applyFont="1" applyFill="1" applyBorder="1" applyAlignment="1" applyProtection="1">
      <alignment horizontal="right" vertical="center"/>
    </xf>
    <xf numFmtId="0" fontId="6" fillId="12" borderId="0" xfId="0" applyFont="1" applyFill="1" applyBorder="1" applyProtection="1"/>
    <xf numFmtId="0" fontId="6" fillId="12" borderId="0" xfId="0" applyFont="1" applyFill="1" applyProtection="1"/>
    <xf numFmtId="0" fontId="25" fillId="12" borderId="0" xfId="0" applyFont="1" applyFill="1" applyProtection="1"/>
    <xf numFmtId="0" fontId="13" fillId="12" borderId="0" xfId="0" applyFont="1" applyFill="1" applyProtection="1"/>
    <xf numFmtId="0" fontId="13" fillId="12" borderId="0" xfId="0" applyFont="1" applyFill="1" applyBorder="1" applyAlignment="1" applyProtection="1">
      <alignment horizontal="center"/>
    </xf>
    <xf numFmtId="0" fontId="22" fillId="12" borderId="0" xfId="0" applyFont="1" applyFill="1" applyBorder="1" applyAlignment="1" applyProtection="1">
      <alignment horizontal="right" vertical="center"/>
    </xf>
    <xf numFmtId="166" fontId="13" fillId="12" borderId="0" xfId="0" applyNumberFormat="1" applyFont="1" applyFill="1" applyBorder="1" applyAlignment="1" applyProtection="1">
      <alignment horizontal="center"/>
    </xf>
    <xf numFmtId="0" fontId="26" fillId="11" borderId="0" xfId="0" applyFont="1" applyFill="1" applyBorder="1" applyAlignment="1" applyProtection="1">
      <alignment horizontal="right" vertical="center"/>
    </xf>
    <xf numFmtId="0" fontId="6" fillId="12" borderId="0" xfId="0" applyFont="1" applyFill="1" applyBorder="1" applyAlignment="1" applyProtection="1"/>
    <xf numFmtId="0" fontId="14" fillId="12" borderId="0" xfId="0" applyFont="1" applyFill="1" applyBorder="1" applyProtection="1"/>
    <xf numFmtId="0" fontId="11" fillId="12" borderId="0" xfId="0" applyFont="1" applyFill="1" applyBorder="1" applyProtection="1"/>
    <xf numFmtId="0" fontId="14" fillId="12" borderId="0" xfId="0" applyFont="1" applyFill="1" applyProtection="1"/>
    <xf numFmtId="0" fontId="24" fillId="11" borderId="0" xfId="0" applyFont="1" applyFill="1" applyBorder="1" applyAlignment="1" applyProtection="1">
      <alignment horizontal="right" vertical="center"/>
    </xf>
    <xf numFmtId="0" fontId="34" fillId="12" borderId="0" xfId="0" applyFont="1" applyFill="1" applyBorder="1" applyAlignment="1" applyProtection="1"/>
    <xf numFmtId="0" fontId="38" fillId="5" borderId="12" xfId="0" applyFont="1" applyFill="1" applyBorder="1" applyProtection="1"/>
    <xf numFmtId="0" fontId="39" fillId="5" borderId="13" xfId="0" applyFont="1" applyFill="1" applyBorder="1" applyProtection="1"/>
    <xf numFmtId="0" fontId="39" fillId="5" borderId="14" xfId="0" applyFont="1" applyFill="1" applyBorder="1" applyProtection="1"/>
    <xf numFmtId="166" fontId="9" fillId="10" borderId="30" xfId="0" applyNumberFormat="1" applyFont="1" applyFill="1" applyBorder="1" applyAlignment="1" applyProtection="1">
      <alignment horizontal="center"/>
    </xf>
    <xf numFmtId="0" fontId="41" fillId="12" borderId="0" xfId="0" applyFont="1" applyFill="1" applyBorder="1" applyAlignment="1" applyProtection="1">
      <alignment horizontal="right" vertical="center"/>
    </xf>
    <xf numFmtId="0" fontId="40" fillId="11" borderId="0" xfId="0" applyFont="1" applyFill="1" applyBorder="1" applyAlignment="1" applyProtection="1">
      <alignment horizontal="right" vertical="center" wrapText="1"/>
    </xf>
    <xf numFmtId="0" fontId="19" fillId="12" borderId="0" xfId="0" applyFont="1" applyFill="1" applyBorder="1" applyAlignment="1" applyProtection="1">
      <alignment horizontal="right" vertical="center"/>
    </xf>
    <xf numFmtId="0" fontId="6" fillId="10" borderId="0" xfId="0" applyFont="1" applyFill="1" applyBorder="1" applyAlignment="1" applyProtection="1">
      <alignment vertical="center"/>
    </xf>
    <xf numFmtId="0" fontId="34" fillId="10" borderId="0" xfId="0" applyFont="1" applyFill="1" applyBorder="1" applyAlignment="1" applyProtection="1"/>
    <xf numFmtId="0" fontId="6" fillId="12" borderId="33" xfId="0" applyFont="1" applyFill="1" applyBorder="1" applyProtection="1"/>
    <xf numFmtId="0" fontId="40" fillId="12" borderId="0" xfId="0" applyFont="1" applyFill="1" applyBorder="1" applyAlignment="1" applyProtection="1">
      <alignment horizontal="right" vertical="center" wrapText="1"/>
    </xf>
    <xf numFmtId="0" fontId="11" fillId="12" borderId="34" xfId="0" applyFont="1" applyFill="1" applyBorder="1" applyAlignment="1" applyProtection="1">
      <alignment horizontal="center"/>
    </xf>
    <xf numFmtId="0" fontId="0" fillId="0" borderId="0" xfId="0" applyProtection="1"/>
    <xf numFmtId="0" fontId="25" fillId="12" borderId="38" xfId="0" applyFont="1" applyFill="1" applyBorder="1" applyAlignment="1" applyProtection="1"/>
    <xf numFmtId="0" fontId="34" fillId="12" borderId="32" xfId="0" applyFont="1" applyFill="1" applyBorder="1" applyAlignment="1" applyProtection="1"/>
    <xf numFmtId="0" fontId="6" fillId="10" borderId="36" xfId="0" applyFont="1" applyFill="1" applyBorder="1" applyProtection="1"/>
    <xf numFmtId="0" fontId="6" fillId="12" borderId="29" xfId="0" applyFont="1" applyFill="1" applyBorder="1" applyProtection="1"/>
    <xf numFmtId="0" fontId="25" fillId="12" borderId="32" xfId="0" applyFont="1" applyFill="1" applyBorder="1" applyAlignment="1" applyProtection="1"/>
    <xf numFmtId="0" fontId="42" fillId="12" borderId="0" xfId="0" applyFont="1" applyFill="1" applyBorder="1" applyAlignment="1" applyProtection="1">
      <alignment horizontal="left"/>
    </xf>
    <xf numFmtId="0" fontId="19" fillId="12" borderId="0" xfId="0" applyFont="1" applyFill="1" applyBorder="1" applyAlignment="1" applyProtection="1"/>
    <xf numFmtId="0" fontId="26" fillId="12" borderId="0" xfId="0" applyFont="1" applyFill="1" applyBorder="1" applyAlignment="1" applyProtection="1"/>
    <xf numFmtId="0" fontId="11" fillId="3" borderId="34" xfId="0" applyFont="1" applyFill="1" applyBorder="1" applyAlignment="1" applyProtection="1">
      <alignment horizontal="center"/>
    </xf>
    <xf numFmtId="167" fontId="9" fillId="10" borderId="22" xfId="0" applyNumberFormat="1" applyFont="1" applyFill="1" applyBorder="1" applyAlignment="1" applyProtection="1">
      <alignment horizontal="center"/>
    </xf>
    <xf numFmtId="0" fontId="13" fillId="12" borderId="0" xfId="0" applyFont="1" applyFill="1" applyBorder="1" applyAlignment="1" applyProtection="1">
      <protection locked="0"/>
    </xf>
    <xf numFmtId="0" fontId="34" fillId="12" borderId="36" xfId="0" applyFont="1" applyFill="1" applyBorder="1" applyAlignment="1" applyProtection="1"/>
    <xf numFmtId="0" fontId="7" fillId="3" borderId="0" xfId="0" applyFont="1" applyFill="1" applyBorder="1" applyAlignment="1" applyProtection="1">
      <alignment horizontal="left"/>
    </xf>
    <xf numFmtId="0" fontId="7" fillId="3" borderId="0" xfId="0" applyFont="1" applyFill="1" applyBorder="1" applyAlignment="1" applyProtection="1">
      <alignment horizontal="right"/>
    </xf>
    <xf numFmtId="0" fontId="34" fillId="3" borderId="0" xfId="0" applyFont="1" applyFill="1" applyBorder="1" applyAlignment="1" applyProtection="1"/>
    <xf numFmtId="164" fontId="6" fillId="10" borderId="42" xfId="0" applyNumberFormat="1" applyFont="1" applyFill="1" applyBorder="1" applyAlignment="1" applyProtection="1"/>
    <xf numFmtId="0" fontId="11" fillId="12" borderId="31" xfId="0" applyFont="1" applyFill="1" applyBorder="1" applyAlignment="1" applyProtection="1">
      <alignment horizontal="center"/>
    </xf>
    <xf numFmtId="0" fontId="43" fillId="12" borderId="36" xfId="0" applyFont="1" applyFill="1" applyBorder="1" applyAlignment="1" applyProtection="1">
      <alignment horizontal="left"/>
    </xf>
    <xf numFmtId="0" fontId="11" fillId="12" borderId="0" xfId="0" applyFont="1" applyFill="1" applyBorder="1" applyAlignment="1" applyProtection="1">
      <alignment horizontal="right"/>
    </xf>
    <xf numFmtId="0" fontId="5" fillId="12" borderId="0" xfId="1" applyNumberFormat="1" applyFont="1" applyFill="1" applyBorder="1" applyAlignment="1" applyProtection="1">
      <alignment horizontal="right" vertical="center" wrapText="1"/>
    </xf>
    <xf numFmtId="0" fontId="5" fillId="12" borderId="0" xfId="1" applyNumberFormat="1" applyFont="1" applyFill="1" applyBorder="1" applyAlignment="1" applyProtection="1">
      <alignment horizontal="right" vertical="center"/>
    </xf>
    <xf numFmtId="0" fontId="6" fillId="12" borderId="37" xfId="0" applyFont="1" applyFill="1" applyBorder="1" applyProtection="1"/>
    <xf numFmtId="0" fontId="12" fillId="0" borderId="0" xfId="0" applyFont="1" applyProtection="1"/>
    <xf numFmtId="0" fontId="12" fillId="10" borderId="0" xfId="0" applyFont="1" applyFill="1" applyBorder="1" applyProtection="1"/>
    <xf numFmtId="0" fontId="0" fillId="10" borderId="0" xfId="0" applyFill="1" applyBorder="1" applyProtection="1"/>
    <xf numFmtId="0" fontId="5" fillId="12" borderId="32" xfId="1" applyNumberFormat="1" applyFont="1" applyFill="1" applyBorder="1" applyAlignment="1" applyProtection="1">
      <alignment horizontal="right" vertical="center" wrapText="1"/>
    </xf>
    <xf numFmtId="0" fontId="45" fillId="12" borderId="32" xfId="1" applyNumberFormat="1" applyFont="1" applyFill="1" applyBorder="1" applyAlignment="1" applyProtection="1">
      <alignment horizontal="left" vertical="center" wrapText="1"/>
    </xf>
    <xf numFmtId="0" fontId="6" fillId="0" borderId="0" xfId="0" applyFont="1" applyProtection="1"/>
    <xf numFmtId="0" fontId="12" fillId="0" borderId="0" xfId="0" applyFont="1" applyBorder="1" applyProtection="1"/>
    <xf numFmtId="0" fontId="0" fillId="0" borderId="0" xfId="0" applyBorder="1" applyProtection="1"/>
    <xf numFmtId="4" fontId="12" fillId="0" borderId="0" xfId="0" applyNumberFormat="1" applyFont="1" applyProtection="1"/>
    <xf numFmtId="0" fontId="6" fillId="10" borderId="0" xfId="0" applyFont="1" applyFill="1" applyProtection="1"/>
    <xf numFmtId="0" fontId="14" fillId="10" borderId="0" xfId="0" applyFont="1" applyFill="1" applyProtection="1"/>
    <xf numFmtId="0" fontId="11" fillId="10" borderId="0" xfId="0" applyFont="1" applyFill="1" applyProtection="1"/>
    <xf numFmtId="0" fontId="17" fillId="10" borderId="0" xfId="0" applyFont="1" applyFill="1" applyProtection="1"/>
    <xf numFmtId="0" fontId="27" fillId="12" borderId="0" xfId="0" applyFont="1" applyFill="1" applyBorder="1" applyProtection="1"/>
    <xf numFmtId="0" fontId="32" fillId="12" borderId="0" xfId="0" applyFont="1" applyFill="1" applyBorder="1" applyAlignment="1" applyProtection="1">
      <alignment horizontal="left" vertical="center"/>
    </xf>
    <xf numFmtId="0" fontId="22" fillId="13" borderId="0" xfId="0" applyFont="1" applyFill="1" applyBorder="1" applyAlignment="1" applyProtection="1">
      <alignment vertical="center"/>
    </xf>
    <xf numFmtId="0" fontId="25" fillId="13" borderId="0" xfId="0" applyFont="1" applyFill="1" applyBorder="1" applyAlignment="1" applyProtection="1">
      <alignment horizontal="right" vertical="center"/>
    </xf>
    <xf numFmtId="0" fontId="22" fillId="13" borderId="0" xfId="0" applyFont="1" applyFill="1" applyBorder="1" applyAlignment="1" applyProtection="1">
      <alignment vertical="top"/>
    </xf>
    <xf numFmtId="0" fontId="25" fillId="13" borderId="0" xfId="0" applyFont="1" applyFill="1" applyBorder="1" applyAlignment="1" applyProtection="1">
      <alignment horizontal="right" vertical="top"/>
    </xf>
    <xf numFmtId="0" fontId="26" fillId="13" borderId="0" xfId="0" applyFont="1" applyFill="1" applyBorder="1" applyAlignment="1" applyProtection="1">
      <alignment horizontal="right" vertical="center"/>
    </xf>
    <xf numFmtId="0" fontId="26" fillId="13" borderId="0" xfId="0" applyFont="1" applyFill="1" applyBorder="1" applyAlignment="1" applyProtection="1">
      <alignment horizontal="right" vertical="top"/>
    </xf>
    <xf numFmtId="0" fontId="26" fillId="13" borderId="0" xfId="0" applyFont="1" applyFill="1" applyBorder="1" applyAlignment="1" applyProtection="1">
      <alignment horizontal="right" vertical="center" wrapText="1"/>
    </xf>
    <xf numFmtId="0" fontId="19" fillId="13" borderId="0" xfId="0" applyFont="1" applyFill="1" applyBorder="1" applyAlignment="1" applyProtection="1">
      <alignment horizontal="right" vertical="center"/>
    </xf>
    <xf numFmtId="167" fontId="13" fillId="10" borderId="53" xfId="0" applyNumberFormat="1" applyFont="1" applyFill="1" applyBorder="1" applyAlignment="1" applyProtection="1">
      <alignment horizontal="center"/>
      <protection locked="0"/>
    </xf>
    <xf numFmtId="49" fontId="13" fillId="10" borderId="53" xfId="0" applyNumberFormat="1" applyFont="1" applyFill="1" applyBorder="1" applyAlignment="1" applyProtection="1">
      <protection locked="0"/>
    </xf>
    <xf numFmtId="166" fontId="13" fillId="10" borderId="62" xfId="0" applyNumberFormat="1" applyFont="1" applyFill="1" applyBorder="1" applyAlignment="1" applyProtection="1">
      <alignment horizontal="center"/>
      <protection locked="0"/>
    </xf>
    <xf numFmtId="0" fontId="19" fillId="12" borderId="39" xfId="0" applyFont="1" applyFill="1" applyBorder="1" applyAlignment="1" applyProtection="1"/>
    <xf numFmtId="0" fontId="6" fillId="12" borderId="35" xfId="0" applyFont="1" applyFill="1" applyBorder="1" applyProtection="1"/>
    <xf numFmtId="0" fontId="6" fillId="12" borderId="32" xfId="0" applyFont="1" applyFill="1" applyBorder="1" applyProtection="1"/>
    <xf numFmtId="4" fontId="35" fillId="2" borderId="6" xfId="1" applyNumberFormat="1" applyFont="1" applyFill="1" applyBorder="1" applyAlignment="1" applyProtection="1">
      <alignment horizontal="center" vertical="center" wrapText="1"/>
    </xf>
    <xf numFmtId="49" fontId="35" fillId="2" borderId="5" xfId="1" applyNumberFormat="1" applyFont="1" applyFill="1" applyBorder="1" applyAlignment="1" applyProtection="1">
      <alignment horizontal="center" vertical="center" wrapText="1"/>
    </xf>
    <xf numFmtId="0" fontId="35" fillId="2" borderId="6" xfId="1" applyFont="1" applyFill="1" applyBorder="1" applyAlignment="1" applyProtection="1">
      <alignment horizontal="center" vertical="center" wrapText="1"/>
    </xf>
    <xf numFmtId="0" fontId="35" fillId="2" borderId="7" xfId="1" applyFont="1" applyFill="1" applyBorder="1" applyAlignment="1" applyProtection="1">
      <alignment horizontal="center" vertical="center" wrapText="1"/>
    </xf>
    <xf numFmtId="4" fontId="35" fillId="2" borderId="9" xfId="1" applyNumberFormat="1" applyFont="1" applyFill="1" applyBorder="1" applyAlignment="1" applyProtection="1">
      <alignment horizontal="center" vertical="center" wrapText="1"/>
    </xf>
    <xf numFmtId="4" fontId="37" fillId="5" borderId="15" xfId="1" applyNumberFormat="1" applyFont="1" applyFill="1" applyBorder="1" applyAlignment="1" applyProtection="1">
      <alignment horizontal="center" vertical="center" wrapText="1"/>
    </xf>
    <xf numFmtId="0" fontId="50" fillId="0" borderId="0" xfId="0" applyFont="1" applyProtection="1"/>
    <xf numFmtId="0" fontId="33" fillId="12" borderId="0" xfId="0" applyFont="1" applyFill="1" applyAlignment="1" applyProtection="1">
      <alignment horizontal="center"/>
    </xf>
    <xf numFmtId="164" fontId="11" fillId="0" borderId="0" xfId="5" applyFont="1" applyProtection="1"/>
    <xf numFmtId="0" fontId="19" fillId="12" borderId="0" xfId="0" applyFont="1" applyFill="1" applyAlignment="1" applyProtection="1">
      <alignment horizontal="center"/>
    </xf>
    <xf numFmtId="0" fontId="50" fillId="0" borderId="0" xfId="0" applyFont="1" applyAlignment="1" applyProtection="1">
      <alignment horizontal="center"/>
    </xf>
    <xf numFmtId="0" fontId="51" fillId="0" borderId="0" xfId="0" applyFont="1" applyProtection="1"/>
    <xf numFmtId="164" fontId="51" fillId="0" borderId="0" xfId="5" applyFont="1" applyProtection="1"/>
    <xf numFmtId="164" fontId="6" fillId="0" borderId="0" xfId="5" applyFont="1" applyProtection="1"/>
    <xf numFmtId="0" fontId="26" fillId="0" borderId="0" xfId="0" applyFont="1" applyProtection="1"/>
    <xf numFmtId="0" fontId="19" fillId="0" borderId="0" xfId="0" applyFont="1" applyProtection="1"/>
    <xf numFmtId="164" fontId="52" fillId="0" borderId="0" xfId="5" applyFont="1" applyProtection="1"/>
    <xf numFmtId="0" fontId="53" fillId="12" borderId="0" xfId="0" applyFont="1" applyFill="1" applyAlignment="1" applyProtection="1">
      <alignment horizontal="center"/>
    </xf>
    <xf numFmtId="0" fontId="54" fillId="12" borderId="0" xfId="0" applyFont="1" applyFill="1" applyAlignment="1" applyProtection="1">
      <alignment horizontal="center"/>
    </xf>
    <xf numFmtId="0" fontId="55" fillId="12" borderId="1" xfId="0" applyFont="1" applyFill="1" applyBorder="1"/>
    <xf numFmtId="0" fontId="50" fillId="2" borderId="0" xfId="0" applyFont="1" applyFill="1" applyProtection="1"/>
    <xf numFmtId="0" fontId="56" fillId="12" borderId="1" xfId="0" applyFont="1" applyFill="1" applyBorder="1" applyProtection="1"/>
    <xf numFmtId="0" fontId="56" fillId="12" borderId="68" xfId="0" applyFont="1" applyFill="1" applyBorder="1" applyProtection="1"/>
    <xf numFmtId="0" fontId="50" fillId="0" borderId="17" xfId="0" applyFont="1" applyBorder="1" applyProtection="1"/>
    <xf numFmtId="0" fontId="50" fillId="0" borderId="18" xfId="0" applyFont="1" applyBorder="1" applyProtection="1"/>
    <xf numFmtId="0" fontId="50" fillId="0" borderId="67" xfId="0" applyFont="1" applyBorder="1" applyProtection="1"/>
    <xf numFmtId="0" fontId="50" fillId="0" borderId="42" xfId="0" applyFont="1" applyBorder="1" applyProtection="1"/>
    <xf numFmtId="0" fontId="50" fillId="0" borderId="0" xfId="0" applyFont="1" applyBorder="1" applyProtection="1"/>
    <xf numFmtId="49" fontId="29" fillId="0" borderId="46" xfId="0" applyNumberFormat="1" applyFont="1" applyBorder="1" applyAlignment="1" applyProtection="1">
      <alignment vertical="center" wrapText="1"/>
      <protection locked="0"/>
    </xf>
    <xf numFmtId="0" fontId="58" fillId="0" borderId="0" xfId="0" applyFont="1" applyProtection="1"/>
    <xf numFmtId="0" fontId="10" fillId="8" borderId="10" xfId="1" applyNumberFormat="1" applyFont="1" applyFill="1" applyBorder="1" applyAlignment="1">
      <alignment horizontal="center" vertical="center"/>
    </xf>
    <xf numFmtId="4" fontId="7" fillId="9" borderId="69" xfId="1" applyNumberFormat="1" applyFont="1" applyFill="1" applyBorder="1" applyAlignment="1">
      <alignment horizontal="right" vertical="center"/>
    </xf>
    <xf numFmtId="4" fontId="59" fillId="2" borderId="10" xfId="1" applyNumberFormat="1" applyFont="1" applyFill="1" applyBorder="1" applyAlignment="1" applyProtection="1">
      <alignment horizontal="center" vertical="center" wrapText="1"/>
    </xf>
    <xf numFmtId="4" fontId="7" fillId="7" borderId="0" xfId="1" applyNumberFormat="1" applyFont="1" applyFill="1" applyBorder="1" applyAlignment="1">
      <alignment horizontal="right" vertical="center"/>
    </xf>
    <xf numFmtId="2" fontId="7" fillId="3" borderId="2" xfId="1" applyNumberFormat="1" applyFont="1" applyFill="1" applyBorder="1" applyAlignment="1">
      <alignment horizontal="center" vertical="center"/>
    </xf>
    <xf numFmtId="0" fontId="5" fillId="3" borderId="3" xfId="1" applyNumberFormat="1" applyFont="1" applyFill="1" applyBorder="1" applyAlignment="1">
      <alignment horizontal="right" vertical="center" wrapText="1"/>
    </xf>
    <xf numFmtId="0" fontId="7" fillId="3" borderId="3" xfId="1" applyNumberFormat="1" applyFont="1" applyFill="1" applyBorder="1" applyAlignment="1">
      <alignment horizontal="left" vertical="center" wrapText="1"/>
    </xf>
    <xf numFmtId="4" fontId="11" fillId="3" borderId="3" xfId="0" applyNumberFormat="1" applyFont="1" applyFill="1" applyBorder="1"/>
    <xf numFmtId="0" fontId="14" fillId="3" borderId="3" xfId="0" applyFont="1" applyFill="1" applyBorder="1"/>
    <xf numFmtId="4" fontId="11" fillId="6" borderId="71" xfId="0" applyNumberFormat="1" applyFont="1" applyFill="1" applyBorder="1"/>
    <xf numFmtId="4" fontId="11" fillId="6" borderId="72" xfId="0" applyNumberFormat="1" applyFont="1" applyFill="1" applyBorder="1"/>
    <xf numFmtId="4" fontId="11" fillId="6" borderId="73" xfId="0" applyNumberFormat="1" applyFont="1" applyFill="1" applyBorder="1"/>
    <xf numFmtId="4" fontId="11" fillId="6" borderId="75" xfId="0" applyNumberFormat="1" applyFont="1" applyFill="1" applyBorder="1"/>
    <xf numFmtId="4" fontId="11" fillId="6" borderId="76" xfId="0" applyNumberFormat="1" applyFont="1" applyFill="1" applyBorder="1"/>
    <xf numFmtId="0" fontId="60" fillId="4" borderId="0" xfId="0" applyFont="1" applyFill="1" applyAlignment="1" applyProtection="1">
      <alignment horizontal="center"/>
    </xf>
    <xf numFmtId="0" fontId="60" fillId="4" borderId="0" xfId="0" applyFont="1" applyFill="1" applyBorder="1" applyAlignment="1" applyProtection="1">
      <alignment horizontal="center"/>
    </xf>
    <xf numFmtId="0" fontId="60" fillId="4" borderId="0" xfId="0" applyFont="1" applyFill="1" applyAlignment="1" applyProtection="1">
      <alignment horizontal="center" textRotation="90"/>
    </xf>
    <xf numFmtId="9" fontId="3" fillId="10" borderId="70" xfId="0" applyNumberFormat="1" applyFont="1" applyFill="1" applyBorder="1" applyAlignment="1" applyProtection="1">
      <alignment horizontal="center" vertical="center"/>
      <protection locked="0"/>
    </xf>
    <xf numFmtId="0" fontId="14" fillId="3" borderId="3" xfId="0" applyFont="1" applyFill="1" applyBorder="1" applyProtection="1">
      <protection locked="0"/>
    </xf>
    <xf numFmtId="4" fontId="9" fillId="10" borderId="19" xfId="1" applyNumberFormat="1" applyFont="1" applyFill="1" applyBorder="1" applyAlignment="1">
      <alignment horizontal="right" vertical="center"/>
    </xf>
    <xf numFmtId="4" fontId="7" fillId="7" borderId="19" xfId="1" applyNumberFormat="1" applyFont="1" applyFill="1" applyBorder="1" applyAlignment="1">
      <alignment horizontal="right" vertical="center"/>
    </xf>
    <xf numFmtId="4" fontId="16" fillId="10" borderId="77" xfId="0" applyNumberFormat="1" applyFont="1" applyFill="1" applyBorder="1" applyAlignment="1" applyProtection="1">
      <alignment horizontal="right" vertical="center"/>
      <protection locked="0"/>
    </xf>
    <xf numFmtId="4" fontId="61" fillId="3" borderId="74" xfId="0" applyNumberFormat="1" applyFont="1" applyFill="1" applyBorder="1" applyAlignment="1">
      <alignment horizontal="right"/>
    </xf>
    <xf numFmtId="4" fontId="36" fillId="13" borderId="79" xfId="1" applyNumberFormat="1" applyFont="1" applyFill="1" applyBorder="1" applyAlignment="1" applyProtection="1">
      <alignment horizontal="center" vertical="center" wrapText="1"/>
    </xf>
    <xf numFmtId="0" fontId="7" fillId="8" borderId="3" xfId="1" applyNumberFormat="1" applyFont="1" applyFill="1" applyBorder="1" applyAlignment="1">
      <alignment horizontal="left" vertical="center"/>
    </xf>
    <xf numFmtId="0" fontId="8" fillId="8" borderId="3" xfId="1" applyNumberFormat="1" applyFont="1" applyFill="1" applyBorder="1" applyAlignment="1">
      <alignment horizontal="left" vertical="center"/>
    </xf>
    <xf numFmtId="4" fontId="7" fillId="8" borderId="3" xfId="1" applyNumberFormat="1" applyFont="1" applyFill="1" applyBorder="1" applyAlignment="1">
      <alignment horizontal="right" vertical="center"/>
    </xf>
    <xf numFmtId="0" fontId="15" fillId="8" borderId="3" xfId="1" applyNumberFormat="1" applyFont="1" applyFill="1" applyBorder="1" applyAlignment="1">
      <alignment horizontal="right" vertical="center"/>
    </xf>
    <xf numFmtId="4" fontId="8" fillId="8" borderId="78" xfId="1" applyNumberFormat="1" applyFont="1" applyFill="1" applyBorder="1" applyAlignment="1">
      <alignment horizontal="left" vertical="center"/>
    </xf>
    <xf numFmtId="49" fontId="9" fillId="10" borderId="11" xfId="1" applyNumberFormat="1" applyFont="1" applyFill="1" applyBorder="1" applyAlignment="1">
      <alignment horizontal="center" vertical="center"/>
    </xf>
    <xf numFmtId="0" fontId="9" fillId="10" borderId="11" xfId="1" applyNumberFormat="1" applyFont="1" applyFill="1" applyBorder="1" applyAlignment="1">
      <alignment horizontal="center" vertical="center" wrapText="1"/>
    </xf>
    <xf numFmtId="4" fontId="9" fillId="10" borderId="11" xfId="1" applyNumberFormat="1" applyFont="1" applyFill="1" applyBorder="1" applyAlignment="1">
      <alignment horizontal="right" vertical="center"/>
    </xf>
    <xf numFmtId="4" fontId="9" fillId="10" borderId="16" xfId="1" applyNumberFormat="1" applyFont="1" applyFill="1" applyBorder="1" applyAlignment="1">
      <alignment horizontal="right" vertical="center"/>
    </xf>
    <xf numFmtId="0" fontId="62" fillId="10" borderId="11" xfId="1" applyNumberFormat="1" applyFont="1" applyFill="1" applyBorder="1" applyAlignment="1">
      <alignment horizontal="left" vertical="center" wrapText="1"/>
    </xf>
    <xf numFmtId="0" fontId="6" fillId="12" borderId="36" xfId="0" applyFont="1" applyFill="1" applyBorder="1" applyProtection="1"/>
    <xf numFmtId="0" fontId="64" fillId="13" borderId="0" xfId="0" applyFont="1" applyFill="1" applyBorder="1" applyAlignment="1" applyProtection="1">
      <alignment horizontal="right" vertical="center"/>
    </xf>
    <xf numFmtId="0" fontId="11" fillId="13" borderId="81" xfId="0" applyFont="1" applyFill="1" applyBorder="1" applyAlignment="1" applyProtection="1">
      <alignment horizontal="center"/>
    </xf>
    <xf numFmtId="4" fontId="11" fillId="13" borderId="73" xfId="0" applyNumberFormat="1" applyFont="1" applyFill="1" applyBorder="1"/>
    <xf numFmtId="0" fontId="31" fillId="3" borderId="3" xfId="0" applyFont="1" applyFill="1" applyBorder="1" applyAlignment="1">
      <alignment horizontal="center"/>
    </xf>
    <xf numFmtId="0" fontId="31" fillId="3" borderId="3" xfId="0" applyFont="1" applyFill="1" applyBorder="1" applyAlignment="1" applyProtection="1">
      <alignment horizontal="center"/>
      <protection locked="0"/>
    </xf>
    <xf numFmtId="4" fontId="7" fillId="9" borderId="82" xfId="1" applyNumberFormat="1" applyFont="1" applyFill="1" applyBorder="1" applyAlignment="1">
      <alignment horizontal="right" vertical="center"/>
    </xf>
    <xf numFmtId="4" fontId="11" fillId="13" borderId="83" xfId="0" applyNumberFormat="1" applyFont="1" applyFill="1" applyBorder="1"/>
    <xf numFmtId="4" fontId="35" fillId="2" borderId="84" xfId="1" applyNumberFormat="1" applyFont="1" applyFill="1" applyBorder="1" applyAlignment="1" applyProtection="1">
      <alignment horizontal="center" vertical="center" wrapText="1"/>
    </xf>
    <xf numFmtId="4" fontId="35" fillId="4" borderId="6" xfId="1" applyNumberFormat="1" applyFont="1" applyFill="1" applyBorder="1" applyAlignment="1" applyProtection="1">
      <alignment horizontal="center" vertical="center" wrapText="1"/>
    </xf>
    <xf numFmtId="4" fontId="35" fillId="4" borderId="7" xfId="1" applyNumberFormat="1" applyFont="1" applyFill="1" applyBorder="1" applyAlignment="1" applyProtection="1">
      <alignment horizontal="center" vertical="center" wrapText="1"/>
    </xf>
    <xf numFmtId="0" fontId="21" fillId="14" borderId="2" xfId="0" applyFont="1" applyFill="1" applyBorder="1" applyProtection="1"/>
    <xf numFmtId="0" fontId="23" fillId="14" borderId="3" xfId="0" applyFont="1" applyFill="1" applyBorder="1" applyProtection="1"/>
    <xf numFmtId="0" fontId="23" fillId="14" borderId="4" xfId="0" applyFont="1" applyFill="1" applyBorder="1" applyProtection="1"/>
    <xf numFmtId="4" fontId="35" fillId="14" borderId="8" xfId="1" applyNumberFormat="1" applyFont="1" applyFill="1" applyBorder="1" applyAlignment="1" applyProtection="1">
      <alignment horizontal="center" vertical="center" wrapText="1"/>
    </xf>
    <xf numFmtId="0" fontId="7" fillId="12" borderId="0" xfId="1" applyNumberFormat="1" applyFont="1" applyFill="1" applyBorder="1" applyAlignment="1" applyProtection="1">
      <alignment vertical="center" wrapText="1"/>
    </xf>
    <xf numFmtId="0" fontId="47" fillId="12" borderId="0" xfId="1" applyNumberFormat="1" applyFont="1" applyFill="1" applyBorder="1" applyAlignment="1" applyProtection="1">
      <alignment vertical="center" wrapText="1"/>
    </xf>
    <xf numFmtId="0" fontId="46" fillId="12" borderId="0" xfId="0" applyFont="1" applyFill="1" applyBorder="1" applyAlignment="1" applyProtection="1">
      <protection locked="0"/>
    </xf>
    <xf numFmtId="0" fontId="9" fillId="10" borderId="11" xfId="1" applyNumberFormat="1" applyFont="1" applyFill="1" applyBorder="1" applyAlignment="1">
      <alignment horizontal="left" vertical="center" wrapText="1"/>
    </xf>
    <xf numFmtId="0" fontId="9" fillId="10" borderId="0" xfId="0" applyFont="1" applyFill="1" applyBorder="1" applyAlignment="1" applyProtection="1"/>
    <xf numFmtId="0" fontId="65" fillId="15" borderId="2" xfId="0" applyFont="1" applyFill="1" applyBorder="1" applyAlignment="1" applyProtection="1">
      <alignment vertical="center"/>
    </xf>
    <xf numFmtId="0" fontId="23" fillId="15" borderId="3" xfId="0" applyFont="1" applyFill="1" applyBorder="1" applyProtection="1"/>
    <xf numFmtId="4" fontId="35" fillId="15" borderId="8" xfId="1" applyNumberFormat="1" applyFont="1" applyFill="1" applyBorder="1" applyAlignment="1" applyProtection="1">
      <alignment horizontal="center" vertical="center" wrapText="1"/>
    </xf>
    <xf numFmtId="4" fontId="7" fillId="9" borderId="85" xfId="1" applyNumberFormat="1" applyFont="1" applyFill="1" applyBorder="1" applyAlignment="1">
      <alignment horizontal="right" vertical="center"/>
    </xf>
    <xf numFmtId="4" fontId="7" fillId="9" borderId="86" xfId="1" applyNumberFormat="1" applyFont="1" applyFill="1" applyBorder="1" applyAlignment="1">
      <alignment horizontal="right" vertical="center"/>
    </xf>
    <xf numFmtId="4" fontId="7" fillId="9" borderId="87" xfId="1" applyNumberFormat="1" applyFont="1" applyFill="1" applyBorder="1" applyAlignment="1">
      <alignment horizontal="right" vertical="center"/>
    </xf>
    <xf numFmtId="4" fontId="7" fillId="9" borderId="88" xfId="1" applyNumberFormat="1" applyFont="1" applyFill="1" applyBorder="1" applyAlignment="1">
      <alignment horizontal="right" vertical="center"/>
    </xf>
    <xf numFmtId="4" fontId="7" fillId="9" borderId="89" xfId="1" applyNumberFormat="1" applyFont="1" applyFill="1" applyBorder="1" applyAlignment="1">
      <alignment horizontal="right" vertical="center"/>
    </xf>
    <xf numFmtId="4" fontId="7" fillId="9" borderId="90" xfId="1" applyNumberFormat="1" applyFont="1" applyFill="1" applyBorder="1" applyAlignment="1">
      <alignment horizontal="right" vertical="center"/>
    </xf>
    <xf numFmtId="4" fontId="61" fillId="3" borderId="91" xfId="0" applyNumberFormat="1" applyFont="1" applyFill="1" applyBorder="1" applyAlignment="1">
      <alignment horizontal="right"/>
    </xf>
    <xf numFmtId="4" fontId="16" fillId="10" borderId="93" xfId="0" applyNumberFormat="1" applyFont="1" applyFill="1" applyBorder="1" applyAlignment="1" applyProtection="1">
      <alignment horizontal="right" vertical="center"/>
      <protection locked="0"/>
    </xf>
    <xf numFmtId="49" fontId="9" fillId="10" borderId="92" xfId="1" applyNumberFormat="1" applyFont="1" applyFill="1" applyBorder="1" applyAlignment="1">
      <alignment horizontal="center" vertical="center"/>
    </xf>
    <xf numFmtId="0" fontId="9" fillId="10" borderId="92" xfId="1" applyNumberFormat="1" applyFont="1" applyFill="1" applyBorder="1" applyAlignment="1">
      <alignment horizontal="left" vertical="center" wrapText="1"/>
    </xf>
    <xf numFmtId="0" fontId="9" fillId="10" borderId="92" xfId="1" applyNumberFormat="1" applyFont="1" applyFill="1" applyBorder="1" applyAlignment="1">
      <alignment horizontal="center" vertical="center" wrapText="1"/>
    </xf>
    <xf numFmtId="4" fontId="9" fillId="10" borderId="94" xfId="1" applyNumberFormat="1" applyFont="1" applyFill="1" applyBorder="1" applyAlignment="1">
      <alignment horizontal="right" vertical="center"/>
    </xf>
    <xf numFmtId="4" fontId="16" fillId="10" borderId="95" xfId="0" applyNumberFormat="1" applyFont="1" applyFill="1" applyBorder="1" applyAlignment="1" applyProtection="1">
      <alignment horizontal="right" vertical="center"/>
      <protection locked="0"/>
    </xf>
    <xf numFmtId="4" fontId="9" fillId="10" borderId="92" xfId="1" applyNumberFormat="1" applyFont="1" applyFill="1" applyBorder="1" applyAlignment="1">
      <alignment horizontal="right" vertical="center"/>
    </xf>
    <xf numFmtId="4" fontId="7" fillId="7" borderId="94" xfId="1" applyNumberFormat="1" applyFont="1" applyFill="1" applyBorder="1" applyAlignment="1">
      <alignment horizontal="right" vertical="center"/>
    </xf>
    <xf numFmtId="4" fontId="9" fillId="10" borderId="96" xfId="1" applyNumberFormat="1" applyFont="1" applyFill="1" applyBorder="1" applyAlignment="1">
      <alignment horizontal="right" vertical="center"/>
    </xf>
    <xf numFmtId="0" fontId="63" fillId="10" borderId="57" xfId="0" applyFont="1" applyFill="1" applyBorder="1" applyAlignment="1" applyProtection="1">
      <alignment horizontal="center"/>
      <protection locked="0"/>
    </xf>
    <xf numFmtId="0" fontId="63" fillId="10" borderId="58" xfId="0" applyFont="1" applyFill="1" applyBorder="1" applyAlignment="1" applyProtection="1">
      <alignment horizontal="center"/>
      <protection locked="0"/>
    </xf>
    <xf numFmtId="0" fontId="63" fillId="10" borderId="59" xfId="0" applyFont="1" applyFill="1" applyBorder="1" applyAlignment="1" applyProtection="1">
      <alignment horizontal="center"/>
      <protection locked="0"/>
    </xf>
    <xf numFmtId="0" fontId="63" fillId="10" borderId="54" xfId="0" applyFont="1" applyFill="1" applyBorder="1" applyAlignment="1" applyProtection="1">
      <alignment horizontal="center"/>
      <protection locked="0"/>
    </xf>
    <xf numFmtId="0" fontId="63" fillId="10" borderId="55" xfId="0" applyFont="1" applyFill="1" applyBorder="1" applyAlignment="1" applyProtection="1">
      <alignment horizontal="center"/>
      <protection locked="0"/>
    </xf>
    <xf numFmtId="0" fontId="63" fillId="10" borderId="56" xfId="0" applyFont="1" applyFill="1" applyBorder="1" applyAlignment="1" applyProtection="1">
      <alignment horizontal="center"/>
      <protection locked="0"/>
    </xf>
    <xf numFmtId="0" fontId="46" fillId="12" borderId="80" xfId="0" applyFont="1" applyFill="1" applyBorder="1" applyAlignment="1" applyProtection="1">
      <alignment horizontal="center"/>
      <protection locked="0"/>
    </xf>
    <xf numFmtId="0" fontId="46" fillId="12" borderId="0" xfId="0" applyFont="1" applyFill="1" applyBorder="1" applyAlignment="1" applyProtection="1">
      <alignment horizontal="center"/>
      <protection locked="0"/>
    </xf>
    <xf numFmtId="0" fontId="7" fillId="13" borderId="41" xfId="1" applyNumberFormat="1" applyFont="1" applyFill="1" applyBorder="1" applyAlignment="1" applyProtection="1">
      <alignment horizontal="center" vertical="center" wrapText="1"/>
    </xf>
    <xf numFmtId="0" fontId="7" fillId="13" borderId="0" xfId="1" applyNumberFormat="1" applyFont="1" applyFill="1" applyBorder="1" applyAlignment="1" applyProtection="1">
      <alignment horizontal="center" vertical="center" wrapText="1"/>
    </xf>
    <xf numFmtId="49" fontId="48" fillId="10" borderId="47" xfId="0" applyNumberFormat="1" applyFont="1" applyFill="1" applyBorder="1" applyAlignment="1" applyProtection="1">
      <alignment horizontal="center" vertical="top"/>
      <protection locked="0"/>
    </xf>
    <xf numFmtId="49" fontId="48" fillId="10" borderId="48" xfId="0" applyNumberFormat="1" applyFont="1" applyFill="1" applyBorder="1" applyAlignment="1" applyProtection="1">
      <alignment horizontal="center" vertical="top"/>
      <protection locked="0"/>
    </xf>
    <xf numFmtId="49" fontId="48" fillId="10" borderId="49" xfId="0" applyNumberFormat="1" applyFont="1" applyFill="1" applyBorder="1" applyAlignment="1" applyProtection="1">
      <alignment horizontal="center" vertical="top"/>
      <protection locked="0"/>
    </xf>
    <xf numFmtId="49" fontId="48" fillId="10" borderId="50" xfId="0" applyNumberFormat="1" applyFont="1" applyFill="1" applyBorder="1" applyAlignment="1" applyProtection="1">
      <alignment horizontal="center" vertical="top"/>
      <protection locked="0"/>
    </xf>
    <xf numFmtId="49" fontId="48" fillId="10" borderId="51" xfId="0" applyNumberFormat="1" applyFont="1" applyFill="1" applyBorder="1" applyAlignment="1" applyProtection="1">
      <alignment horizontal="center" vertical="top"/>
      <protection locked="0"/>
    </xf>
    <xf numFmtId="49" fontId="48" fillId="10" borderId="52" xfId="0" applyNumberFormat="1" applyFont="1" applyFill="1" applyBorder="1" applyAlignment="1" applyProtection="1">
      <alignment horizontal="center" vertical="top"/>
      <protection locked="0"/>
    </xf>
    <xf numFmtId="49" fontId="57" fillId="10" borderId="54" xfId="0" applyNumberFormat="1" applyFont="1" applyFill="1" applyBorder="1" applyAlignment="1" applyProtection="1">
      <alignment horizontal="center"/>
      <protection locked="0"/>
    </xf>
    <xf numFmtId="49" fontId="57" fillId="10" borderId="55" xfId="0" applyNumberFormat="1" applyFont="1" applyFill="1" applyBorder="1" applyAlignment="1" applyProtection="1">
      <alignment horizontal="center"/>
      <protection locked="0"/>
    </xf>
    <xf numFmtId="49" fontId="57" fillId="10" borderId="56" xfId="0" applyNumberFormat="1" applyFont="1" applyFill="1" applyBorder="1" applyAlignment="1" applyProtection="1">
      <alignment horizontal="center"/>
      <protection locked="0"/>
    </xf>
    <xf numFmtId="0" fontId="9" fillId="10" borderId="26" xfId="0" applyFont="1" applyFill="1" applyBorder="1" applyAlignment="1" applyProtection="1">
      <alignment horizontal="center"/>
    </xf>
    <xf numFmtId="0" fontId="9" fillId="10" borderId="27" xfId="0" applyFont="1" applyFill="1" applyBorder="1" applyAlignment="1" applyProtection="1">
      <alignment horizontal="center"/>
    </xf>
    <xf numFmtId="0" fontId="9" fillId="10" borderId="28" xfId="0" applyFont="1" applyFill="1" applyBorder="1" applyAlignment="1" applyProtection="1">
      <alignment horizontal="center"/>
    </xf>
    <xf numFmtId="49" fontId="13" fillId="10" borderId="54" xfId="0" applyNumberFormat="1" applyFont="1" applyFill="1" applyBorder="1" applyAlignment="1" applyProtection="1">
      <alignment horizontal="center"/>
      <protection locked="0"/>
    </xf>
    <xf numFmtId="49" fontId="13" fillId="10" borderId="55" xfId="0" applyNumberFormat="1" applyFont="1" applyFill="1" applyBorder="1" applyAlignment="1" applyProtection="1">
      <alignment horizontal="center"/>
      <protection locked="0"/>
    </xf>
    <xf numFmtId="49" fontId="13" fillId="10" borderId="56" xfId="0" applyNumberFormat="1" applyFont="1" applyFill="1" applyBorder="1" applyAlignment="1" applyProtection="1">
      <alignment horizontal="center"/>
      <protection locked="0"/>
    </xf>
    <xf numFmtId="0" fontId="44" fillId="10" borderId="23" xfId="0" applyFont="1" applyFill="1" applyBorder="1" applyAlignment="1" applyProtection="1">
      <alignment horizontal="left"/>
      <protection locked="0"/>
    </xf>
    <xf numFmtId="0" fontId="44" fillId="10" borderId="24" xfId="0" applyFont="1" applyFill="1" applyBorder="1" applyAlignment="1" applyProtection="1">
      <alignment horizontal="left"/>
      <protection locked="0"/>
    </xf>
    <xf numFmtId="0" fontId="44" fillId="10" borderId="25" xfId="0" applyFont="1" applyFill="1" applyBorder="1" applyAlignment="1" applyProtection="1">
      <alignment horizontal="left"/>
      <protection locked="0"/>
    </xf>
    <xf numFmtId="49" fontId="13" fillId="12" borderId="0" xfId="0" applyNumberFormat="1" applyFont="1" applyFill="1" applyBorder="1" applyAlignment="1" applyProtection="1">
      <alignment horizontal="center"/>
      <protection locked="0"/>
    </xf>
    <xf numFmtId="168" fontId="13" fillId="10" borderId="54" xfId="0" applyNumberFormat="1" applyFont="1" applyFill="1" applyBorder="1" applyAlignment="1" applyProtection="1">
      <alignment horizontal="center"/>
      <protection locked="0"/>
    </xf>
    <xf numFmtId="168" fontId="13" fillId="10" borderId="56" xfId="0" applyNumberFormat="1" applyFont="1" applyFill="1" applyBorder="1" applyAlignment="1" applyProtection="1">
      <alignment horizontal="center"/>
      <protection locked="0"/>
    </xf>
    <xf numFmtId="49" fontId="13" fillId="10" borderId="63" xfId="0" applyNumberFormat="1" applyFont="1" applyFill="1" applyBorder="1" applyAlignment="1" applyProtection="1">
      <alignment horizontal="center"/>
      <protection locked="0"/>
    </xf>
    <xf numFmtId="0" fontId="30" fillId="0" borderId="23" xfId="0" applyFont="1" applyBorder="1" applyAlignment="1" applyProtection="1">
      <alignment horizontal="center" vertical="center"/>
    </xf>
    <xf numFmtId="0" fontId="30" fillId="0" borderId="24" xfId="0" applyFont="1" applyBorder="1" applyAlignment="1" applyProtection="1">
      <alignment horizontal="center" vertical="center"/>
    </xf>
    <xf numFmtId="0" fontId="30" fillId="0" borderId="27" xfId="0" applyFont="1" applyBorder="1" applyAlignment="1" applyProtection="1">
      <alignment horizontal="center" vertical="center"/>
    </xf>
    <xf numFmtId="0" fontId="30" fillId="0" borderId="28" xfId="0" applyFont="1" applyBorder="1" applyAlignment="1" applyProtection="1">
      <alignment horizontal="center" vertical="center"/>
    </xf>
    <xf numFmtId="0" fontId="26" fillId="13" borderId="0" xfId="0" applyFont="1" applyFill="1" applyBorder="1" applyAlignment="1" applyProtection="1">
      <alignment horizontal="right" vertical="center"/>
    </xf>
    <xf numFmtId="49" fontId="13" fillId="10" borderId="64" xfId="0" applyNumberFormat="1" applyFont="1" applyFill="1" applyBorder="1" applyAlignment="1" applyProtection="1">
      <alignment horizontal="center"/>
      <protection locked="0"/>
    </xf>
    <xf numFmtId="49" fontId="13" fillId="10" borderId="65" xfId="0" applyNumberFormat="1" applyFont="1" applyFill="1" applyBorder="1" applyAlignment="1" applyProtection="1">
      <alignment horizontal="center"/>
      <protection locked="0"/>
    </xf>
    <xf numFmtId="49" fontId="13" fillId="10" borderId="66" xfId="0" applyNumberFormat="1" applyFont="1" applyFill="1" applyBorder="1" applyAlignment="1" applyProtection="1">
      <alignment horizontal="center"/>
      <protection locked="0"/>
    </xf>
    <xf numFmtId="49" fontId="13" fillId="10" borderId="60" xfId="0" applyNumberFormat="1" applyFont="1" applyFill="1" applyBorder="1" applyAlignment="1" applyProtection="1">
      <alignment horizontal="center"/>
      <protection locked="0"/>
    </xf>
    <xf numFmtId="49" fontId="13" fillId="10" borderId="48" xfId="0" applyNumberFormat="1" applyFont="1" applyFill="1" applyBorder="1" applyAlignment="1" applyProtection="1">
      <alignment horizontal="center"/>
      <protection locked="0"/>
    </xf>
    <xf numFmtId="49" fontId="13" fillId="10" borderId="61" xfId="0" applyNumberFormat="1" applyFont="1" applyFill="1" applyBorder="1" applyAlignment="1" applyProtection="1">
      <alignment horizontal="center"/>
      <protection locked="0"/>
    </xf>
    <xf numFmtId="0" fontId="49" fillId="10" borderId="23" xfId="0" applyFont="1" applyFill="1" applyBorder="1" applyAlignment="1" applyProtection="1">
      <alignment horizontal="center" vertical="center"/>
      <protection locked="0"/>
    </xf>
    <xf numFmtId="0" fontId="49" fillId="10" borderId="25" xfId="0" applyFont="1" applyFill="1" applyBorder="1" applyAlignment="1" applyProtection="1">
      <alignment horizontal="center" vertical="center"/>
      <protection locked="0"/>
    </xf>
    <xf numFmtId="0" fontId="49" fillId="0" borderId="23" xfId="0" applyFont="1" applyBorder="1" applyAlignment="1" applyProtection="1">
      <alignment horizontal="left" vertical="center"/>
      <protection locked="0"/>
    </xf>
    <xf numFmtId="0" fontId="49" fillId="0" borderId="24" xfId="0" applyFont="1" applyBorder="1" applyAlignment="1" applyProtection="1">
      <alignment horizontal="left" vertical="center"/>
      <protection locked="0"/>
    </xf>
    <xf numFmtId="0" fontId="49" fillId="0" borderId="25" xfId="0" applyFont="1" applyBorder="1" applyAlignment="1" applyProtection="1">
      <alignment horizontal="left" vertical="center"/>
      <protection locked="0"/>
    </xf>
    <xf numFmtId="0" fontId="25" fillId="12" borderId="32" xfId="0" applyFont="1" applyFill="1" applyBorder="1" applyAlignment="1" applyProtection="1">
      <alignment horizontal="center"/>
    </xf>
    <xf numFmtId="0" fontId="7" fillId="13" borderId="41" xfId="1" applyNumberFormat="1" applyFont="1" applyFill="1" applyBorder="1" applyAlignment="1" applyProtection="1">
      <alignment horizontal="center" vertical="top" wrapText="1"/>
    </xf>
    <xf numFmtId="0" fontId="7" fillId="13" borderId="0" xfId="1" applyNumberFormat="1" applyFont="1" applyFill="1" applyBorder="1" applyAlignment="1" applyProtection="1">
      <alignment horizontal="center" vertical="top" wrapText="1"/>
    </xf>
    <xf numFmtId="0" fontId="34" fillId="10" borderId="36" xfId="0" applyFont="1" applyFill="1" applyBorder="1" applyAlignment="1" applyProtection="1">
      <alignment horizontal="left"/>
    </xf>
    <xf numFmtId="0" fontId="46" fillId="12" borderId="40" xfId="0" applyFont="1" applyFill="1" applyBorder="1" applyAlignment="1" applyProtection="1">
      <alignment horizontal="center"/>
    </xf>
    <xf numFmtId="0" fontId="46" fillId="12" borderId="45" xfId="0" applyFont="1" applyFill="1" applyBorder="1" applyAlignment="1" applyProtection="1">
      <alignment horizontal="center"/>
    </xf>
    <xf numFmtId="0" fontId="7" fillId="13" borderId="43" xfId="1" applyNumberFormat="1" applyFont="1" applyFill="1" applyBorder="1" applyAlignment="1" applyProtection="1">
      <alignment horizontal="center" vertical="center" wrapText="1"/>
    </xf>
    <xf numFmtId="0" fontId="7" fillId="13" borderId="44" xfId="1" applyNumberFormat="1" applyFont="1" applyFill="1" applyBorder="1" applyAlignment="1" applyProtection="1">
      <alignment horizontal="center" vertical="center" wrapText="1"/>
    </xf>
    <xf numFmtId="164" fontId="11" fillId="10" borderId="20" xfId="0" applyNumberFormat="1" applyFont="1" applyFill="1" applyBorder="1" applyAlignment="1" applyProtection="1">
      <alignment horizontal="center"/>
    </xf>
    <xf numFmtId="164" fontId="11" fillId="10" borderId="21" xfId="0" applyNumberFormat="1" applyFont="1" applyFill="1" applyBorder="1" applyAlignment="1" applyProtection="1">
      <alignment horizontal="center"/>
    </xf>
  </cellXfs>
  <cellStyles count="6">
    <cellStyle name="Dziesiętny 3" xfId="3"/>
    <cellStyle name="Normalny" xfId="0" builtinId="0"/>
    <cellStyle name="Normalny 2" xfId="2"/>
    <cellStyle name="Normalny 5" xfId="4"/>
    <cellStyle name="Normalny_JW1106 Olsztyn" xfId="1"/>
    <cellStyle name="Walutowy" xfId="5" builtinId="4"/>
  </cellStyles>
  <dxfs count="176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thin">
          <color indexed="64"/>
        </top>
        <bottom style="hair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8"/>
        <name val="Arial Narrow"/>
        <scheme val="none"/>
      </font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8"/>
        <name val="Arial Narrow"/>
        <scheme val="none"/>
      </font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8"/>
        <name val="Arial Narrow"/>
        <scheme val="none"/>
      </font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8"/>
        <name val="Arial Narrow"/>
        <scheme val="none"/>
      </font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thin">
          <color indexed="64"/>
        </top>
        <bottom style="hair">
          <color indexed="64"/>
        </bottom>
      </border>
      <protection locked="1" hidden="0"/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ill>
        <patternFill patternType="solid">
          <fgColor indexed="64"/>
          <bgColor theme="2"/>
        </patternFill>
      </fill>
      <protection locked="1" hidden="0"/>
    </dxf>
    <dxf>
      <fill>
        <patternFill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ill>
        <patternFill>
          <fgColor indexed="64"/>
          <bgColor theme="2"/>
        </patternFill>
      </fill>
      <protection locked="1" hidden="0"/>
    </dxf>
    <dxf>
      <protection locked="1" hidden="0"/>
    </dxf>
    <dxf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/>
        <i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none"/>
      </font>
      <protection locked="1" hidden="0"/>
    </dxf>
    <dxf>
      <fill>
        <patternFill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ck">
          <color rgb="FF0000CC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E9EEF7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3" formatCode="0%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medium">
          <color rgb="FFFF0000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D0046"/>
        <name val="Arial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rgb="FFFF0000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0" formatCode="General"/>
      <fill>
        <patternFill patternType="solid">
          <fgColor indexed="64"/>
          <bgColor rgb="FFF9F9F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0" formatCode="General"/>
      <fill>
        <patternFill patternType="solid">
          <fgColor indexed="64"/>
          <bgColor rgb="FFF9F9F9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0" formatCode="General"/>
      <fill>
        <patternFill patternType="solid">
          <fgColor indexed="64"/>
          <bgColor rgb="FFF9F9F9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border outline="0">
        <right style="thick">
          <color rgb="FF0000CC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</dxf>
    <dxf>
      <font>
        <b/>
        <i/>
        <strike val="0"/>
        <condense val="0"/>
        <extend val="0"/>
        <outline val="0"/>
        <shadow val="0"/>
        <u val="none"/>
        <vertAlign val="baseline"/>
        <sz val="7.5"/>
        <color auto="1"/>
        <name val="Arial"/>
        <scheme val="none"/>
      </font>
      <numFmt numFmtId="4" formatCode="#,##0.00"/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theme="8" tint="-0.499984740745262"/>
        </left>
        <right style="thin">
          <color theme="8" tint="-0.499984740745262"/>
        </right>
        <top style="thin">
          <color theme="8" tint="-0.499984740745262"/>
        </top>
        <bottom style="thin">
          <color theme="8" tint="-0.499984740745262"/>
        </bottom>
        <vertical/>
        <horizontal/>
      </border>
    </dxf>
  </dxfs>
  <tableStyles count="0" defaultTableStyle="TableStyleMedium2" defaultPivotStyle="PivotStyleLight16"/>
  <colors>
    <mruColors>
      <color rgb="FF0066FF"/>
      <color rgb="FFFFFFCC"/>
      <color rgb="FF0000FF"/>
      <color rgb="FF002D86"/>
      <color rgb="FF0000CC"/>
      <color rgb="FFFFFF99"/>
      <color rgb="FFF9F9F9"/>
      <color rgb="FF800000"/>
      <color rgb="FF54002A"/>
      <color rgb="FFE9EE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45357</xdr:colOff>
      <xdr:row>0</xdr:row>
      <xdr:rowOff>0</xdr:rowOff>
    </xdr:from>
    <xdr:to>
      <xdr:col>11</xdr:col>
      <xdr:colOff>0</xdr:colOff>
      <xdr:row>1</xdr:row>
      <xdr:rowOff>145143</xdr:rowOff>
    </xdr:to>
    <xdr:sp macro="" textlink="">
      <xdr:nvSpPr>
        <xdr:cNvPr id="2" name="pole tekstowe 1"/>
        <xdr:cNvSpPr txBox="1"/>
      </xdr:nvSpPr>
      <xdr:spPr>
        <a:xfrm>
          <a:off x="4127500" y="0"/>
          <a:ext cx="5733143" cy="344714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l-PL" sz="1800" b="1" i="0" u="none" strike="noStrike">
              <a:solidFill>
                <a:srgbClr val="002060"/>
              </a:solidFill>
              <a:effectLst/>
              <a:latin typeface="+mn-lt"/>
              <a:ea typeface="+mn-ea"/>
              <a:cs typeface="+mn-cs"/>
            </a:rPr>
            <a:t>FORMULARZ OFERTY</a:t>
          </a:r>
          <a:r>
            <a:rPr lang="pl-PL" sz="1800" b="1">
              <a:solidFill>
                <a:srgbClr val="002060"/>
              </a:solidFill>
            </a:rPr>
            <a:t> i CENOWY</a:t>
          </a:r>
        </a:p>
      </xdr:txBody>
    </xdr:sp>
    <xdr:clientData/>
  </xdr:twoCellAnchor>
  <xdr:twoCellAnchor>
    <xdr:from>
      <xdr:col>13</xdr:col>
      <xdr:colOff>499647</xdr:colOff>
      <xdr:row>12</xdr:row>
      <xdr:rowOff>171450</xdr:rowOff>
    </xdr:from>
    <xdr:to>
      <xdr:col>14</xdr:col>
      <xdr:colOff>54881</xdr:colOff>
      <xdr:row>14</xdr:row>
      <xdr:rowOff>55788</xdr:rowOff>
    </xdr:to>
    <xdr:sp macro="" textlink="">
      <xdr:nvSpPr>
        <xdr:cNvPr id="4" name="pole tekstowe 3"/>
        <xdr:cNvSpPr txBox="1"/>
      </xdr:nvSpPr>
      <xdr:spPr>
        <a:xfrm>
          <a:off x="12710697" y="2409825"/>
          <a:ext cx="402959" cy="3129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l-PL" sz="1400" b="1">
              <a:solidFill>
                <a:srgbClr val="0066FF"/>
              </a:solidFill>
              <a:latin typeface="Arial Narrow" panose="020B0606020202030204" pitchFamily="34" charset="0"/>
            </a:rPr>
            <a:t>56</a:t>
          </a:r>
        </a:p>
        <a:p>
          <a:pPr algn="ctr"/>
          <a:endParaRPr lang="pl-PL" sz="1600" b="1">
            <a:solidFill>
              <a:srgbClr val="0066FF"/>
            </a:solidFill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15</xdr:col>
      <xdr:colOff>9073</xdr:colOff>
      <xdr:row>0</xdr:row>
      <xdr:rowOff>171450</xdr:rowOff>
    </xdr:from>
    <xdr:to>
      <xdr:col>17</xdr:col>
      <xdr:colOff>1019175</xdr:colOff>
      <xdr:row>15</xdr:row>
      <xdr:rowOff>0</xdr:rowOff>
    </xdr:to>
    <xdr:sp macro="" textlink="">
      <xdr:nvSpPr>
        <xdr:cNvPr id="3" name="pole tekstowe 2"/>
        <xdr:cNvSpPr txBox="1"/>
      </xdr:nvSpPr>
      <xdr:spPr>
        <a:xfrm>
          <a:off x="14553748" y="171450"/>
          <a:ext cx="2924627" cy="2638425"/>
        </a:xfrm>
        <a:prstGeom prst="rect">
          <a:avLst/>
        </a:prstGeom>
        <a:solidFill>
          <a:schemeClr val="lt1"/>
        </a:solidFill>
        <a:ln w="9525" cmpd="sng">
          <a:solidFill>
            <a:srgbClr val="002D86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l-PL" sz="1050" b="1">
              <a:latin typeface="Arial Narrow" panose="020B0606020202030204" pitchFamily="34" charset="0"/>
            </a:rPr>
            <a:t>DODATKOWE OŚWIADCZENIA</a:t>
          </a:r>
        </a:p>
        <a:p>
          <a:pPr algn="ctr"/>
          <a:r>
            <a:rPr lang="pl-PL" sz="1050" b="1">
              <a:solidFill>
                <a:srgbClr val="0000CC"/>
              </a:solidFill>
              <a:latin typeface="Arial Narrow" panose="020B0606020202030204" pitchFamily="34" charset="0"/>
            </a:rPr>
            <a:t>OŚWIADCZAM, że:</a:t>
          </a:r>
        </a:p>
        <a:p>
          <a:pPr algn="ctr"/>
          <a:endParaRPr lang="pl-PL" sz="300" b="1">
            <a:solidFill>
              <a:srgbClr val="0000CC"/>
            </a:solidFill>
            <a:latin typeface="Arial Narrow" panose="020B0606020202030204" pitchFamily="34" charset="0"/>
          </a:endParaRPr>
        </a:p>
        <a:p>
          <a:r>
            <a:rPr lang="pl-PL" sz="1050">
              <a:solidFill>
                <a:srgbClr val="0000CC"/>
              </a:solidFill>
              <a:latin typeface="Arial Narrow" panose="020B0606020202030204" pitchFamily="34" charset="0"/>
            </a:rPr>
            <a:t>1. Zapoznałem się ze Specyfikacją Warunków Zamówienia i nie wnoszę do niej zastrzeżeń.</a:t>
          </a:r>
        </a:p>
        <a:p>
          <a:r>
            <a:rPr lang="pl-PL" sz="1050">
              <a:solidFill>
                <a:srgbClr val="0000CC"/>
              </a:solidFill>
              <a:latin typeface="Arial Narrow" panose="020B0606020202030204" pitchFamily="34" charset="0"/>
            </a:rPr>
            <a:t>2. Uważam się za </a:t>
          </a:r>
          <a:r>
            <a:rPr lang="pl-PL" sz="1050" b="1">
              <a:solidFill>
                <a:srgbClr val="0000CC"/>
              </a:solidFill>
              <a:latin typeface="Arial Narrow" panose="020B0606020202030204" pitchFamily="34" charset="0"/>
            </a:rPr>
            <a:t>związanego niniejszą ofertą </a:t>
          </a:r>
          <a:r>
            <a:rPr lang="pl-PL" sz="1050">
              <a:solidFill>
                <a:srgbClr val="0000CC"/>
              </a:solidFill>
              <a:latin typeface="Arial Narrow" panose="020B0606020202030204" pitchFamily="34" charset="0"/>
            </a:rPr>
            <a:t>na czas wskazany w Specyfikacji Warunków Zamówienia.</a:t>
          </a:r>
        </a:p>
        <a:p>
          <a:r>
            <a:rPr lang="pl-PL" sz="1050">
              <a:solidFill>
                <a:srgbClr val="0000CC"/>
              </a:solidFill>
              <a:latin typeface="Arial Narrow" panose="020B0606020202030204" pitchFamily="34" charset="0"/>
            </a:rPr>
            <a:t>3. Akceptuję dołączony do Specyfikacji Warunków Zamówienia „</a:t>
          </a:r>
          <a:r>
            <a:rPr lang="pl-PL" sz="1050" b="1">
              <a:solidFill>
                <a:srgbClr val="0000CC"/>
              </a:solidFill>
              <a:latin typeface="Arial Narrow" panose="020B0606020202030204" pitchFamily="34" charset="0"/>
            </a:rPr>
            <a:t>Wzór umowy</a:t>
          </a:r>
          <a:r>
            <a:rPr lang="pl-PL" sz="1050">
              <a:solidFill>
                <a:srgbClr val="0000CC"/>
              </a:solidFill>
              <a:latin typeface="Arial Narrow" panose="020B0606020202030204" pitchFamily="34" charset="0"/>
            </a:rPr>
            <a:t>” i zobowiązuję się w przypadku wyboru mojej oferty do zawarcia umowy na warunkach w niej określonych.</a:t>
          </a:r>
        </a:p>
        <a:p>
          <a:r>
            <a:rPr lang="pl-PL" sz="1050">
              <a:solidFill>
                <a:srgbClr val="0000CC"/>
              </a:solidFill>
              <a:latin typeface="Arial Narrow" panose="020B0606020202030204" pitchFamily="34" charset="0"/>
            </a:rPr>
            <a:t>4. Obowiązki informacyjne, przewidziane w art. 13 lub art. 14 RODO wobec osób fizycznych, od których dane osobowe bezpośrednio lub pośrednio zostały pozyskane w celu ubiegania się o udzielenie zamówienia publicznego w niniejszym postępowaniu, zostały wypełnione.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8" name="FORM_OF_CEN" displayName="FORM_OF_CEN" ref="B27:R199" totalsRowShown="0" headerRowDxfId="122" dataDxfId="121" tableBorderDxfId="120" headerRowCellStyle="Normalny_JW1106 Olsztyn" dataCellStyle="Normalny_JW1106 Olsztyn">
  <autoFilter ref="B27:R199"/>
  <tableColumns count="17">
    <tableColumn id="1" name="Lp." dataDxfId="119" dataCellStyle="Normalny_JW1106 Olsztyn">
      <calculatedColumnFormula>B27+1</calculatedColumnFormula>
    </tableColumn>
    <tableColumn id="2" name="Nazwa prrzedmiotu" dataDxfId="118" dataCellStyle="Normalny_JW1106 Olsztyn"/>
    <tableColumn id="3" name="Jm" dataDxfId="117" dataCellStyle="Normalny_JW1106 Olsztyn"/>
    <tableColumn id="4" name="ILOŚĆ _x000a_zakr podst + opcja" dataDxfId="116" dataCellStyle="Normalny_JW1106 Olsztyn">
      <calculatedColumnFormula>'FORMULARZ OFERTY'!$H28+'FORMULARZ OFERTY'!$L28</calculatedColumnFormula>
    </tableColumn>
    <tableColumn id="5" name="Cena jedn. netto_x000a_(w zł.)" dataDxfId="115"/>
    <tableColumn id="6" name="VAT_x000a_w %" dataDxfId="114"/>
    <tableColumn id="7" name="ZAKRES PODST _x000a_ilość" dataDxfId="113" dataCellStyle="Normalny_JW1106 Olsztyn"/>
    <tableColumn id="8" name="Wartość netto_x000a_(w zł.) ZP" dataDxfId="112" dataCellStyle="Normalny_JW1106 Olsztyn">
      <calculatedColumnFormula>ROUND($F28*H28,2)</calculatedColumnFormula>
    </tableColumn>
    <tableColumn id="9" name="Wartość VAT_x000a_(w zł.)ZP" dataDxfId="111" dataCellStyle="Normalny_JW1106 Olsztyn">
      <calculatedColumnFormula>ROUND(I28*$G28,2)</calculatedColumnFormula>
    </tableColumn>
    <tableColumn id="10" name="Wartość brutto_x000a_(w zł.)ZP" dataDxfId="110" dataCellStyle="Normalny_JW1106 Olsztyn">
      <calculatedColumnFormula>ROUND(I28+J28,2)</calculatedColumnFormula>
    </tableColumn>
    <tableColumn id="11" name="PRAWO OPCJI_x000a_ilość" dataDxfId="109" dataCellStyle="Normalny_JW1106 Olsztyn"/>
    <tableColumn id="12" name="Wartość netto_x000a_(w zł.) PO" dataDxfId="108" dataCellStyle="Normalny_JW1106 Olsztyn">
      <calculatedColumnFormula>ROUND($F28*L28,2)</calculatedColumnFormula>
    </tableColumn>
    <tableColumn id="13" name="Wartość VAT_x000a_(w zł.) PO" dataDxfId="107" dataCellStyle="Normalny_JW1106 Olsztyn">
      <calculatedColumnFormula>ROUND(M28*$G28,2)</calculatedColumnFormula>
    </tableColumn>
    <tableColumn id="14" name="Wartość brutto_x000a_(w zł.) PO" dataDxfId="106" dataCellStyle="Normalny_JW1106 Olsztyn">
      <calculatedColumnFormula>ROUND(M28+N28,2)</calculatedColumnFormula>
    </tableColumn>
    <tableColumn id="15" name="Wartość netto_x000a_(w zł.)" dataDxfId="105" dataCellStyle="Normalny_JW1106 Olsztyn">
      <calculatedColumnFormula>ROUND(I28+M28,2)</calculatedColumnFormula>
    </tableColumn>
    <tableColumn id="16" name="Wartość VAT_x000a_(w zł.)" dataDxfId="104" dataCellStyle="Normalny_JW1106 Olsztyn">
      <calculatedColumnFormula>ROUND(J28+N28,2)</calculatedColumnFormula>
    </tableColumn>
    <tableColumn id="17" name="Wartość brutto_x000a_(w zł.)" dataDxfId="103" dataCellStyle="Normalny_JW1106 Olsztyn">
      <calculatedColumnFormula>ROUND(K28+O28,2)</calculatedColumnFormula>
    </tableColumn>
  </tableColumns>
  <tableStyleInfo name="TableStyleLight11" showFirstColumn="0" showLastColumn="0" showRowStripes="1" showColumnStripes="0"/>
</table>
</file>

<file path=xl/tables/table10.xml><?xml version="1.0" encoding="utf-8"?>
<table xmlns="http://schemas.openxmlformats.org/spreadsheetml/2006/main" id="10" name="KrytK3" displayName="KrytK3" ref="P1:P3" totalsRowShown="0" headerRowDxfId="23" dataDxfId="22">
  <autoFilter ref="P1:P3"/>
  <tableColumns count="1">
    <tableColumn id="1" name="K3" dataDxfId="21"/>
  </tableColumns>
  <tableStyleInfo name="TableStyleMedium4" showFirstColumn="0" showLastColumn="0" showRowStripes="1" showColumnStripes="0"/>
</table>
</file>

<file path=xl/tables/table11.xml><?xml version="1.0" encoding="utf-8"?>
<table xmlns="http://schemas.openxmlformats.org/spreadsheetml/2006/main" id="11" name="KrytK4" displayName="KrytK4" ref="Q1:Q3" totalsRowShown="0" headerRowDxfId="20" dataDxfId="19">
  <autoFilter ref="Q1:Q3"/>
  <tableColumns count="1">
    <tableColumn id="1" name="K4" dataDxfId="18"/>
  </tableColumns>
  <tableStyleInfo name="TableStyleMedium4" showFirstColumn="0" showLastColumn="0" showRowStripes="1" showColumnStripes="0"/>
</table>
</file>

<file path=xl/tables/table12.xml><?xml version="1.0" encoding="utf-8"?>
<table xmlns="http://schemas.openxmlformats.org/spreadsheetml/2006/main" id="12" name="KrytK5" displayName="KrytK5" ref="R1:R5" totalsRowShown="0" headerRowDxfId="17" dataDxfId="16">
  <autoFilter ref="R1:R5"/>
  <tableColumns count="1">
    <tableColumn id="1" name="K5" dataDxfId="15"/>
  </tableColumns>
  <tableStyleInfo name="TableStyleMedium4" showFirstColumn="0" showLastColumn="0" showRowStripes="1" showColumnStripes="0"/>
</table>
</file>

<file path=xl/tables/table13.xml><?xml version="1.0" encoding="utf-8"?>
<table xmlns="http://schemas.openxmlformats.org/spreadsheetml/2006/main" id="13" name="KrytK6" displayName="KrytK6" ref="S1:S5" totalsRowShown="0" headerRowDxfId="14" dataDxfId="13">
  <autoFilter ref="S1:S5"/>
  <tableColumns count="1">
    <tableColumn id="1" name="K6" dataDxfId="12"/>
  </tableColumns>
  <tableStyleInfo name="TableStyleMedium4" showFirstColumn="0" showLastColumn="0" showRowStripes="1" showColumnStripes="0"/>
</table>
</file>

<file path=xl/tables/table14.xml><?xml version="1.0" encoding="utf-8"?>
<table xmlns="http://schemas.openxmlformats.org/spreadsheetml/2006/main" id="14" name="KrytK7" displayName="KrytK7" ref="T1:T5" totalsRowShown="0" headerRowDxfId="11" dataDxfId="10">
  <autoFilter ref="T1:T5"/>
  <tableColumns count="1">
    <tableColumn id="1" name="K7" dataDxfId="9"/>
  </tableColumns>
  <tableStyleInfo name="TableStyleMedium4" showFirstColumn="0" showLastColumn="0" showRowStripes="1" showColumnStripes="0"/>
</table>
</file>

<file path=xl/tables/table15.xml><?xml version="1.0" encoding="utf-8"?>
<table xmlns="http://schemas.openxmlformats.org/spreadsheetml/2006/main" id="15" name="KrytK8" displayName="KrytK8" ref="U1:U5" totalsRowShown="0" headerRowDxfId="8" dataDxfId="7">
  <autoFilter ref="U1:U5"/>
  <tableColumns count="1">
    <tableColumn id="1" name="K8" dataDxfId="6"/>
  </tableColumns>
  <tableStyleInfo name="TableStyleMedium4" showFirstColumn="0" showLastColumn="0" showRowStripes="1" showColumnStripes="0"/>
</table>
</file>

<file path=xl/tables/table16.xml><?xml version="1.0" encoding="utf-8"?>
<table xmlns="http://schemas.openxmlformats.org/spreadsheetml/2006/main" id="16" name="KrytK9" displayName="KrytK9" ref="V1:V5" totalsRowShown="0" headerRowDxfId="5" dataDxfId="4">
  <autoFilter ref="V1:V5"/>
  <tableColumns count="1">
    <tableColumn id="1" name="K9" dataDxfId="3"/>
  </tableColumns>
  <tableStyleInfo name="TableStyleMedium4" showFirstColumn="0" showLastColumn="0" showRowStripes="1" showColumnStripes="0"/>
</table>
</file>

<file path=xl/tables/table17.xml><?xml version="1.0" encoding="utf-8"?>
<table xmlns="http://schemas.openxmlformats.org/spreadsheetml/2006/main" id="17" name="KrytK10" displayName="KrytK10" ref="W1:W5" totalsRowShown="0" headerRowDxfId="2" dataDxfId="1">
  <autoFilter ref="W1:W5"/>
  <tableColumns count="1">
    <tableColumn id="1" name="K10" dataDxfId="0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id="2" name="wartości" displayName="wartości" ref="A1:M33" headerRowDxfId="101" dataDxfId="100" headerRowCellStyle="Walutowy" dataCellStyle="Walutowy">
  <autoFilter ref="A1:M33"/>
  <tableColumns count="13">
    <tableColumn id="1" name="Kolumna1" totalsRowLabel="Suma" dataDxfId="99" totalsRowDxfId="98"/>
    <tableColumn id="2" name="Kolumna4" dataDxfId="97"/>
    <tableColumn id="3" name="Kolumna2" dataDxfId="96" totalsRowDxfId="95" dataCellStyle="Walutowy">
      <calculatedColumnFormula>SUMIFS('FORMULARZ OFERTY'!$I$29:$I$199,'FORMULARZ OFERTY'!$A$29:$A$199,$A2)</calculatedColumnFormula>
    </tableColumn>
    <tableColumn id="4" name="Kolumna3" dataDxfId="94" totalsRowDxfId="93" dataCellStyle="Walutowy">
      <calculatedColumnFormula>SUMIFS('FORMULARZ OFERTY'!$J$29:$J$199,'FORMULARZ OFERTY'!$A$29:$A$199,$A2)</calculatedColumnFormula>
    </tableColumn>
    <tableColumn id="5" name="Kolumna5" dataDxfId="92" totalsRowDxfId="91" dataCellStyle="Walutowy">
      <calculatedColumnFormula>SUMIFS('FORMULARZ OFERTY'!$K$29:$K$199,'FORMULARZ OFERTY'!$A$29:$A$199,$A2)</calculatedColumnFormula>
    </tableColumn>
    <tableColumn id="10" name="Kolumna7" dataDxfId="90" totalsRowDxfId="89" dataCellStyle="Walutowy"/>
    <tableColumn id="11" name="Kolumna6" dataDxfId="88" totalsRowDxfId="87" dataCellStyle="Walutowy"/>
    <tableColumn id="12" name="Kolumna8" dataDxfId="86" totalsRowDxfId="85" dataCellStyle="Walutowy"/>
    <tableColumn id="13" name="Kolumna9" dataDxfId="84" totalsRowDxfId="83" dataCellStyle="Walutowy"/>
    <tableColumn id="6" name="Kolumna72" dataDxfId="82" totalsRowDxfId="81"/>
    <tableColumn id="7" name="Kolumna63" dataDxfId="80" totalsRowDxfId="79" dataCellStyle="Walutowy">
      <calculatedColumnFormula>SUMIFS('FORMULARZ OFERTY'!$I$29:$I$199,'FORMULARZ OFERTY'!$A$29:$A$199,$A2)</calculatedColumnFormula>
    </tableColumn>
    <tableColumn id="8" name="Kolumna84" dataDxfId="78" totalsRowDxfId="77" dataCellStyle="Walutowy">
      <calculatedColumnFormula>SUMIFS('FORMULARZ OFERTY'!$J$29:$J$199,'FORMULARZ OFERTY'!$A$29:$A$199,$A2)</calculatedColumnFormula>
    </tableColumn>
    <tableColumn id="9" name="Kolumna95" totalsRowFunction="count" dataDxfId="76" totalsRowDxfId="75" dataCellStyle="Walutowy">
      <calculatedColumnFormula>SUMIFS('FORMULARZ OFERTY'!$K$29:$K$199,'FORMULARZ OFERTY'!$A$29:$A$199,$A2)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kNie" displayName="TakNie" ref="C1:C3" totalsRowShown="0" headerRowDxfId="66" dataDxfId="64" headerRowBorderDxfId="65" tableBorderDxfId="63">
  <autoFilter ref="C1:C3"/>
  <tableColumns count="1">
    <tableColumn id="1" name="Wybór" dataDxfId="62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id="4" name="wowjewodztwa" displayName="wowjewodztwa" ref="E1:E17" headerRowDxfId="61" dataDxfId="59" totalsRowDxfId="57" headerRowBorderDxfId="60" tableBorderDxfId="58">
  <autoFilter ref="E1:E17"/>
  <tableColumns count="1">
    <tableColumn id="1" name="Województwa " totalsRowFunction="count" dataDxfId="56" totalsRowDxfId="55"/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id="5" name="rodzWYK" displayName="rodzWYK" ref="G1:G7" headerRowDxfId="54" dataDxfId="52" totalsRowDxfId="50" headerRowBorderDxfId="53" tableBorderDxfId="51">
  <autoFilter ref="G1:G7"/>
  <tableColumns count="1">
    <tableColumn id="1" name="Rodzaj WYKONAWCY" totalsRowFunction="count" dataDxfId="49" totalsRowDxfId="48"/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id="6" name="Tryby" displayName="Tryby" ref="I1:I14" headerRowDxfId="47" dataDxfId="45" totalsRowDxfId="43" headerRowBorderDxfId="46" tableBorderDxfId="44">
  <autoFilter ref="I1:I14"/>
  <tableColumns count="1">
    <tableColumn id="1" name="Tryby" totalsRowFunction="count" dataDxfId="42" totalsRowDxfId="41"/>
  </tableColumns>
  <tableStyleInfo name="TableStyleMedium1" showFirstColumn="0" showLastColumn="0" showRowStripes="1" showColumnStripes="0"/>
</table>
</file>

<file path=xl/tables/table7.xml><?xml version="1.0" encoding="utf-8"?>
<table xmlns="http://schemas.openxmlformats.org/spreadsheetml/2006/main" id="7" name="ZakresP_PO" displayName="ZakresP_PO" ref="K1:L3" headerRowDxfId="40" dataDxfId="38" totalsRowDxfId="36" headerRowBorderDxfId="39" tableBorderDxfId="37">
  <autoFilter ref="K1:L3"/>
  <tableColumns count="2">
    <tableColumn id="2" name="skrót" dataDxfId="35" totalsRowDxfId="34"/>
    <tableColumn id="1" name="Zakres" totalsRowFunction="count" dataDxfId="33" totalsRowDxfId="32"/>
  </tableColumns>
  <tableStyleInfo name="TableStyleMedium1" showFirstColumn="0" showLastColumn="0" showRowStripes="1" showColumnStripes="0"/>
</table>
</file>

<file path=xl/tables/table8.xml><?xml version="1.0" encoding="utf-8"?>
<table xmlns="http://schemas.openxmlformats.org/spreadsheetml/2006/main" id="8" name="ZADANIEpost" displayName="ZADANIEpost" ref="A1:A31" totalsRowShown="0" headerRowDxfId="31" dataDxfId="29" headerRowBorderDxfId="30" tableBorderDxfId="28">
  <autoFilter ref="A1:A31"/>
  <tableColumns count="1">
    <tableColumn id="1" name="Zadanie" dataDxfId="27"/>
  </tableColumns>
  <tableStyleInfo name="TableStyleMedium1" showFirstColumn="0" showLastColumn="0" showRowStripes="1" showColumnStripes="0"/>
</table>
</file>

<file path=xl/tables/table9.xml><?xml version="1.0" encoding="utf-8"?>
<table xmlns="http://schemas.openxmlformats.org/spreadsheetml/2006/main" id="9" name="KrytK2" displayName="KrytK2" ref="O1:O3" totalsRowShown="0" headerRowDxfId="26" dataDxfId="25">
  <autoFilter ref="O1:O3"/>
  <tableColumns count="1">
    <tableColumn id="1" name="K2" dataDxfId="24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9.xml"/><Relationship Id="rId13" Type="http://schemas.openxmlformats.org/officeDocument/2006/relationships/table" Target="../tables/table14.xml"/><Relationship Id="rId3" Type="http://schemas.openxmlformats.org/officeDocument/2006/relationships/table" Target="../tables/table4.xml"/><Relationship Id="rId7" Type="http://schemas.openxmlformats.org/officeDocument/2006/relationships/table" Target="../tables/table8.xml"/><Relationship Id="rId12" Type="http://schemas.openxmlformats.org/officeDocument/2006/relationships/table" Target="../tables/table13.xml"/><Relationship Id="rId2" Type="http://schemas.openxmlformats.org/officeDocument/2006/relationships/table" Target="../tables/table3.xml"/><Relationship Id="rId16" Type="http://schemas.openxmlformats.org/officeDocument/2006/relationships/table" Target="../tables/table17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7.xml"/><Relationship Id="rId11" Type="http://schemas.openxmlformats.org/officeDocument/2006/relationships/table" Target="../tables/table12.xml"/><Relationship Id="rId5" Type="http://schemas.openxmlformats.org/officeDocument/2006/relationships/table" Target="../tables/table6.xml"/><Relationship Id="rId15" Type="http://schemas.openxmlformats.org/officeDocument/2006/relationships/table" Target="../tables/table16.xml"/><Relationship Id="rId10" Type="http://schemas.openxmlformats.org/officeDocument/2006/relationships/table" Target="../tables/table11.xml"/><Relationship Id="rId4" Type="http://schemas.openxmlformats.org/officeDocument/2006/relationships/table" Target="../tables/table5.xml"/><Relationship Id="rId9" Type="http://schemas.openxmlformats.org/officeDocument/2006/relationships/table" Target="../tables/table10.xml"/><Relationship Id="rId14" Type="http://schemas.openxmlformats.org/officeDocument/2006/relationships/table" Target="../tables/table1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tabColor theme="8" tint="0.79998168889431442"/>
  </sheetPr>
  <dimension ref="A1:S305"/>
  <sheetViews>
    <sheetView tabSelected="1" zoomScaleNormal="100" zoomScaleSheetLayoutView="100" workbookViewId="0">
      <selection activeCell="H33" sqref="H33"/>
    </sheetView>
  </sheetViews>
  <sheetFormatPr defaultColWidth="0" defaultRowHeight="16.5" zeroHeight="1"/>
  <cols>
    <col min="1" max="1" width="2.42578125" style="127" customWidth="1"/>
    <col min="2" max="2" width="5" style="63" customWidth="1"/>
    <col min="3" max="3" width="50.28515625" style="63" customWidth="1"/>
    <col min="4" max="4" width="6.42578125" style="63" customWidth="1"/>
    <col min="5" max="5" width="11" style="63" customWidth="1"/>
    <col min="6" max="6" width="15" style="64" customWidth="1"/>
    <col min="7" max="7" width="7.7109375" style="63" customWidth="1"/>
    <col min="8" max="8" width="11.7109375" style="65" customWidth="1"/>
    <col min="9" max="9" width="16.7109375" style="63" customWidth="1"/>
    <col min="10" max="10" width="12.7109375" style="63" customWidth="1"/>
    <col min="11" max="11" width="16.85546875" style="63" customWidth="1"/>
    <col min="12" max="12" width="11.7109375" style="65" customWidth="1"/>
    <col min="13" max="13" width="15.5703125" style="63" customWidth="1"/>
    <col min="14" max="14" width="12.7109375" style="63" customWidth="1"/>
    <col min="15" max="15" width="15.5703125" style="63" customWidth="1"/>
    <col min="16" max="16" width="15.7109375" style="63" customWidth="1"/>
    <col min="17" max="17" width="12.7109375" style="63" customWidth="1"/>
    <col min="18" max="18" width="15.85546875" style="63" customWidth="1"/>
    <col min="19" max="19" width="11.5703125" style="54" hidden="1" customWidth="1"/>
    <col min="20" max="16384" width="9.140625" style="31" hidden="1"/>
  </cols>
  <sheetData>
    <row r="1" spans="1:19" ht="15" customHeight="1" thickBot="1">
      <c r="B1" s="1"/>
      <c r="C1" s="2"/>
      <c r="D1" s="68"/>
      <c r="E1" s="5"/>
      <c r="F1" s="14"/>
      <c r="G1" s="5"/>
      <c r="H1" s="15"/>
      <c r="I1" s="5"/>
      <c r="J1" s="5"/>
      <c r="K1" s="5"/>
      <c r="L1" s="15"/>
      <c r="M1" s="5"/>
      <c r="N1" s="5"/>
      <c r="O1" s="5"/>
      <c r="P1" s="5"/>
      <c r="Q1" s="166" t="s">
        <v>133</v>
      </c>
      <c r="R1" s="59"/>
    </row>
    <row r="2" spans="1:19" ht="15.75" customHeight="1" thickBot="1">
      <c r="B2" s="69"/>
      <c r="C2" s="70" t="s">
        <v>11</v>
      </c>
      <c r="D2" s="111"/>
      <c r="E2" s="67"/>
      <c r="F2" s="5"/>
      <c r="G2" s="5"/>
      <c r="H2" s="5"/>
      <c r="I2" s="15"/>
      <c r="J2" s="5"/>
      <c r="K2" s="5"/>
      <c r="L2" s="15"/>
      <c r="M2" s="5"/>
      <c r="N2" s="5"/>
      <c r="O2" s="5"/>
      <c r="P2" s="5"/>
      <c r="Q2" s="5"/>
      <c r="R2" s="5"/>
    </row>
    <row r="3" spans="1:19" ht="15.75" customHeight="1">
      <c r="B3" s="71"/>
      <c r="C3" s="72" t="s">
        <v>90</v>
      </c>
      <c r="D3" s="196"/>
      <c r="E3" s="197"/>
      <c r="F3" s="197"/>
      <c r="G3" s="197"/>
      <c r="H3" s="197"/>
      <c r="I3" s="197"/>
      <c r="J3" s="197"/>
      <c r="K3" s="198"/>
      <c r="L3" s="75" t="s">
        <v>59</v>
      </c>
      <c r="M3" s="77"/>
      <c r="N3" s="75" t="s">
        <v>62</v>
      </c>
      <c r="O3" s="78"/>
      <c r="P3" s="12"/>
      <c r="Q3" s="5"/>
      <c r="R3" s="6"/>
    </row>
    <row r="4" spans="1:19" ht="15.75" customHeight="1" thickBot="1">
      <c r="B4" s="71"/>
      <c r="C4" s="72"/>
      <c r="D4" s="199"/>
      <c r="E4" s="200"/>
      <c r="F4" s="200"/>
      <c r="G4" s="200"/>
      <c r="H4" s="200"/>
      <c r="I4" s="200"/>
      <c r="J4" s="200"/>
      <c r="K4" s="201"/>
      <c r="L4" s="148" t="s">
        <v>29</v>
      </c>
      <c r="M4" s="202"/>
      <c r="N4" s="203"/>
      <c r="O4" s="204"/>
      <c r="P4" s="5"/>
      <c r="Q4" s="5"/>
      <c r="R4" s="6"/>
    </row>
    <row r="5" spans="1:19" ht="15.75" customHeight="1">
      <c r="B5" s="69"/>
      <c r="C5" s="73" t="s">
        <v>60</v>
      </c>
      <c r="D5" s="226"/>
      <c r="E5" s="227"/>
      <c r="F5" s="228"/>
      <c r="G5" s="222" t="s">
        <v>61</v>
      </c>
      <c r="H5" s="222"/>
      <c r="I5" s="223"/>
      <c r="J5" s="224"/>
      <c r="K5" s="225"/>
      <c r="L5" s="17"/>
      <c r="M5" s="12"/>
      <c r="N5" s="12"/>
      <c r="O5" s="12"/>
      <c r="P5" s="12"/>
      <c r="Q5" s="5"/>
      <c r="R5" s="6"/>
    </row>
    <row r="6" spans="1:19" ht="15.75" customHeight="1">
      <c r="B6" s="69"/>
      <c r="C6" s="73" t="s">
        <v>57</v>
      </c>
      <c r="D6" s="208"/>
      <c r="E6" s="209"/>
      <c r="F6" s="209"/>
      <c r="G6" s="210"/>
      <c r="H6" s="73" t="s">
        <v>58</v>
      </c>
      <c r="I6" s="79"/>
      <c r="J6" s="73" t="s">
        <v>92</v>
      </c>
      <c r="K6" s="217"/>
      <c r="L6" s="209"/>
      <c r="M6" s="210"/>
      <c r="N6" s="5"/>
      <c r="O6" s="5"/>
      <c r="P6" s="5"/>
      <c r="Q6" s="5"/>
      <c r="R6" s="6"/>
    </row>
    <row r="7" spans="1:19" ht="15.75" customHeight="1">
      <c r="B7" s="71"/>
      <c r="C7" s="74" t="s">
        <v>63</v>
      </c>
      <c r="D7" s="208"/>
      <c r="E7" s="209"/>
      <c r="F7" s="209"/>
      <c r="G7" s="209"/>
      <c r="H7" s="210"/>
      <c r="I7" s="42"/>
      <c r="J7" s="42"/>
      <c r="K7" s="42"/>
      <c r="L7" s="25"/>
      <c r="M7" s="214"/>
      <c r="N7" s="214"/>
      <c r="O7" s="214"/>
      <c r="P7" s="13"/>
      <c r="Q7" s="5"/>
      <c r="R7" s="6"/>
    </row>
    <row r="8" spans="1:19" ht="7.5" customHeight="1">
      <c r="B8" s="3"/>
      <c r="C8" s="4"/>
      <c r="D8" s="9"/>
      <c r="E8" s="9"/>
      <c r="F8" s="9"/>
      <c r="G8" s="9"/>
      <c r="H8" s="9"/>
      <c r="I8" s="10"/>
      <c r="J8" s="11"/>
      <c r="K8" s="10"/>
      <c r="L8" s="9"/>
      <c r="M8" s="9"/>
      <c r="N8" s="9"/>
      <c r="O8" s="10"/>
      <c r="P8" s="9"/>
      <c r="Q8" s="5"/>
      <c r="R8" s="6"/>
    </row>
    <row r="9" spans="1:19" ht="15.75" customHeight="1">
      <c r="B9" s="71"/>
      <c r="C9" s="74" t="s">
        <v>93</v>
      </c>
      <c r="D9" s="208"/>
      <c r="E9" s="209"/>
      <c r="F9" s="209"/>
      <c r="G9" s="209"/>
      <c r="H9" s="210"/>
      <c r="I9" s="76" t="s">
        <v>94</v>
      </c>
      <c r="J9" s="215"/>
      <c r="K9" s="216"/>
      <c r="L9" s="76" t="s">
        <v>95</v>
      </c>
      <c r="M9" s="208"/>
      <c r="N9" s="209"/>
      <c r="O9" s="210"/>
      <c r="P9" s="13"/>
      <c r="Q9" s="5"/>
      <c r="R9" s="6"/>
    </row>
    <row r="10" spans="1:19" ht="7.5" customHeight="1">
      <c r="B10" s="3"/>
      <c r="C10" s="4"/>
      <c r="D10" s="9"/>
      <c r="E10" s="9"/>
      <c r="F10" s="9"/>
      <c r="G10" s="9"/>
      <c r="H10" s="9"/>
      <c r="I10" s="10"/>
      <c r="J10" s="11"/>
      <c r="K10" s="10"/>
      <c r="L10" s="9"/>
      <c r="M10" s="9"/>
      <c r="N10" s="9"/>
      <c r="O10" s="10"/>
      <c r="P10" s="9"/>
      <c r="Q10" s="5"/>
      <c r="R10" s="6"/>
    </row>
    <row r="11" spans="1:19" s="56" customFormat="1" ht="18" customHeight="1">
      <c r="A11" s="127"/>
      <c r="B11" s="26"/>
      <c r="C11" s="27" t="s">
        <v>42</v>
      </c>
      <c r="D11" s="27"/>
      <c r="E11" s="27"/>
      <c r="F11" s="27"/>
      <c r="G11" s="211" t="s">
        <v>54</v>
      </c>
      <c r="H11" s="212"/>
      <c r="I11" s="212"/>
      <c r="J11" s="212"/>
      <c r="K11" s="212"/>
      <c r="L11" s="212"/>
      <c r="M11" s="213"/>
      <c r="N11" s="10"/>
      <c r="O11" s="10"/>
      <c r="P11" s="13"/>
      <c r="Q11" s="5"/>
      <c r="R11" s="5"/>
      <c r="S11" s="55"/>
    </row>
    <row r="12" spans="1:19" s="56" customFormat="1" ht="18" customHeight="1">
      <c r="A12" s="127"/>
      <c r="B12" s="26"/>
      <c r="C12" s="27" t="s">
        <v>37</v>
      </c>
      <c r="D12" s="218" t="s">
        <v>38</v>
      </c>
      <c r="E12" s="219"/>
      <c r="F12" s="219"/>
      <c r="G12" s="220"/>
      <c r="H12" s="220"/>
      <c r="I12" s="220"/>
      <c r="J12" s="220"/>
      <c r="K12" s="221"/>
      <c r="L12" s="24" t="s">
        <v>59</v>
      </c>
      <c r="M12" s="41">
        <v>5272627885</v>
      </c>
      <c r="N12" s="29"/>
      <c r="O12" s="29"/>
      <c r="P12" s="9"/>
      <c r="Q12" s="5"/>
      <c r="R12" s="5"/>
      <c r="S12" s="55"/>
    </row>
    <row r="13" spans="1:19" ht="15" customHeight="1">
      <c r="B13" s="3"/>
      <c r="C13" s="25" t="s">
        <v>57</v>
      </c>
      <c r="D13" s="205" t="s">
        <v>39</v>
      </c>
      <c r="E13" s="206"/>
      <c r="F13" s="206"/>
      <c r="G13" s="207"/>
      <c r="H13" s="23" t="s">
        <v>58</v>
      </c>
      <c r="I13" s="22" t="s">
        <v>131</v>
      </c>
      <c r="J13" s="23" t="s">
        <v>92</v>
      </c>
      <c r="K13" s="205" t="s">
        <v>91</v>
      </c>
      <c r="L13" s="206"/>
      <c r="M13" s="207"/>
      <c r="N13" s="5"/>
      <c r="O13" s="5"/>
      <c r="P13" s="5"/>
      <c r="Q13" s="5"/>
      <c r="R13" s="6"/>
    </row>
    <row r="14" spans="1:19" ht="18.75" customHeight="1">
      <c r="B14" s="3"/>
      <c r="C14" s="25" t="s">
        <v>56</v>
      </c>
      <c r="D14" s="231" t="s">
        <v>134</v>
      </c>
      <c r="E14" s="232"/>
      <c r="F14" s="232"/>
      <c r="G14" s="232"/>
      <c r="H14" s="232"/>
      <c r="I14" s="232"/>
      <c r="J14" s="232"/>
      <c r="K14" s="232"/>
      <c r="L14" s="232"/>
      <c r="M14" s="233"/>
      <c r="N14" s="229" t="s">
        <v>132</v>
      </c>
      <c r="O14" s="230"/>
      <c r="P14" s="5"/>
      <c r="Q14" s="5"/>
      <c r="R14" s="6"/>
    </row>
    <row r="15" spans="1:19" ht="15" customHeight="1">
      <c r="B15" s="34"/>
      <c r="C15" s="237" t="s">
        <v>41</v>
      </c>
      <c r="D15" s="237"/>
      <c r="E15" s="237"/>
      <c r="F15" s="237"/>
      <c r="G15" s="237"/>
      <c r="H15" s="237"/>
      <c r="I15" s="237"/>
      <c r="J15" s="237"/>
      <c r="K15" s="237"/>
      <c r="L15" s="43"/>
      <c r="M15" s="238"/>
      <c r="N15" s="238"/>
      <c r="O15" s="239"/>
      <c r="P15" s="18"/>
      <c r="Q15" s="5"/>
      <c r="R15" s="6"/>
    </row>
    <row r="16" spans="1:19" ht="6.75" customHeight="1">
      <c r="B16" s="35"/>
      <c r="C16" s="57"/>
      <c r="D16" s="58" t="s">
        <v>68</v>
      </c>
      <c r="E16" s="234"/>
      <c r="F16" s="234"/>
      <c r="G16" s="234"/>
      <c r="H16" s="36"/>
      <c r="I16" s="32"/>
      <c r="J16" s="36"/>
      <c r="K16" s="32"/>
      <c r="L16" s="33"/>
      <c r="M16" s="33"/>
      <c r="N16" s="33"/>
      <c r="O16" s="33"/>
      <c r="P16" s="33"/>
      <c r="Q16" s="82"/>
      <c r="R16" s="28"/>
    </row>
    <row r="17" spans="1:19" ht="15" customHeight="1">
      <c r="B17" s="30"/>
      <c r="C17" s="50"/>
      <c r="D17" s="39"/>
      <c r="E17" s="50" t="s">
        <v>97</v>
      </c>
      <c r="F17" s="242">
        <f>VLOOKUP(D16,wartości[],13,FALSE)</f>
        <v>0</v>
      </c>
      <c r="G17" s="243"/>
      <c r="H17" s="38" t="s">
        <v>85</v>
      </c>
      <c r="I17" s="47">
        <f>VLOOKUP(D16,wartości[],5,FALSE)</f>
        <v>0</v>
      </c>
      <c r="J17" s="38" t="s">
        <v>86</v>
      </c>
      <c r="K17" s="47">
        <f>VLOOKUP(D16,wartości[],9,FALSE)</f>
        <v>0</v>
      </c>
      <c r="L17" s="80" t="s">
        <v>89</v>
      </c>
      <c r="M17" s="38"/>
      <c r="N17" s="38"/>
      <c r="O17" s="38"/>
      <c r="P17" s="38"/>
      <c r="Q17" s="38"/>
      <c r="R17" s="81"/>
    </row>
    <row r="18" spans="1:19" ht="15" hidden="1" customHeight="1">
      <c r="B18" s="30"/>
      <c r="C18" s="51"/>
      <c r="D18" s="52"/>
      <c r="E18" s="52"/>
      <c r="F18" s="194"/>
      <c r="G18" s="195"/>
      <c r="H18" s="195"/>
      <c r="I18" s="240"/>
      <c r="J18" s="241"/>
      <c r="K18" s="241"/>
      <c r="L18" s="162"/>
      <c r="M18" s="162"/>
      <c r="N18" s="162"/>
      <c r="O18" s="162"/>
      <c r="P18" s="162"/>
      <c r="Q18" s="162"/>
      <c r="R18" s="81"/>
    </row>
    <row r="19" spans="1:19" ht="29.25" hidden="1" customHeight="1">
      <c r="B19" s="30"/>
      <c r="C19" s="51"/>
      <c r="D19" s="52"/>
      <c r="E19" s="52"/>
      <c r="F19" s="235"/>
      <c r="G19" s="236"/>
      <c r="H19" s="236"/>
      <c r="I19" s="194"/>
      <c r="J19" s="195"/>
      <c r="K19" s="195"/>
      <c r="L19" s="162"/>
      <c r="M19" s="162"/>
      <c r="N19" s="162"/>
      <c r="O19" s="162"/>
      <c r="P19" s="163"/>
      <c r="Q19" s="163"/>
      <c r="R19" s="81"/>
    </row>
    <row r="20" spans="1:19" ht="19.5" hidden="1" customHeight="1">
      <c r="B20" s="40"/>
      <c r="C20" s="45" t="s">
        <v>96</v>
      </c>
      <c r="D20" s="44">
        <v>1</v>
      </c>
      <c r="E20" s="46"/>
      <c r="F20" s="186"/>
      <c r="G20" s="187"/>
      <c r="H20" s="188"/>
      <c r="I20" s="189"/>
      <c r="J20" s="190"/>
      <c r="K20" s="191"/>
      <c r="L20" s="162"/>
      <c r="M20" s="162"/>
      <c r="N20" s="162"/>
      <c r="O20" s="162"/>
      <c r="P20" s="164"/>
      <c r="Q20" s="164"/>
      <c r="R20" s="81"/>
    </row>
    <row r="21" spans="1:19" ht="15" hidden="1" customHeight="1">
      <c r="B21" s="40"/>
      <c r="C21" s="45" t="s">
        <v>96</v>
      </c>
      <c r="D21" s="44">
        <v>3</v>
      </c>
      <c r="E21" s="46"/>
      <c r="F21" s="186"/>
      <c r="G21" s="187"/>
      <c r="H21" s="188"/>
      <c r="I21" s="189"/>
      <c r="J21" s="190"/>
      <c r="K21" s="191"/>
      <c r="L21" s="192"/>
      <c r="M21" s="193"/>
      <c r="N21" s="193"/>
      <c r="O21" s="193"/>
      <c r="P21" s="193"/>
      <c r="Q21" s="193"/>
      <c r="R21" s="81"/>
    </row>
    <row r="22" spans="1:19" ht="15" hidden="1" customHeight="1">
      <c r="B22" s="40"/>
      <c r="C22" s="45" t="s">
        <v>96</v>
      </c>
      <c r="D22" s="44">
        <v>4</v>
      </c>
      <c r="E22" s="46"/>
      <c r="F22" s="186"/>
      <c r="G22" s="187"/>
      <c r="H22" s="188"/>
      <c r="I22" s="189"/>
      <c r="J22" s="190"/>
      <c r="K22" s="191"/>
      <c r="L22" s="192"/>
      <c r="M22" s="193"/>
      <c r="N22" s="193"/>
      <c r="O22" s="193"/>
      <c r="P22" s="193"/>
      <c r="Q22" s="193"/>
      <c r="R22" s="81"/>
    </row>
    <row r="23" spans="1:19" ht="15" hidden="1" customHeight="1">
      <c r="B23" s="40"/>
      <c r="C23" s="45" t="s">
        <v>96</v>
      </c>
      <c r="D23" s="44">
        <v>5</v>
      </c>
      <c r="E23" s="46"/>
      <c r="F23" s="186"/>
      <c r="G23" s="187"/>
      <c r="H23" s="188"/>
      <c r="I23" s="189"/>
      <c r="J23" s="190"/>
      <c r="K23" s="191"/>
      <c r="L23" s="192"/>
      <c r="M23" s="193"/>
      <c r="N23" s="193"/>
      <c r="O23" s="193"/>
      <c r="P23" s="193"/>
      <c r="Q23" s="193"/>
      <c r="R23" s="81"/>
    </row>
    <row r="24" spans="1:19" ht="8.25" customHeight="1">
      <c r="B24" s="48"/>
      <c r="C24" s="49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147"/>
      <c r="R24" s="53"/>
    </row>
    <row r="25" spans="1:19" ht="14.25" customHeight="1" thickBot="1">
      <c r="B25" s="6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149" t="s">
        <v>125</v>
      </c>
    </row>
    <row r="26" spans="1:19" ht="15" customHeight="1" thickTop="1" thickBot="1">
      <c r="B26" s="7" t="s">
        <v>88</v>
      </c>
      <c r="C26" s="8"/>
      <c r="D26" s="6"/>
      <c r="E26" s="6"/>
      <c r="F26" s="16"/>
      <c r="G26" s="6"/>
      <c r="H26" s="158" t="s">
        <v>129</v>
      </c>
      <c r="I26" s="159"/>
      <c r="J26" s="159"/>
      <c r="K26" s="160"/>
      <c r="L26" s="167" t="s">
        <v>130</v>
      </c>
      <c r="M26" s="168"/>
      <c r="N26" s="168"/>
      <c r="O26" s="168"/>
      <c r="P26" s="19" t="s">
        <v>7</v>
      </c>
      <c r="Q26" s="20"/>
      <c r="R26" s="21"/>
      <c r="S26" s="59"/>
    </row>
    <row r="27" spans="1:19" ht="36" customHeight="1" thickBot="1">
      <c r="B27" s="84" t="s">
        <v>0</v>
      </c>
      <c r="C27" s="85" t="s">
        <v>98</v>
      </c>
      <c r="D27" s="86" t="s">
        <v>1</v>
      </c>
      <c r="E27" s="115" t="s">
        <v>99</v>
      </c>
      <c r="F27" s="136" t="s">
        <v>2</v>
      </c>
      <c r="G27" s="136" t="s">
        <v>3</v>
      </c>
      <c r="H27" s="161" t="s">
        <v>121</v>
      </c>
      <c r="I27" s="83" t="s">
        <v>114</v>
      </c>
      <c r="J27" s="83" t="s">
        <v>115</v>
      </c>
      <c r="K27" s="87" t="s">
        <v>116</v>
      </c>
      <c r="L27" s="169" t="s">
        <v>120</v>
      </c>
      <c r="M27" s="156" t="s">
        <v>117</v>
      </c>
      <c r="N27" s="156" t="s">
        <v>118</v>
      </c>
      <c r="O27" s="157" t="s">
        <v>119</v>
      </c>
      <c r="P27" s="88" t="s">
        <v>4</v>
      </c>
      <c r="Q27" s="83" t="s">
        <v>6</v>
      </c>
      <c r="R27" s="155" t="s">
        <v>5</v>
      </c>
    </row>
    <row r="28" spans="1:19" s="61" customFormat="1" ht="21" customHeight="1" thickTop="1" thickBot="1">
      <c r="A28" s="128"/>
      <c r="B28" s="113"/>
      <c r="C28" s="137"/>
      <c r="D28" s="138"/>
      <c r="E28" s="139"/>
      <c r="F28" s="140"/>
      <c r="G28" s="138" t="s">
        <v>68</v>
      </c>
      <c r="H28" s="141" t="s">
        <v>122</v>
      </c>
      <c r="I28" s="170">
        <f>VLOOKUP($G28,wartości[],3,FALSE)</f>
        <v>0</v>
      </c>
      <c r="J28" s="171">
        <f>VLOOKUP($G28,wartości[],4,FALSE)</f>
        <v>0</v>
      </c>
      <c r="K28" s="172">
        <f>VLOOKUP($G28,wartości[],5,FALSE)</f>
        <v>0</v>
      </c>
      <c r="L28" s="141"/>
      <c r="M28" s="170">
        <f>VLOOKUP($G28,wartości[],7,FALSE)</f>
        <v>0</v>
      </c>
      <c r="N28" s="175">
        <f>VLOOKUP($G28,wartości[],8,FALSE)</f>
        <v>0</v>
      </c>
      <c r="O28" s="174">
        <f>VLOOKUP($G28,wartości[],9,FALSE)</f>
        <v>0</v>
      </c>
      <c r="P28" s="173">
        <f>VLOOKUP($G28,wartości[],11,FALSE)</f>
        <v>0</v>
      </c>
      <c r="Q28" s="114">
        <f>VLOOKUP($G28,wartości[],12,FALSE)</f>
        <v>0</v>
      </c>
      <c r="R28" s="153">
        <f>VLOOKUP($G28,wartości[],13,FALSE)</f>
        <v>0</v>
      </c>
      <c r="S28" s="60"/>
    </row>
    <row r="29" spans="1:19" ht="18.95" customHeight="1" thickTop="1" thickBot="1">
      <c r="A29" s="129" t="s">
        <v>87</v>
      </c>
      <c r="B29" s="117"/>
      <c r="C29" s="118" t="s">
        <v>84</v>
      </c>
      <c r="D29" s="119">
        <v>1</v>
      </c>
      <c r="E29" s="120" t="s">
        <v>135</v>
      </c>
      <c r="F29" s="121"/>
      <c r="G29" s="151" t="s">
        <v>127</v>
      </c>
      <c r="H29" s="135" t="s">
        <v>126</v>
      </c>
      <c r="I29" s="125">
        <f>VLOOKUP($D29,wartości[],3,FALSE)</f>
        <v>0</v>
      </c>
      <c r="J29" s="125">
        <f>VLOOKUP($D29,wartości[],4,FALSE)</f>
        <v>0</v>
      </c>
      <c r="K29" s="125">
        <f>VLOOKUP($D29,wartości[],5,FALSE)</f>
        <v>0</v>
      </c>
      <c r="L29" s="176"/>
      <c r="M29" s="125">
        <f>VLOOKUP($D29,wartości[],7,FALSE)</f>
        <v>0</v>
      </c>
      <c r="N29" s="125">
        <f>VLOOKUP($D29,wartości[],8,FALSE)</f>
        <v>0</v>
      </c>
      <c r="O29" s="125">
        <f>VLOOKUP($D29,wartości[],9,FALSE)</f>
        <v>0</v>
      </c>
      <c r="P29" s="126">
        <f>VLOOKUP($D29,wartości[],11,FALSE)</f>
        <v>0</v>
      </c>
      <c r="Q29" s="125">
        <f>VLOOKUP($D29,wartości[],12,FALSE)</f>
        <v>0</v>
      </c>
      <c r="R29" s="154">
        <f>VLOOKUP($D29,wartości[],13,FALSE)</f>
        <v>0</v>
      </c>
    </row>
    <row r="30" spans="1:19">
      <c r="A30" s="127">
        <f t="shared" ref="A30:A96" si="0">$D$29</f>
        <v>1</v>
      </c>
      <c r="B30" s="142">
        <f t="shared" ref="B30:B96" si="1">B29+1</f>
        <v>1</v>
      </c>
      <c r="C30" s="165" t="s">
        <v>136</v>
      </c>
      <c r="D30" s="143" t="s">
        <v>128</v>
      </c>
      <c r="E30" s="132">
        <f>'FORMULARZ OFERTY'!$H30+'FORMULARZ OFERTY'!$L30</f>
        <v>1400</v>
      </c>
      <c r="F30" s="134"/>
      <c r="G30" s="130"/>
      <c r="H30" s="116">
        <v>700</v>
      </c>
      <c r="I30" s="144">
        <f t="shared" ref="I30:I92" si="2">ROUND($F30*H30,2)</f>
        <v>0</v>
      </c>
      <c r="J30" s="144">
        <f t="shared" ref="J30:J92" si="3">ROUND(I30*$G30,2)</f>
        <v>0</v>
      </c>
      <c r="K30" s="144">
        <f t="shared" ref="K30:K92" si="4">ROUND(I30+J30,2)</f>
        <v>0</v>
      </c>
      <c r="L30" s="116">
        <v>700</v>
      </c>
      <c r="M30" s="144">
        <f t="shared" ref="M30:M92" si="5">ROUND($F30*L30,2)</f>
        <v>0</v>
      </c>
      <c r="N30" s="144">
        <f t="shared" ref="N30:N92" si="6">ROUND(M30*$G30,2)</f>
        <v>0</v>
      </c>
      <c r="O30" s="144">
        <f t="shared" ref="O30:O92" si="7">ROUND(M30+N30,2)</f>
        <v>0</v>
      </c>
      <c r="P30" s="145">
        <f t="shared" ref="P30:P92" si="8">ROUND(I30+M30,2)</f>
        <v>0</v>
      </c>
      <c r="Q30" s="144">
        <f t="shared" ref="Q30:Q92" si="9">ROUND(J30+N30,2)</f>
        <v>0</v>
      </c>
      <c r="R30" s="144">
        <f t="shared" ref="R30:R92" si="10">ROUND(K30+O30,2)</f>
        <v>0</v>
      </c>
      <c r="S30" s="62"/>
    </row>
    <row r="31" spans="1:19">
      <c r="A31" s="127">
        <f t="shared" si="0"/>
        <v>1</v>
      </c>
      <c r="B31" s="142">
        <f t="shared" si="1"/>
        <v>2</v>
      </c>
      <c r="C31" s="165" t="s">
        <v>137</v>
      </c>
      <c r="D31" s="143" t="s">
        <v>128</v>
      </c>
      <c r="E31" s="132">
        <f>'FORMULARZ OFERTY'!$H31+'FORMULARZ OFERTY'!$L31</f>
        <v>800</v>
      </c>
      <c r="F31" s="134"/>
      <c r="G31" s="130"/>
      <c r="H31" s="116">
        <v>400</v>
      </c>
      <c r="I31" s="144">
        <f t="shared" si="2"/>
        <v>0</v>
      </c>
      <c r="J31" s="144">
        <f t="shared" si="3"/>
        <v>0</v>
      </c>
      <c r="K31" s="144">
        <f t="shared" si="4"/>
        <v>0</v>
      </c>
      <c r="L31" s="116">
        <v>400</v>
      </c>
      <c r="M31" s="144">
        <f t="shared" si="5"/>
        <v>0</v>
      </c>
      <c r="N31" s="144">
        <f t="shared" si="6"/>
        <v>0</v>
      </c>
      <c r="O31" s="144">
        <f t="shared" si="7"/>
        <v>0</v>
      </c>
      <c r="P31" s="145">
        <f t="shared" si="8"/>
        <v>0</v>
      </c>
      <c r="Q31" s="144">
        <f t="shared" si="9"/>
        <v>0</v>
      </c>
      <c r="R31" s="144">
        <f t="shared" si="10"/>
        <v>0</v>
      </c>
      <c r="S31" s="62"/>
    </row>
    <row r="32" spans="1:19">
      <c r="A32" s="127">
        <f t="shared" si="0"/>
        <v>1</v>
      </c>
      <c r="B32" s="142">
        <f t="shared" si="1"/>
        <v>3</v>
      </c>
      <c r="C32" s="165" t="s">
        <v>138</v>
      </c>
      <c r="D32" s="143" t="s">
        <v>128</v>
      </c>
      <c r="E32" s="132">
        <f>'FORMULARZ OFERTY'!$H32+'FORMULARZ OFERTY'!$L32</f>
        <v>550</v>
      </c>
      <c r="F32" s="134"/>
      <c r="G32" s="130"/>
      <c r="H32" s="116">
        <v>275</v>
      </c>
      <c r="I32" s="144">
        <f t="shared" ref="I32:I39" si="11">ROUND($F32*H32,2)</f>
        <v>0</v>
      </c>
      <c r="J32" s="144">
        <f t="shared" ref="J32:J39" si="12">ROUND(I32*$G32,2)</f>
        <v>0</v>
      </c>
      <c r="K32" s="144">
        <f t="shared" ref="K32:K39" si="13">ROUND(I32+J32,2)</f>
        <v>0</v>
      </c>
      <c r="L32" s="116">
        <v>275</v>
      </c>
      <c r="M32" s="144">
        <f t="shared" ref="M32:M39" si="14">ROUND($F32*L32,2)</f>
        <v>0</v>
      </c>
      <c r="N32" s="144">
        <f t="shared" ref="N32:N39" si="15">ROUND(M32*$G32,2)</f>
        <v>0</v>
      </c>
      <c r="O32" s="144">
        <f t="shared" ref="O32:O39" si="16">ROUND(M32+N32,2)</f>
        <v>0</v>
      </c>
      <c r="P32" s="145">
        <f t="shared" ref="P32:P39" si="17">ROUND(I32+M32,2)</f>
        <v>0</v>
      </c>
      <c r="Q32" s="144">
        <f t="shared" ref="Q32:Q39" si="18">ROUND(J32+N32,2)</f>
        <v>0</v>
      </c>
      <c r="R32" s="144">
        <f t="shared" ref="R32:R39" si="19">ROUND(K32+O32,2)</f>
        <v>0</v>
      </c>
      <c r="S32" s="62"/>
    </row>
    <row r="33" spans="1:19">
      <c r="A33" s="127">
        <f t="shared" si="0"/>
        <v>1</v>
      </c>
      <c r="B33" s="142">
        <f t="shared" si="1"/>
        <v>4</v>
      </c>
      <c r="C33" s="165" t="s">
        <v>139</v>
      </c>
      <c r="D33" s="143" t="s">
        <v>128</v>
      </c>
      <c r="E33" s="132">
        <f>'FORMULARZ OFERTY'!$H33+'FORMULARZ OFERTY'!$L33</f>
        <v>550</v>
      </c>
      <c r="F33" s="134"/>
      <c r="G33" s="130"/>
      <c r="H33" s="116">
        <v>275</v>
      </c>
      <c r="I33" s="144">
        <f t="shared" si="11"/>
        <v>0</v>
      </c>
      <c r="J33" s="144">
        <f t="shared" si="12"/>
        <v>0</v>
      </c>
      <c r="K33" s="144">
        <f t="shared" si="13"/>
        <v>0</v>
      </c>
      <c r="L33" s="116">
        <v>275</v>
      </c>
      <c r="M33" s="144">
        <f t="shared" si="14"/>
        <v>0</v>
      </c>
      <c r="N33" s="144">
        <f t="shared" si="15"/>
        <v>0</v>
      </c>
      <c r="O33" s="144">
        <f t="shared" si="16"/>
        <v>0</v>
      </c>
      <c r="P33" s="145">
        <f t="shared" si="17"/>
        <v>0</v>
      </c>
      <c r="Q33" s="144">
        <f t="shared" si="18"/>
        <v>0</v>
      </c>
      <c r="R33" s="144">
        <f t="shared" si="19"/>
        <v>0</v>
      </c>
      <c r="S33" s="62"/>
    </row>
    <row r="34" spans="1:19">
      <c r="A34" s="127">
        <f t="shared" si="0"/>
        <v>1</v>
      </c>
      <c r="B34" s="142">
        <f t="shared" si="1"/>
        <v>5</v>
      </c>
      <c r="C34" s="165" t="s">
        <v>140</v>
      </c>
      <c r="D34" s="143" t="s">
        <v>128</v>
      </c>
      <c r="E34" s="132">
        <f>'FORMULARZ OFERTY'!$H34+'FORMULARZ OFERTY'!$L34</f>
        <v>550</v>
      </c>
      <c r="F34" s="134"/>
      <c r="G34" s="130"/>
      <c r="H34" s="116">
        <v>275</v>
      </c>
      <c r="I34" s="144">
        <f t="shared" si="11"/>
        <v>0</v>
      </c>
      <c r="J34" s="144">
        <f t="shared" si="12"/>
        <v>0</v>
      </c>
      <c r="K34" s="144">
        <f t="shared" si="13"/>
        <v>0</v>
      </c>
      <c r="L34" s="116">
        <v>275</v>
      </c>
      <c r="M34" s="144">
        <f t="shared" si="14"/>
        <v>0</v>
      </c>
      <c r="N34" s="144">
        <f t="shared" si="15"/>
        <v>0</v>
      </c>
      <c r="O34" s="144">
        <f t="shared" si="16"/>
        <v>0</v>
      </c>
      <c r="P34" s="145">
        <f t="shared" si="17"/>
        <v>0</v>
      </c>
      <c r="Q34" s="144">
        <f t="shared" si="18"/>
        <v>0</v>
      </c>
      <c r="R34" s="144">
        <f t="shared" si="19"/>
        <v>0</v>
      </c>
      <c r="S34" s="62"/>
    </row>
    <row r="35" spans="1:19">
      <c r="A35" s="127">
        <f t="shared" si="0"/>
        <v>1</v>
      </c>
      <c r="B35" s="142">
        <f t="shared" si="1"/>
        <v>6</v>
      </c>
      <c r="C35" s="165" t="s">
        <v>141</v>
      </c>
      <c r="D35" s="143" t="s">
        <v>128</v>
      </c>
      <c r="E35" s="132">
        <f>'FORMULARZ OFERTY'!$H35+'FORMULARZ OFERTY'!$L35</f>
        <v>200</v>
      </c>
      <c r="F35" s="134"/>
      <c r="G35" s="130"/>
      <c r="H35" s="116">
        <v>100</v>
      </c>
      <c r="I35" s="144">
        <f t="shared" si="11"/>
        <v>0</v>
      </c>
      <c r="J35" s="144">
        <f t="shared" si="12"/>
        <v>0</v>
      </c>
      <c r="K35" s="144">
        <f t="shared" si="13"/>
        <v>0</v>
      </c>
      <c r="L35" s="116">
        <v>100</v>
      </c>
      <c r="M35" s="144">
        <f t="shared" si="14"/>
        <v>0</v>
      </c>
      <c r="N35" s="144">
        <f t="shared" si="15"/>
        <v>0</v>
      </c>
      <c r="O35" s="144">
        <f t="shared" si="16"/>
        <v>0</v>
      </c>
      <c r="P35" s="145">
        <f t="shared" si="17"/>
        <v>0</v>
      </c>
      <c r="Q35" s="144">
        <f t="shared" si="18"/>
        <v>0</v>
      </c>
      <c r="R35" s="144">
        <f t="shared" si="19"/>
        <v>0</v>
      </c>
      <c r="S35" s="62"/>
    </row>
    <row r="36" spans="1:19">
      <c r="A36" s="127">
        <f t="shared" si="0"/>
        <v>1</v>
      </c>
      <c r="B36" s="142">
        <f t="shared" si="1"/>
        <v>7</v>
      </c>
      <c r="C36" s="165" t="s">
        <v>142</v>
      </c>
      <c r="D36" s="143" t="s">
        <v>128</v>
      </c>
      <c r="E36" s="132">
        <f>'FORMULARZ OFERTY'!$H36+'FORMULARZ OFERTY'!$L36</f>
        <v>150</v>
      </c>
      <c r="F36" s="134"/>
      <c r="G36" s="130"/>
      <c r="H36" s="116">
        <v>75</v>
      </c>
      <c r="I36" s="144">
        <f t="shared" si="11"/>
        <v>0</v>
      </c>
      <c r="J36" s="144">
        <f t="shared" si="12"/>
        <v>0</v>
      </c>
      <c r="K36" s="144">
        <f t="shared" si="13"/>
        <v>0</v>
      </c>
      <c r="L36" s="116">
        <v>75</v>
      </c>
      <c r="M36" s="144">
        <f t="shared" si="14"/>
        <v>0</v>
      </c>
      <c r="N36" s="144">
        <f t="shared" si="15"/>
        <v>0</v>
      </c>
      <c r="O36" s="144">
        <f t="shared" si="16"/>
        <v>0</v>
      </c>
      <c r="P36" s="145">
        <f t="shared" si="17"/>
        <v>0</v>
      </c>
      <c r="Q36" s="144">
        <f t="shared" si="18"/>
        <v>0</v>
      </c>
      <c r="R36" s="144">
        <f t="shared" si="19"/>
        <v>0</v>
      </c>
      <c r="S36" s="62"/>
    </row>
    <row r="37" spans="1:19">
      <c r="A37" s="127">
        <f t="shared" si="0"/>
        <v>1</v>
      </c>
      <c r="B37" s="142">
        <f t="shared" si="1"/>
        <v>8</v>
      </c>
      <c r="C37" s="165" t="s">
        <v>143</v>
      </c>
      <c r="D37" s="143" t="s">
        <v>128</v>
      </c>
      <c r="E37" s="132">
        <f>'FORMULARZ OFERTY'!$H37+'FORMULARZ OFERTY'!$L37</f>
        <v>350</v>
      </c>
      <c r="F37" s="134"/>
      <c r="G37" s="130"/>
      <c r="H37" s="116">
        <v>175</v>
      </c>
      <c r="I37" s="144">
        <f t="shared" si="11"/>
        <v>0</v>
      </c>
      <c r="J37" s="144">
        <f t="shared" si="12"/>
        <v>0</v>
      </c>
      <c r="K37" s="144">
        <f t="shared" si="13"/>
        <v>0</v>
      </c>
      <c r="L37" s="116">
        <v>175</v>
      </c>
      <c r="M37" s="144">
        <f t="shared" si="14"/>
        <v>0</v>
      </c>
      <c r="N37" s="144">
        <f t="shared" si="15"/>
        <v>0</v>
      </c>
      <c r="O37" s="144">
        <f t="shared" si="16"/>
        <v>0</v>
      </c>
      <c r="P37" s="145">
        <f t="shared" si="17"/>
        <v>0</v>
      </c>
      <c r="Q37" s="144">
        <f t="shared" si="18"/>
        <v>0</v>
      </c>
      <c r="R37" s="144">
        <f t="shared" si="19"/>
        <v>0</v>
      </c>
      <c r="S37" s="62"/>
    </row>
    <row r="38" spans="1:19">
      <c r="A38" s="127">
        <f t="shared" si="0"/>
        <v>1</v>
      </c>
      <c r="B38" s="142">
        <f t="shared" si="1"/>
        <v>9</v>
      </c>
      <c r="C38" s="165" t="s">
        <v>144</v>
      </c>
      <c r="D38" s="143" t="s">
        <v>128</v>
      </c>
      <c r="E38" s="132">
        <f>'FORMULARZ OFERTY'!$H38+'FORMULARZ OFERTY'!$L38</f>
        <v>100</v>
      </c>
      <c r="F38" s="134"/>
      <c r="G38" s="130"/>
      <c r="H38" s="116">
        <v>50</v>
      </c>
      <c r="I38" s="144">
        <f t="shared" si="11"/>
        <v>0</v>
      </c>
      <c r="J38" s="144">
        <f t="shared" si="12"/>
        <v>0</v>
      </c>
      <c r="K38" s="144">
        <f t="shared" si="13"/>
        <v>0</v>
      </c>
      <c r="L38" s="116">
        <v>50</v>
      </c>
      <c r="M38" s="144">
        <f t="shared" si="14"/>
        <v>0</v>
      </c>
      <c r="N38" s="144">
        <f t="shared" si="15"/>
        <v>0</v>
      </c>
      <c r="O38" s="144">
        <f t="shared" si="16"/>
        <v>0</v>
      </c>
      <c r="P38" s="145">
        <f t="shared" si="17"/>
        <v>0</v>
      </c>
      <c r="Q38" s="144">
        <f t="shared" si="18"/>
        <v>0</v>
      </c>
      <c r="R38" s="144">
        <f t="shared" si="19"/>
        <v>0</v>
      </c>
      <c r="S38" s="62"/>
    </row>
    <row r="39" spans="1:19">
      <c r="A39" s="127">
        <f t="shared" si="0"/>
        <v>1</v>
      </c>
      <c r="B39" s="142">
        <f t="shared" si="1"/>
        <v>10</v>
      </c>
      <c r="C39" s="165" t="s">
        <v>145</v>
      </c>
      <c r="D39" s="143" t="s">
        <v>128</v>
      </c>
      <c r="E39" s="132">
        <f>'FORMULARZ OFERTY'!$H39+'FORMULARZ OFERTY'!$L39</f>
        <v>100</v>
      </c>
      <c r="F39" s="134"/>
      <c r="G39" s="130"/>
      <c r="H39" s="116">
        <v>50</v>
      </c>
      <c r="I39" s="144">
        <f t="shared" si="11"/>
        <v>0</v>
      </c>
      <c r="J39" s="144">
        <f t="shared" si="12"/>
        <v>0</v>
      </c>
      <c r="K39" s="144">
        <f t="shared" si="13"/>
        <v>0</v>
      </c>
      <c r="L39" s="116">
        <v>50</v>
      </c>
      <c r="M39" s="144">
        <f t="shared" si="14"/>
        <v>0</v>
      </c>
      <c r="N39" s="144">
        <f t="shared" si="15"/>
        <v>0</v>
      </c>
      <c r="O39" s="144">
        <f t="shared" si="16"/>
        <v>0</v>
      </c>
      <c r="P39" s="145">
        <f t="shared" si="17"/>
        <v>0</v>
      </c>
      <c r="Q39" s="144">
        <f t="shared" si="18"/>
        <v>0</v>
      </c>
      <c r="R39" s="144">
        <f t="shared" si="19"/>
        <v>0</v>
      </c>
      <c r="S39" s="62"/>
    </row>
    <row r="40" spans="1:19">
      <c r="A40" s="127">
        <f t="shared" si="0"/>
        <v>1</v>
      </c>
      <c r="B40" s="142">
        <f t="shared" si="1"/>
        <v>11</v>
      </c>
      <c r="C40" s="165" t="s">
        <v>146</v>
      </c>
      <c r="D40" s="143" t="s">
        <v>128</v>
      </c>
      <c r="E40" s="132">
        <f>'FORMULARZ OFERTY'!$H40+'FORMULARZ OFERTY'!$L40</f>
        <v>100</v>
      </c>
      <c r="F40" s="134"/>
      <c r="G40" s="130"/>
      <c r="H40" s="116">
        <v>50</v>
      </c>
      <c r="I40" s="144">
        <f t="shared" ref="I40:I41" si="20">ROUND($F40*H40,2)</f>
        <v>0</v>
      </c>
      <c r="J40" s="144">
        <f t="shared" ref="J40:J41" si="21">ROUND(I40*$G40,2)</f>
        <v>0</v>
      </c>
      <c r="K40" s="144">
        <f t="shared" ref="K40:K41" si="22">ROUND(I40+J40,2)</f>
        <v>0</v>
      </c>
      <c r="L40" s="116">
        <v>50</v>
      </c>
      <c r="M40" s="144">
        <f t="shared" ref="M40:M41" si="23">ROUND($F40*L40,2)</f>
        <v>0</v>
      </c>
      <c r="N40" s="144">
        <f t="shared" ref="N40:N41" si="24">ROUND(M40*$G40,2)</f>
        <v>0</v>
      </c>
      <c r="O40" s="144">
        <f t="shared" ref="O40:O41" si="25">ROUND(M40+N40,2)</f>
        <v>0</v>
      </c>
      <c r="P40" s="145">
        <f t="shared" ref="P40:P41" si="26">ROUND(I40+M40,2)</f>
        <v>0</v>
      </c>
      <c r="Q40" s="144">
        <f t="shared" ref="Q40:Q41" si="27">ROUND(J40+N40,2)</f>
        <v>0</v>
      </c>
      <c r="R40" s="144">
        <f t="shared" ref="R40:R41" si="28">ROUND(K40+O40,2)</f>
        <v>0</v>
      </c>
      <c r="S40" s="62"/>
    </row>
    <row r="41" spans="1:19">
      <c r="A41" s="127">
        <f t="shared" si="0"/>
        <v>1</v>
      </c>
      <c r="B41" s="142">
        <f t="shared" si="1"/>
        <v>12</v>
      </c>
      <c r="C41" s="165" t="s">
        <v>147</v>
      </c>
      <c r="D41" s="143" t="s">
        <v>128</v>
      </c>
      <c r="E41" s="132">
        <f>'FORMULARZ OFERTY'!$H41+'FORMULARZ OFERTY'!$L41</f>
        <v>250</v>
      </c>
      <c r="F41" s="134"/>
      <c r="G41" s="130"/>
      <c r="H41" s="116">
        <v>125</v>
      </c>
      <c r="I41" s="144">
        <f t="shared" si="20"/>
        <v>0</v>
      </c>
      <c r="J41" s="144">
        <f t="shared" si="21"/>
        <v>0</v>
      </c>
      <c r="K41" s="144">
        <f t="shared" si="22"/>
        <v>0</v>
      </c>
      <c r="L41" s="116">
        <v>125</v>
      </c>
      <c r="M41" s="144">
        <f t="shared" si="23"/>
        <v>0</v>
      </c>
      <c r="N41" s="144">
        <f t="shared" si="24"/>
        <v>0</v>
      </c>
      <c r="O41" s="144">
        <f t="shared" si="25"/>
        <v>0</v>
      </c>
      <c r="P41" s="145">
        <f t="shared" si="26"/>
        <v>0</v>
      </c>
      <c r="Q41" s="144">
        <f t="shared" si="27"/>
        <v>0</v>
      </c>
      <c r="R41" s="144">
        <f t="shared" si="28"/>
        <v>0</v>
      </c>
      <c r="S41" s="62"/>
    </row>
    <row r="42" spans="1:19">
      <c r="A42" s="127">
        <f t="shared" si="0"/>
        <v>1</v>
      </c>
      <c r="B42" s="142">
        <f t="shared" si="1"/>
        <v>13</v>
      </c>
      <c r="C42" s="165" t="s">
        <v>148</v>
      </c>
      <c r="D42" s="143" t="s">
        <v>128</v>
      </c>
      <c r="E42" s="132">
        <f>'FORMULARZ OFERTY'!$H42+'FORMULARZ OFERTY'!$L42</f>
        <v>250</v>
      </c>
      <c r="F42" s="134"/>
      <c r="G42" s="130"/>
      <c r="H42" s="116">
        <v>125</v>
      </c>
      <c r="I42" s="144">
        <f t="shared" si="2"/>
        <v>0</v>
      </c>
      <c r="J42" s="144">
        <f t="shared" si="3"/>
        <v>0</v>
      </c>
      <c r="K42" s="144">
        <f t="shared" si="4"/>
        <v>0</v>
      </c>
      <c r="L42" s="116">
        <v>125</v>
      </c>
      <c r="M42" s="144">
        <f t="shared" si="5"/>
        <v>0</v>
      </c>
      <c r="N42" s="144">
        <f t="shared" si="6"/>
        <v>0</v>
      </c>
      <c r="O42" s="144">
        <f t="shared" si="7"/>
        <v>0</v>
      </c>
      <c r="P42" s="145">
        <f t="shared" si="8"/>
        <v>0</v>
      </c>
      <c r="Q42" s="144">
        <f t="shared" si="9"/>
        <v>0</v>
      </c>
      <c r="R42" s="144">
        <f t="shared" si="10"/>
        <v>0</v>
      </c>
      <c r="S42" s="62"/>
    </row>
    <row r="43" spans="1:19">
      <c r="A43" s="127">
        <f t="shared" si="0"/>
        <v>1</v>
      </c>
      <c r="B43" s="142">
        <f t="shared" si="1"/>
        <v>14</v>
      </c>
      <c r="C43" s="165" t="s">
        <v>149</v>
      </c>
      <c r="D43" s="143" t="s">
        <v>128</v>
      </c>
      <c r="E43" s="132">
        <f>'FORMULARZ OFERTY'!$H43+'FORMULARZ OFERTY'!$L43</f>
        <v>600</v>
      </c>
      <c r="F43" s="134"/>
      <c r="G43" s="130"/>
      <c r="H43" s="116">
        <v>300</v>
      </c>
      <c r="I43" s="144">
        <f t="shared" si="2"/>
        <v>0</v>
      </c>
      <c r="J43" s="144">
        <f t="shared" si="3"/>
        <v>0</v>
      </c>
      <c r="K43" s="144">
        <f t="shared" si="4"/>
        <v>0</v>
      </c>
      <c r="L43" s="116">
        <v>300</v>
      </c>
      <c r="M43" s="144">
        <f t="shared" si="5"/>
        <v>0</v>
      </c>
      <c r="N43" s="144">
        <f t="shared" si="6"/>
        <v>0</v>
      </c>
      <c r="O43" s="144">
        <f t="shared" si="7"/>
        <v>0</v>
      </c>
      <c r="P43" s="145">
        <f t="shared" si="8"/>
        <v>0</v>
      </c>
      <c r="Q43" s="144">
        <f t="shared" si="9"/>
        <v>0</v>
      </c>
      <c r="R43" s="144">
        <f t="shared" si="10"/>
        <v>0</v>
      </c>
      <c r="S43" s="62"/>
    </row>
    <row r="44" spans="1:19">
      <c r="A44" s="127">
        <f t="shared" si="0"/>
        <v>1</v>
      </c>
      <c r="B44" s="142">
        <f t="shared" si="1"/>
        <v>15</v>
      </c>
      <c r="C44" s="165" t="s">
        <v>150</v>
      </c>
      <c r="D44" s="143" t="s">
        <v>128</v>
      </c>
      <c r="E44" s="132">
        <f>'FORMULARZ OFERTY'!$H44+'FORMULARZ OFERTY'!$L44</f>
        <v>150</v>
      </c>
      <c r="F44" s="134"/>
      <c r="G44" s="130"/>
      <c r="H44" s="116">
        <v>75</v>
      </c>
      <c r="I44" s="144">
        <f t="shared" si="2"/>
        <v>0</v>
      </c>
      <c r="J44" s="144">
        <f t="shared" si="3"/>
        <v>0</v>
      </c>
      <c r="K44" s="144">
        <f t="shared" si="4"/>
        <v>0</v>
      </c>
      <c r="L44" s="116">
        <v>75</v>
      </c>
      <c r="M44" s="144">
        <f t="shared" si="5"/>
        <v>0</v>
      </c>
      <c r="N44" s="144">
        <f t="shared" si="6"/>
        <v>0</v>
      </c>
      <c r="O44" s="144">
        <f t="shared" si="7"/>
        <v>0</v>
      </c>
      <c r="P44" s="145">
        <f t="shared" si="8"/>
        <v>0</v>
      </c>
      <c r="Q44" s="144">
        <f t="shared" si="9"/>
        <v>0</v>
      </c>
      <c r="R44" s="144">
        <f t="shared" si="10"/>
        <v>0</v>
      </c>
      <c r="S44" s="62"/>
    </row>
    <row r="45" spans="1:19">
      <c r="A45" s="127">
        <f t="shared" si="0"/>
        <v>1</v>
      </c>
      <c r="B45" s="142">
        <f t="shared" si="1"/>
        <v>16</v>
      </c>
      <c r="C45" s="165" t="s">
        <v>151</v>
      </c>
      <c r="D45" s="143" t="s">
        <v>128</v>
      </c>
      <c r="E45" s="132">
        <f>'FORMULARZ OFERTY'!$H45+'FORMULARZ OFERTY'!$L45</f>
        <v>700</v>
      </c>
      <c r="F45" s="134"/>
      <c r="G45" s="130"/>
      <c r="H45" s="116">
        <v>350</v>
      </c>
      <c r="I45" s="144">
        <f t="shared" si="2"/>
        <v>0</v>
      </c>
      <c r="J45" s="144">
        <f t="shared" si="3"/>
        <v>0</v>
      </c>
      <c r="K45" s="144">
        <f t="shared" si="4"/>
        <v>0</v>
      </c>
      <c r="L45" s="116">
        <v>350</v>
      </c>
      <c r="M45" s="144">
        <f t="shared" si="5"/>
        <v>0</v>
      </c>
      <c r="N45" s="144">
        <f t="shared" si="6"/>
        <v>0</v>
      </c>
      <c r="O45" s="144">
        <f t="shared" si="7"/>
        <v>0</v>
      </c>
      <c r="P45" s="145">
        <f t="shared" si="8"/>
        <v>0</v>
      </c>
      <c r="Q45" s="144">
        <f t="shared" si="9"/>
        <v>0</v>
      </c>
      <c r="R45" s="144">
        <f t="shared" si="10"/>
        <v>0</v>
      </c>
      <c r="S45" s="62"/>
    </row>
    <row r="46" spans="1:19">
      <c r="A46" s="127">
        <f t="shared" si="0"/>
        <v>1</v>
      </c>
      <c r="B46" s="142">
        <f t="shared" si="1"/>
        <v>17</v>
      </c>
      <c r="C46" s="165" t="s">
        <v>152</v>
      </c>
      <c r="D46" s="143" t="s">
        <v>128</v>
      </c>
      <c r="E46" s="132">
        <f>'FORMULARZ OFERTY'!$H46+'FORMULARZ OFERTY'!$L46</f>
        <v>3700</v>
      </c>
      <c r="F46" s="134"/>
      <c r="G46" s="130"/>
      <c r="H46" s="116">
        <v>1850</v>
      </c>
      <c r="I46" s="144">
        <f t="shared" si="2"/>
        <v>0</v>
      </c>
      <c r="J46" s="144">
        <f t="shared" si="3"/>
        <v>0</v>
      </c>
      <c r="K46" s="144">
        <f t="shared" si="4"/>
        <v>0</v>
      </c>
      <c r="L46" s="116">
        <v>1850</v>
      </c>
      <c r="M46" s="144">
        <f t="shared" si="5"/>
        <v>0</v>
      </c>
      <c r="N46" s="144">
        <f t="shared" si="6"/>
        <v>0</v>
      </c>
      <c r="O46" s="144">
        <f t="shared" si="7"/>
        <v>0</v>
      </c>
      <c r="P46" s="145">
        <f t="shared" si="8"/>
        <v>0</v>
      </c>
      <c r="Q46" s="144">
        <f t="shared" si="9"/>
        <v>0</v>
      </c>
      <c r="R46" s="144">
        <f t="shared" si="10"/>
        <v>0</v>
      </c>
      <c r="S46" s="62"/>
    </row>
    <row r="47" spans="1:19">
      <c r="A47" s="127">
        <f t="shared" si="0"/>
        <v>1</v>
      </c>
      <c r="B47" s="142">
        <f t="shared" si="1"/>
        <v>18</v>
      </c>
      <c r="C47" s="165" t="s">
        <v>153</v>
      </c>
      <c r="D47" s="143" t="s">
        <v>128</v>
      </c>
      <c r="E47" s="132">
        <f>'FORMULARZ OFERTY'!$H47+'FORMULARZ OFERTY'!$L47</f>
        <v>200</v>
      </c>
      <c r="F47" s="134"/>
      <c r="G47" s="130"/>
      <c r="H47" s="116">
        <v>100</v>
      </c>
      <c r="I47" s="144">
        <f t="shared" si="2"/>
        <v>0</v>
      </c>
      <c r="J47" s="144">
        <f t="shared" si="3"/>
        <v>0</v>
      </c>
      <c r="K47" s="144">
        <f t="shared" si="4"/>
        <v>0</v>
      </c>
      <c r="L47" s="116">
        <v>100</v>
      </c>
      <c r="M47" s="144">
        <f t="shared" si="5"/>
        <v>0</v>
      </c>
      <c r="N47" s="144">
        <f t="shared" si="6"/>
        <v>0</v>
      </c>
      <c r="O47" s="144">
        <f t="shared" si="7"/>
        <v>0</v>
      </c>
      <c r="P47" s="145">
        <f t="shared" si="8"/>
        <v>0</v>
      </c>
      <c r="Q47" s="144">
        <f t="shared" si="9"/>
        <v>0</v>
      </c>
      <c r="R47" s="144">
        <f t="shared" si="10"/>
        <v>0</v>
      </c>
      <c r="S47" s="62"/>
    </row>
    <row r="48" spans="1:19">
      <c r="A48" s="127">
        <f t="shared" si="0"/>
        <v>1</v>
      </c>
      <c r="B48" s="142">
        <f t="shared" si="1"/>
        <v>19</v>
      </c>
      <c r="C48" s="165" t="s">
        <v>154</v>
      </c>
      <c r="D48" s="143" t="s">
        <v>128</v>
      </c>
      <c r="E48" s="132">
        <f>'FORMULARZ OFERTY'!$H48+'FORMULARZ OFERTY'!$L48</f>
        <v>1100</v>
      </c>
      <c r="F48" s="134"/>
      <c r="G48" s="130"/>
      <c r="H48" s="116">
        <v>550</v>
      </c>
      <c r="I48" s="144">
        <f t="shared" si="2"/>
        <v>0</v>
      </c>
      <c r="J48" s="144">
        <f t="shared" si="3"/>
        <v>0</v>
      </c>
      <c r="K48" s="144">
        <f t="shared" si="4"/>
        <v>0</v>
      </c>
      <c r="L48" s="116">
        <v>550</v>
      </c>
      <c r="M48" s="144">
        <f t="shared" si="5"/>
        <v>0</v>
      </c>
      <c r="N48" s="144">
        <f t="shared" si="6"/>
        <v>0</v>
      </c>
      <c r="O48" s="144">
        <f t="shared" si="7"/>
        <v>0</v>
      </c>
      <c r="P48" s="145">
        <f t="shared" si="8"/>
        <v>0</v>
      </c>
      <c r="Q48" s="144">
        <f t="shared" si="9"/>
        <v>0</v>
      </c>
      <c r="R48" s="144">
        <f t="shared" si="10"/>
        <v>0</v>
      </c>
      <c r="S48" s="62"/>
    </row>
    <row r="49" spans="1:19">
      <c r="A49" s="127">
        <f t="shared" si="0"/>
        <v>1</v>
      </c>
      <c r="B49" s="142">
        <f t="shared" si="1"/>
        <v>20</v>
      </c>
      <c r="C49" s="165" t="s">
        <v>155</v>
      </c>
      <c r="D49" s="143" t="s">
        <v>128</v>
      </c>
      <c r="E49" s="132">
        <f>'FORMULARZ OFERTY'!$H49+'FORMULARZ OFERTY'!$L49</f>
        <v>1100</v>
      </c>
      <c r="F49" s="134"/>
      <c r="G49" s="130"/>
      <c r="H49" s="116">
        <v>550</v>
      </c>
      <c r="I49" s="144">
        <f t="shared" si="2"/>
        <v>0</v>
      </c>
      <c r="J49" s="144">
        <f t="shared" si="3"/>
        <v>0</v>
      </c>
      <c r="K49" s="144">
        <f t="shared" si="4"/>
        <v>0</v>
      </c>
      <c r="L49" s="116">
        <v>550</v>
      </c>
      <c r="M49" s="144">
        <f t="shared" si="5"/>
        <v>0</v>
      </c>
      <c r="N49" s="144">
        <f t="shared" si="6"/>
        <v>0</v>
      </c>
      <c r="O49" s="144">
        <f t="shared" si="7"/>
        <v>0</v>
      </c>
      <c r="P49" s="145">
        <f t="shared" si="8"/>
        <v>0</v>
      </c>
      <c r="Q49" s="144">
        <f t="shared" si="9"/>
        <v>0</v>
      </c>
      <c r="R49" s="144">
        <f t="shared" si="10"/>
        <v>0</v>
      </c>
      <c r="S49" s="62"/>
    </row>
    <row r="50" spans="1:19">
      <c r="A50" s="127">
        <f t="shared" si="0"/>
        <v>1</v>
      </c>
      <c r="B50" s="142">
        <f t="shared" si="1"/>
        <v>21</v>
      </c>
      <c r="C50" s="165" t="s">
        <v>156</v>
      </c>
      <c r="D50" s="143" t="s">
        <v>128</v>
      </c>
      <c r="E50" s="132">
        <f>'FORMULARZ OFERTY'!$H50+'FORMULARZ OFERTY'!$L50</f>
        <v>3400</v>
      </c>
      <c r="F50" s="134"/>
      <c r="G50" s="130"/>
      <c r="H50" s="116">
        <v>1700</v>
      </c>
      <c r="I50" s="144">
        <f t="shared" si="2"/>
        <v>0</v>
      </c>
      <c r="J50" s="144">
        <f t="shared" si="3"/>
        <v>0</v>
      </c>
      <c r="K50" s="144">
        <f t="shared" si="4"/>
        <v>0</v>
      </c>
      <c r="L50" s="116">
        <v>1700</v>
      </c>
      <c r="M50" s="144">
        <f t="shared" si="5"/>
        <v>0</v>
      </c>
      <c r="N50" s="144">
        <f t="shared" si="6"/>
        <v>0</v>
      </c>
      <c r="O50" s="144">
        <f t="shared" si="7"/>
        <v>0</v>
      </c>
      <c r="P50" s="145">
        <f t="shared" si="8"/>
        <v>0</v>
      </c>
      <c r="Q50" s="144">
        <f t="shared" si="9"/>
        <v>0</v>
      </c>
      <c r="R50" s="144">
        <f t="shared" si="10"/>
        <v>0</v>
      </c>
      <c r="S50" s="62"/>
    </row>
    <row r="51" spans="1:19">
      <c r="A51" s="127">
        <f t="shared" si="0"/>
        <v>1</v>
      </c>
      <c r="B51" s="142">
        <f t="shared" si="1"/>
        <v>22</v>
      </c>
      <c r="C51" s="165" t="s">
        <v>157</v>
      </c>
      <c r="D51" s="143" t="s">
        <v>128</v>
      </c>
      <c r="E51" s="132">
        <f>'FORMULARZ OFERTY'!$H51+'FORMULARZ OFERTY'!$L51</f>
        <v>1900</v>
      </c>
      <c r="F51" s="134"/>
      <c r="G51" s="130"/>
      <c r="H51" s="116">
        <v>950</v>
      </c>
      <c r="I51" s="144">
        <f t="shared" si="2"/>
        <v>0</v>
      </c>
      <c r="J51" s="144">
        <f t="shared" si="3"/>
        <v>0</v>
      </c>
      <c r="K51" s="144">
        <f t="shared" si="4"/>
        <v>0</v>
      </c>
      <c r="L51" s="116">
        <v>950</v>
      </c>
      <c r="M51" s="144">
        <f t="shared" si="5"/>
        <v>0</v>
      </c>
      <c r="N51" s="144">
        <f t="shared" si="6"/>
        <v>0</v>
      </c>
      <c r="O51" s="144">
        <f t="shared" si="7"/>
        <v>0</v>
      </c>
      <c r="P51" s="145">
        <f t="shared" si="8"/>
        <v>0</v>
      </c>
      <c r="Q51" s="144">
        <f t="shared" si="9"/>
        <v>0</v>
      </c>
      <c r="R51" s="144">
        <f t="shared" si="10"/>
        <v>0</v>
      </c>
      <c r="S51" s="62"/>
    </row>
    <row r="52" spans="1:19" ht="17.25" thickBot="1">
      <c r="A52" s="127">
        <f t="shared" si="0"/>
        <v>1</v>
      </c>
      <c r="B52" s="142">
        <f t="shared" si="1"/>
        <v>23</v>
      </c>
      <c r="C52" s="165" t="s">
        <v>158</v>
      </c>
      <c r="D52" s="143" t="s">
        <v>128</v>
      </c>
      <c r="E52" s="132">
        <f>'FORMULARZ OFERTY'!$H52+'FORMULARZ OFERTY'!$L52</f>
        <v>100</v>
      </c>
      <c r="F52" s="134"/>
      <c r="G52" s="130"/>
      <c r="H52" s="116">
        <v>50</v>
      </c>
      <c r="I52" s="144">
        <f t="shared" si="2"/>
        <v>0</v>
      </c>
      <c r="J52" s="144">
        <f t="shared" si="3"/>
        <v>0</v>
      </c>
      <c r="K52" s="144">
        <f t="shared" si="4"/>
        <v>0</v>
      </c>
      <c r="L52" s="116">
        <v>50</v>
      </c>
      <c r="M52" s="144">
        <f t="shared" si="5"/>
        <v>0</v>
      </c>
      <c r="N52" s="144">
        <f t="shared" si="6"/>
        <v>0</v>
      </c>
      <c r="O52" s="144">
        <f t="shared" si="7"/>
        <v>0</v>
      </c>
      <c r="P52" s="145">
        <f t="shared" si="8"/>
        <v>0</v>
      </c>
      <c r="Q52" s="144">
        <f t="shared" si="9"/>
        <v>0</v>
      </c>
      <c r="R52" s="144">
        <f t="shared" si="10"/>
        <v>0</v>
      </c>
      <c r="S52" s="62"/>
    </row>
    <row r="53" spans="1:19" hidden="1">
      <c r="A53" s="127">
        <f t="shared" si="0"/>
        <v>1</v>
      </c>
      <c r="B53" s="142"/>
      <c r="C53" s="165"/>
      <c r="D53" s="143"/>
      <c r="E53" s="132">
        <f>'FORMULARZ OFERTY'!$H53+'FORMULARZ OFERTY'!$L53</f>
        <v>1</v>
      </c>
      <c r="F53" s="134"/>
      <c r="G53" s="130"/>
      <c r="H53" s="116">
        <v>1</v>
      </c>
      <c r="I53" s="144">
        <f t="shared" ref="I53:I87" si="29">ROUND($F53*H53,2)</f>
        <v>0</v>
      </c>
      <c r="J53" s="144">
        <f t="shared" ref="J53:J87" si="30">ROUND(I53*$G53,2)</f>
        <v>0</v>
      </c>
      <c r="K53" s="144">
        <f t="shared" ref="K53:K87" si="31">ROUND(I53+J53,2)</f>
        <v>0</v>
      </c>
      <c r="L53" s="133"/>
      <c r="M53" s="144">
        <f t="shared" ref="M53:M87" si="32">ROUND($F53*L53,2)</f>
        <v>0</v>
      </c>
      <c r="N53" s="144">
        <f t="shared" ref="N53:N87" si="33">ROUND(M53*$G53,2)</f>
        <v>0</v>
      </c>
      <c r="O53" s="144">
        <f t="shared" ref="O53:O87" si="34">ROUND(M53+N53,2)</f>
        <v>0</v>
      </c>
      <c r="P53" s="145">
        <f t="shared" ref="P53:P87" si="35">ROUND(I53+M53,2)</f>
        <v>0</v>
      </c>
      <c r="Q53" s="144">
        <f t="shared" ref="Q53:Q87" si="36">ROUND(J53+N53,2)</f>
        <v>0</v>
      </c>
      <c r="R53" s="144">
        <f t="shared" ref="R53:R87" si="37">ROUND(K53+O53,2)</f>
        <v>0</v>
      </c>
      <c r="S53" s="62"/>
    </row>
    <row r="54" spans="1:19" hidden="1">
      <c r="A54" s="127">
        <f t="shared" si="0"/>
        <v>1</v>
      </c>
      <c r="B54" s="142"/>
      <c r="C54" s="165"/>
      <c r="D54" s="143"/>
      <c r="E54" s="132">
        <f>'FORMULARZ OFERTY'!$H54+'FORMULARZ OFERTY'!$L54</f>
        <v>1</v>
      </c>
      <c r="F54" s="134"/>
      <c r="G54" s="130"/>
      <c r="H54" s="116">
        <v>1</v>
      </c>
      <c r="I54" s="144">
        <f t="shared" si="29"/>
        <v>0</v>
      </c>
      <c r="J54" s="144">
        <f t="shared" si="30"/>
        <v>0</v>
      </c>
      <c r="K54" s="144">
        <f t="shared" si="31"/>
        <v>0</v>
      </c>
      <c r="L54" s="133"/>
      <c r="M54" s="144">
        <f t="shared" si="32"/>
        <v>0</v>
      </c>
      <c r="N54" s="144">
        <f t="shared" si="33"/>
        <v>0</v>
      </c>
      <c r="O54" s="144">
        <f t="shared" si="34"/>
        <v>0</v>
      </c>
      <c r="P54" s="145">
        <f t="shared" si="35"/>
        <v>0</v>
      </c>
      <c r="Q54" s="144">
        <f t="shared" si="36"/>
        <v>0</v>
      </c>
      <c r="R54" s="144">
        <f t="shared" si="37"/>
        <v>0</v>
      </c>
      <c r="S54" s="62"/>
    </row>
    <row r="55" spans="1:19" hidden="1">
      <c r="A55" s="127">
        <f t="shared" si="0"/>
        <v>1</v>
      </c>
      <c r="B55" s="142"/>
      <c r="C55" s="165"/>
      <c r="D55" s="143"/>
      <c r="E55" s="132">
        <f>'FORMULARZ OFERTY'!$H55+'FORMULARZ OFERTY'!$L55</f>
        <v>1</v>
      </c>
      <c r="F55" s="134"/>
      <c r="G55" s="130"/>
      <c r="H55" s="116">
        <v>1</v>
      </c>
      <c r="I55" s="144">
        <f t="shared" si="29"/>
        <v>0</v>
      </c>
      <c r="J55" s="144">
        <f t="shared" si="30"/>
        <v>0</v>
      </c>
      <c r="K55" s="144">
        <f t="shared" si="31"/>
        <v>0</v>
      </c>
      <c r="L55" s="133"/>
      <c r="M55" s="144">
        <f t="shared" si="32"/>
        <v>0</v>
      </c>
      <c r="N55" s="144">
        <f t="shared" si="33"/>
        <v>0</v>
      </c>
      <c r="O55" s="144">
        <f t="shared" si="34"/>
        <v>0</v>
      </c>
      <c r="P55" s="145">
        <f t="shared" si="35"/>
        <v>0</v>
      </c>
      <c r="Q55" s="144">
        <f t="shared" si="36"/>
        <v>0</v>
      </c>
      <c r="R55" s="144">
        <f t="shared" si="37"/>
        <v>0</v>
      </c>
      <c r="S55" s="62"/>
    </row>
    <row r="56" spans="1:19" hidden="1">
      <c r="A56" s="127">
        <f t="shared" si="0"/>
        <v>1</v>
      </c>
      <c r="B56" s="142"/>
      <c r="C56" s="165"/>
      <c r="D56" s="143"/>
      <c r="E56" s="132">
        <f>'FORMULARZ OFERTY'!$H56+'FORMULARZ OFERTY'!$L56</f>
        <v>1</v>
      </c>
      <c r="F56" s="134"/>
      <c r="G56" s="130"/>
      <c r="H56" s="116">
        <v>1</v>
      </c>
      <c r="I56" s="144">
        <f t="shared" si="29"/>
        <v>0</v>
      </c>
      <c r="J56" s="144">
        <f t="shared" si="30"/>
        <v>0</v>
      </c>
      <c r="K56" s="144">
        <f t="shared" si="31"/>
        <v>0</v>
      </c>
      <c r="L56" s="133"/>
      <c r="M56" s="144">
        <f t="shared" si="32"/>
        <v>0</v>
      </c>
      <c r="N56" s="144">
        <f t="shared" si="33"/>
        <v>0</v>
      </c>
      <c r="O56" s="144">
        <f t="shared" si="34"/>
        <v>0</v>
      </c>
      <c r="P56" s="145">
        <f t="shared" si="35"/>
        <v>0</v>
      </c>
      <c r="Q56" s="144">
        <f t="shared" si="36"/>
        <v>0</v>
      </c>
      <c r="R56" s="144">
        <f t="shared" si="37"/>
        <v>0</v>
      </c>
      <c r="S56" s="62"/>
    </row>
    <row r="57" spans="1:19" hidden="1">
      <c r="A57" s="127">
        <f t="shared" si="0"/>
        <v>1</v>
      </c>
      <c r="B57" s="142"/>
      <c r="C57" s="165"/>
      <c r="D57" s="143"/>
      <c r="E57" s="132">
        <f>'FORMULARZ OFERTY'!$H57+'FORMULARZ OFERTY'!$L57</f>
        <v>1</v>
      </c>
      <c r="F57" s="134"/>
      <c r="G57" s="130"/>
      <c r="H57" s="116">
        <v>1</v>
      </c>
      <c r="I57" s="144">
        <f t="shared" si="29"/>
        <v>0</v>
      </c>
      <c r="J57" s="144">
        <f t="shared" si="30"/>
        <v>0</v>
      </c>
      <c r="K57" s="144">
        <f t="shared" si="31"/>
        <v>0</v>
      </c>
      <c r="L57" s="133"/>
      <c r="M57" s="144">
        <f t="shared" si="32"/>
        <v>0</v>
      </c>
      <c r="N57" s="144">
        <f t="shared" si="33"/>
        <v>0</v>
      </c>
      <c r="O57" s="144">
        <f t="shared" si="34"/>
        <v>0</v>
      </c>
      <c r="P57" s="145">
        <f t="shared" si="35"/>
        <v>0</v>
      </c>
      <c r="Q57" s="144">
        <f t="shared" si="36"/>
        <v>0</v>
      </c>
      <c r="R57" s="144">
        <f t="shared" si="37"/>
        <v>0</v>
      </c>
      <c r="S57" s="62"/>
    </row>
    <row r="58" spans="1:19" hidden="1">
      <c r="A58" s="127">
        <f t="shared" si="0"/>
        <v>1</v>
      </c>
      <c r="B58" s="142"/>
      <c r="C58" s="165"/>
      <c r="D58" s="143"/>
      <c r="E58" s="132">
        <f>'FORMULARZ OFERTY'!$H58+'FORMULARZ OFERTY'!$L58</f>
        <v>1</v>
      </c>
      <c r="F58" s="134"/>
      <c r="G58" s="130"/>
      <c r="H58" s="116">
        <v>1</v>
      </c>
      <c r="I58" s="144">
        <f t="shared" si="29"/>
        <v>0</v>
      </c>
      <c r="J58" s="144">
        <f t="shared" si="30"/>
        <v>0</v>
      </c>
      <c r="K58" s="144">
        <f t="shared" si="31"/>
        <v>0</v>
      </c>
      <c r="L58" s="133"/>
      <c r="M58" s="144">
        <f t="shared" si="32"/>
        <v>0</v>
      </c>
      <c r="N58" s="144">
        <f t="shared" si="33"/>
        <v>0</v>
      </c>
      <c r="O58" s="144">
        <f t="shared" si="34"/>
        <v>0</v>
      </c>
      <c r="P58" s="145">
        <f t="shared" si="35"/>
        <v>0</v>
      </c>
      <c r="Q58" s="144">
        <f t="shared" si="36"/>
        <v>0</v>
      </c>
      <c r="R58" s="144">
        <f t="shared" si="37"/>
        <v>0</v>
      </c>
      <c r="S58" s="62"/>
    </row>
    <row r="59" spans="1:19" ht="17.25" hidden="1" thickBot="1">
      <c r="A59" s="127">
        <f t="shared" si="0"/>
        <v>1</v>
      </c>
      <c r="B59" s="142"/>
      <c r="C59" s="165"/>
      <c r="D59" s="143"/>
      <c r="E59" s="132">
        <f>'FORMULARZ OFERTY'!$H59+'FORMULARZ OFERTY'!$L59</f>
        <v>1</v>
      </c>
      <c r="F59" s="134"/>
      <c r="G59" s="130"/>
      <c r="H59" s="116">
        <v>1</v>
      </c>
      <c r="I59" s="144">
        <f t="shared" si="29"/>
        <v>0</v>
      </c>
      <c r="J59" s="144">
        <f t="shared" si="30"/>
        <v>0</v>
      </c>
      <c r="K59" s="144">
        <f t="shared" si="31"/>
        <v>0</v>
      </c>
      <c r="L59" s="133"/>
      <c r="M59" s="144">
        <f t="shared" si="32"/>
        <v>0</v>
      </c>
      <c r="N59" s="144">
        <f t="shared" si="33"/>
        <v>0</v>
      </c>
      <c r="O59" s="144">
        <f t="shared" si="34"/>
        <v>0</v>
      </c>
      <c r="P59" s="145">
        <f t="shared" si="35"/>
        <v>0</v>
      </c>
      <c r="Q59" s="144">
        <f t="shared" si="36"/>
        <v>0</v>
      </c>
      <c r="R59" s="144">
        <f t="shared" si="37"/>
        <v>0</v>
      </c>
      <c r="S59" s="62"/>
    </row>
    <row r="60" spans="1:19" hidden="1">
      <c r="A60" s="127">
        <f t="shared" si="0"/>
        <v>1</v>
      </c>
      <c r="B60" s="142"/>
      <c r="C60" s="165"/>
      <c r="D60" s="143"/>
      <c r="E60" s="132">
        <f>'FORMULARZ OFERTY'!$H60+'FORMULARZ OFERTY'!$L60</f>
        <v>1</v>
      </c>
      <c r="F60" s="134"/>
      <c r="G60" s="130"/>
      <c r="H60" s="116">
        <v>1</v>
      </c>
      <c r="I60" s="144">
        <f t="shared" si="29"/>
        <v>0</v>
      </c>
      <c r="J60" s="144">
        <f t="shared" si="30"/>
        <v>0</v>
      </c>
      <c r="K60" s="144">
        <f t="shared" si="31"/>
        <v>0</v>
      </c>
      <c r="L60" s="133"/>
      <c r="M60" s="144">
        <f t="shared" si="32"/>
        <v>0</v>
      </c>
      <c r="N60" s="144">
        <f t="shared" si="33"/>
        <v>0</v>
      </c>
      <c r="O60" s="144">
        <f t="shared" si="34"/>
        <v>0</v>
      </c>
      <c r="P60" s="145">
        <f t="shared" si="35"/>
        <v>0</v>
      </c>
      <c r="Q60" s="144">
        <f t="shared" si="36"/>
        <v>0</v>
      </c>
      <c r="R60" s="144">
        <f t="shared" si="37"/>
        <v>0</v>
      </c>
      <c r="S60" s="62"/>
    </row>
    <row r="61" spans="1:19" hidden="1">
      <c r="A61" s="127">
        <f t="shared" si="0"/>
        <v>1</v>
      </c>
      <c r="B61" s="142"/>
      <c r="C61" s="165"/>
      <c r="D61" s="143"/>
      <c r="E61" s="132">
        <f>'FORMULARZ OFERTY'!$H61+'FORMULARZ OFERTY'!$L61</f>
        <v>1</v>
      </c>
      <c r="F61" s="134"/>
      <c r="G61" s="130"/>
      <c r="H61" s="116">
        <v>1</v>
      </c>
      <c r="I61" s="144">
        <f t="shared" si="29"/>
        <v>0</v>
      </c>
      <c r="J61" s="144">
        <f t="shared" si="30"/>
        <v>0</v>
      </c>
      <c r="K61" s="144">
        <f t="shared" si="31"/>
        <v>0</v>
      </c>
      <c r="L61" s="133"/>
      <c r="M61" s="144">
        <f t="shared" si="32"/>
        <v>0</v>
      </c>
      <c r="N61" s="144">
        <f t="shared" si="33"/>
        <v>0</v>
      </c>
      <c r="O61" s="144">
        <f t="shared" si="34"/>
        <v>0</v>
      </c>
      <c r="P61" s="145">
        <f t="shared" si="35"/>
        <v>0</v>
      </c>
      <c r="Q61" s="144">
        <f t="shared" si="36"/>
        <v>0</v>
      </c>
      <c r="R61" s="144">
        <f t="shared" si="37"/>
        <v>0</v>
      </c>
      <c r="S61" s="62"/>
    </row>
    <row r="62" spans="1:19" hidden="1">
      <c r="A62" s="127">
        <f t="shared" si="0"/>
        <v>1</v>
      </c>
      <c r="B62" s="142"/>
      <c r="C62" s="165"/>
      <c r="D62" s="143"/>
      <c r="E62" s="132">
        <f>'FORMULARZ OFERTY'!$H62+'FORMULARZ OFERTY'!$L62</f>
        <v>1</v>
      </c>
      <c r="F62" s="134"/>
      <c r="G62" s="130"/>
      <c r="H62" s="116">
        <v>1</v>
      </c>
      <c r="I62" s="144">
        <f t="shared" si="29"/>
        <v>0</v>
      </c>
      <c r="J62" s="144">
        <f t="shared" si="30"/>
        <v>0</v>
      </c>
      <c r="K62" s="144">
        <f t="shared" si="31"/>
        <v>0</v>
      </c>
      <c r="L62" s="133"/>
      <c r="M62" s="144">
        <f t="shared" si="32"/>
        <v>0</v>
      </c>
      <c r="N62" s="144">
        <f t="shared" si="33"/>
        <v>0</v>
      </c>
      <c r="O62" s="144">
        <f t="shared" si="34"/>
        <v>0</v>
      </c>
      <c r="P62" s="145">
        <f t="shared" si="35"/>
        <v>0</v>
      </c>
      <c r="Q62" s="144">
        <f t="shared" si="36"/>
        <v>0</v>
      </c>
      <c r="R62" s="144">
        <f t="shared" si="37"/>
        <v>0</v>
      </c>
      <c r="S62" s="62"/>
    </row>
    <row r="63" spans="1:19" hidden="1">
      <c r="A63" s="127">
        <f t="shared" si="0"/>
        <v>1</v>
      </c>
      <c r="B63" s="142"/>
      <c r="C63" s="165"/>
      <c r="D63" s="143"/>
      <c r="E63" s="132">
        <f>'FORMULARZ OFERTY'!$H63+'FORMULARZ OFERTY'!$L63</f>
        <v>1</v>
      </c>
      <c r="F63" s="134"/>
      <c r="G63" s="130"/>
      <c r="H63" s="116">
        <v>1</v>
      </c>
      <c r="I63" s="144">
        <f t="shared" si="29"/>
        <v>0</v>
      </c>
      <c r="J63" s="144">
        <f t="shared" si="30"/>
        <v>0</v>
      </c>
      <c r="K63" s="144">
        <f t="shared" si="31"/>
        <v>0</v>
      </c>
      <c r="L63" s="133"/>
      <c r="M63" s="144">
        <f t="shared" si="32"/>
        <v>0</v>
      </c>
      <c r="N63" s="144">
        <f t="shared" si="33"/>
        <v>0</v>
      </c>
      <c r="O63" s="144">
        <f t="shared" si="34"/>
        <v>0</v>
      </c>
      <c r="P63" s="145">
        <f t="shared" si="35"/>
        <v>0</v>
      </c>
      <c r="Q63" s="144">
        <f t="shared" si="36"/>
        <v>0</v>
      </c>
      <c r="R63" s="144">
        <f t="shared" si="37"/>
        <v>0</v>
      </c>
      <c r="S63" s="62"/>
    </row>
    <row r="64" spans="1:19" hidden="1">
      <c r="A64" s="127">
        <f t="shared" si="0"/>
        <v>1</v>
      </c>
      <c r="B64" s="142"/>
      <c r="C64" s="165"/>
      <c r="D64" s="143"/>
      <c r="E64" s="132">
        <f>'FORMULARZ OFERTY'!$H64+'FORMULARZ OFERTY'!$L64</f>
        <v>1</v>
      </c>
      <c r="F64" s="134"/>
      <c r="G64" s="130"/>
      <c r="H64" s="116">
        <v>1</v>
      </c>
      <c r="I64" s="144">
        <f t="shared" si="29"/>
        <v>0</v>
      </c>
      <c r="J64" s="144">
        <f t="shared" si="30"/>
        <v>0</v>
      </c>
      <c r="K64" s="144">
        <f t="shared" si="31"/>
        <v>0</v>
      </c>
      <c r="L64" s="133"/>
      <c r="M64" s="144">
        <f t="shared" si="32"/>
        <v>0</v>
      </c>
      <c r="N64" s="144">
        <f t="shared" si="33"/>
        <v>0</v>
      </c>
      <c r="O64" s="144">
        <f t="shared" si="34"/>
        <v>0</v>
      </c>
      <c r="P64" s="145">
        <f t="shared" si="35"/>
        <v>0</v>
      </c>
      <c r="Q64" s="144">
        <f t="shared" si="36"/>
        <v>0</v>
      </c>
      <c r="R64" s="144">
        <f t="shared" si="37"/>
        <v>0</v>
      </c>
      <c r="S64" s="62"/>
    </row>
    <row r="65" spans="1:19" hidden="1">
      <c r="A65" s="127">
        <f t="shared" si="0"/>
        <v>1</v>
      </c>
      <c r="B65" s="142"/>
      <c r="C65" s="165"/>
      <c r="D65" s="143"/>
      <c r="E65" s="132">
        <f>'FORMULARZ OFERTY'!$H65+'FORMULARZ OFERTY'!$L65</f>
        <v>1</v>
      </c>
      <c r="F65" s="134"/>
      <c r="G65" s="130"/>
      <c r="H65" s="116">
        <v>1</v>
      </c>
      <c r="I65" s="144">
        <f t="shared" si="29"/>
        <v>0</v>
      </c>
      <c r="J65" s="144">
        <f t="shared" si="30"/>
        <v>0</v>
      </c>
      <c r="K65" s="144">
        <f t="shared" si="31"/>
        <v>0</v>
      </c>
      <c r="L65" s="133"/>
      <c r="M65" s="144">
        <f t="shared" si="32"/>
        <v>0</v>
      </c>
      <c r="N65" s="144">
        <f t="shared" si="33"/>
        <v>0</v>
      </c>
      <c r="O65" s="144">
        <f t="shared" si="34"/>
        <v>0</v>
      </c>
      <c r="P65" s="145">
        <f t="shared" si="35"/>
        <v>0</v>
      </c>
      <c r="Q65" s="144">
        <f t="shared" si="36"/>
        <v>0</v>
      </c>
      <c r="R65" s="144">
        <f t="shared" si="37"/>
        <v>0</v>
      </c>
      <c r="S65" s="62"/>
    </row>
    <row r="66" spans="1:19" hidden="1">
      <c r="A66" s="127">
        <f t="shared" si="0"/>
        <v>1</v>
      </c>
      <c r="B66" s="142"/>
      <c r="C66" s="165"/>
      <c r="D66" s="143"/>
      <c r="E66" s="132">
        <f>'FORMULARZ OFERTY'!$H66+'FORMULARZ OFERTY'!$L66</f>
        <v>1</v>
      </c>
      <c r="F66" s="134"/>
      <c r="G66" s="130"/>
      <c r="H66" s="116">
        <v>1</v>
      </c>
      <c r="I66" s="144">
        <f t="shared" si="29"/>
        <v>0</v>
      </c>
      <c r="J66" s="144">
        <f t="shared" si="30"/>
        <v>0</v>
      </c>
      <c r="K66" s="144">
        <f t="shared" si="31"/>
        <v>0</v>
      </c>
      <c r="L66" s="133"/>
      <c r="M66" s="144">
        <f t="shared" si="32"/>
        <v>0</v>
      </c>
      <c r="N66" s="144">
        <f t="shared" si="33"/>
        <v>0</v>
      </c>
      <c r="O66" s="144">
        <f t="shared" si="34"/>
        <v>0</v>
      </c>
      <c r="P66" s="145">
        <f t="shared" si="35"/>
        <v>0</v>
      </c>
      <c r="Q66" s="144">
        <f t="shared" si="36"/>
        <v>0</v>
      </c>
      <c r="R66" s="144">
        <f t="shared" si="37"/>
        <v>0</v>
      </c>
      <c r="S66" s="62"/>
    </row>
    <row r="67" spans="1:19" hidden="1">
      <c r="A67" s="127">
        <f t="shared" si="0"/>
        <v>1</v>
      </c>
      <c r="B67" s="142"/>
      <c r="C67" s="165"/>
      <c r="D67" s="143"/>
      <c r="E67" s="132">
        <f>'FORMULARZ OFERTY'!$H67+'FORMULARZ OFERTY'!$L67</f>
        <v>1</v>
      </c>
      <c r="F67" s="134"/>
      <c r="G67" s="130"/>
      <c r="H67" s="116">
        <v>1</v>
      </c>
      <c r="I67" s="144">
        <f t="shared" si="29"/>
        <v>0</v>
      </c>
      <c r="J67" s="144">
        <f t="shared" si="30"/>
        <v>0</v>
      </c>
      <c r="K67" s="144">
        <f t="shared" si="31"/>
        <v>0</v>
      </c>
      <c r="L67" s="133"/>
      <c r="M67" s="144">
        <f t="shared" si="32"/>
        <v>0</v>
      </c>
      <c r="N67" s="144">
        <f t="shared" si="33"/>
        <v>0</v>
      </c>
      <c r="O67" s="144">
        <f t="shared" si="34"/>
        <v>0</v>
      </c>
      <c r="P67" s="145">
        <f t="shared" si="35"/>
        <v>0</v>
      </c>
      <c r="Q67" s="144">
        <f t="shared" si="36"/>
        <v>0</v>
      </c>
      <c r="R67" s="144">
        <f t="shared" si="37"/>
        <v>0</v>
      </c>
      <c r="S67" s="62"/>
    </row>
    <row r="68" spans="1:19" hidden="1">
      <c r="A68" s="127">
        <f t="shared" si="0"/>
        <v>1</v>
      </c>
      <c r="B68" s="142"/>
      <c r="C68" s="165"/>
      <c r="D68" s="143"/>
      <c r="E68" s="132">
        <f>'FORMULARZ OFERTY'!$H68+'FORMULARZ OFERTY'!$L68</f>
        <v>1</v>
      </c>
      <c r="F68" s="134"/>
      <c r="G68" s="130"/>
      <c r="H68" s="116">
        <v>1</v>
      </c>
      <c r="I68" s="144">
        <f t="shared" si="29"/>
        <v>0</v>
      </c>
      <c r="J68" s="144">
        <f t="shared" si="30"/>
        <v>0</v>
      </c>
      <c r="K68" s="144">
        <f t="shared" si="31"/>
        <v>0</v>
      </c>
      <c r="L68" s="133"/>
      <c r="M68" s="144">
        <f t="shared" si="32"/>
        <v>0</v>
      </c>
      <c r="N68" s="144">
        <f t="shared" si="33"/>
        <v>0</v>
      </c>
      <c r="O68" s="144">
        <f t="shared" si="34"/>
        <v>0</v>
      </c>
      <c r="P68" s="145">
        <f t="shared" si="35"/>
        <v>0</v>
      </c>
      <c r="Q68" s="144">
        <f t="shared" si="36"/>
        <v>0</v>
      </c>
      <c r="R68" s="144">
        <f t="shared" si="37"/>
        <v>0</v>
      </c>
      <c r="S68" s="62"/>
    </row>
    <row r="69" spans="1:19" hidden="1">
      <c r="A69" s="127">
        <f t="shared" si="0"/>
        <v>1</v>
      </c>
      <c r="B69" s="142"/>
      <c r="C69" s="165"/>
      <c r="D69" s="143"/>
      <c r="E69" s="132">
        <f>'FORMULARZ OFERTY'!$H69+'FORMULARZ OFERTY'!$L69</f>
        <v>1</v>
      </c>
      <c r="F69" s="134"/>
      <c r="G69" s="130"/>
      <c r="H69" s="116">
        <v>1</v>
      </c>
      <c r="I69" s="144">
        <f t="shared" si="29"/>
        <v>0</v>
      </c>
      <c r="J69" s="144">
        <f t="shared" si="30"/>
        <v>0</v>
      </c>
      <c r="K69" s="144">
        <f t="shared" si="31"/>
        <v>0</v>
      </c>
      <c r="L69" s="133"/>
      <c r="M69" s="144">
        <f t="shared" si="32"/>
        <v>0</v>
      </c>
      <c r="N69" s="144">
        <f t="shared" si="33"/>
        <v>0</v>
      </c>
      <c r="O69" s="144">
        <f t="shared" si="34"/>
        <v>0</v>
      </c>
      <c r="P69" s="145">
        <f t="shared" si="35"/>
        <v>0</v>
      </c>
      <c r="Q69" s="144">
        <f t="shared" si="36"/>
        <v>0</v>
      </c>
      <c r="R69" s="144">
        <f t="shared" si="37"/>
        <v>0</v>
      </c>
      <c r="S69" s="62"/>
    </row>
    <row r="70" spans="1:19" hidden="1">
      <c r="A70" s="127">
        <f t="shared" si="0"/>
        <v>1</v>
      </c>
      <c r="B70" s="142"/>
      <c r="C70" s="165"/>
      <c r="D70" s="143"/>
      <c r="E70" s="132">
        <f>'FORMULARZ OFERTY'!$H70+'FORMULARZ OFERTY'!$L70</f>
        <v>1</v>
      </c>
      <c r="F70" s="134"/>
      <c r="G70" s="130"/>
      <c r="H70" s="116">
        <v>1</v>
      </c>
      <c r="I70" s="144">
        <f t="shared" si="29"/>
        <v>0</v>
      </c>
      <c r="J70" s="144">
        <f t="shared" si="30"/>
        <v>0</v>
      </c>
      <c r="K70" s="144">
        <f t="shared" si="31"/>
        <v>0</v>
      </c>
      <c r="L70" s="133"/>
      <c r="M70" s="144">
        <f t="shared" si="32"/>
        <v>0</v>
      </c>
      <c r="N70" s="144">
        <f t="shared" si="33"/>
        <v>0</v>
      </c>
      <c r="O70" s="144">
        <f t="shared" si="34"/>
        <v>0</v>
      </c>
      <c r="P70" s="145">
        <f t="shared" si="35"/>
        <v>0</v>
      </c>
      <c r="Q70" s="144">
        <f t="shared" si="36"/>
        <v>0</v>
      </c>
      <c r="R70" s="144">
        <f t="shared" si="37"/>
        <v>0</v>
      </c>
      <c r="S70" s="62"/>
    </row>
    <row r="71" spans="1:19" hidden="1">
      <c r="A71" s="127">
        <f t="shared" si="0"/>
        <v>1</v>
      </c>
      <c r="B71" s="142"/>
      <c r="C71" s="165"/>
      <c r="D71" s="143"/>
      <c r="E71" s="132">
        <f>'FORMULARZ OFERTY'!$H71+'FORMULARZ OFERTY'!$L71</f>
        <v>1</v>
      </c>
      <c r="F71" s="134"/>
      <c r="G71" s="130"/>
      <c r="H71" s="116">
        <v>1</v>
      </c>
      <c r="I71" s="144">
        <f t="shared" si="29"/>
        <v>0</v>
      </c>
      <c r="J71" s="144">
        <f t="shared" si="30"/>
        <v>0</v>
      </c>
      <c r="K71" s="144">
        <f t="shared" si="31"/>
        <v>0</v>
      </c>
      <c r="L71" s="133"/>
      <c r="M71" s="144">
        <f t="shared" si="32"/>
        <v>0</v>
      </c>
      <c r="N71" s="144">
        <f t="shared" si="33"/>
        <v>0</v>
      </c>
      <c r="O71" s="144">
        <f t="shared" si="34"/>
        <v>0</v>
      </c>
      <c r="P71" s="145">
        <f t="shared" si="35"/>
        <v>0</v>
      </c>
      <c r="Q71" s="144">
        <f t="shared" si="36"/>
        <v>0</v>
      </c>
      <c r="R71" s="144">
        <f t="shared" si="37"/>
        <v>0</v>
      </c>
      <c r="S71" s="62"/>
    </row>
    <row r="72" spans="1:19" hidden="1">
      <c r="A72" s="127">
        <f t="shared" si="0"/>
        <v>1</v>
      </c>
      <c r="B72" s="142"/>
      <c r="C72" s="165"/>
      <c r="D72" s="143"/>
      <c r="E72" s="132">
        <f>'FORMULARZ OFERTY'!$H72+'FORMULARZ OFERTY'!$L72</f>
        <v>1</v>
      </c>
      <c r="F72" s="134"/>
      <c r="G72" s="130"/>
      <c r="H72" s="116">
        <v>1</v>
      </c>
      <c r="I72" s="144">
        <f t="shared" si="29"/>
        <v>0</v>
      </c>
      <c r="J72" s="144">
        <f t="shared" si="30"/>
        <v>0</v>
      </c>
      <c r="K72" s="144">
        <f t="shared" si="31"/>
        <v>0</v>
      </c>
      <c r="L72" s="133"/>
      <c r="M72" s="144">
        <f t="shared" si="32"/>
        <v>0</v>
      </c>
      <c r="N72" s="144">
        <f t="shared" si="33"/>
        <v>0</v>
      </c>
      <c r="O72" s="144">
        <f t="shared" si="34"/>
        <v>0</v>
      </c>
      <c r="P72" s="145">
        <f t="shared" si="35"/>
        <v>0</v>
      </c>
      <c r="Q72" s="144">
        <f t="shared" si="36"/>
        <v>0</v>
      </c>
      <c r="R72" s="144">
        <f t="shared" si="37"/>
        <v>0</v>
      </c>
      <c r="S72" s="62"/>
    </row>
    <row r="73" spans="1:19" hidden="1">
      <c r="A73" s="127">
        <f t="shared" si="0"/>
        <v>1</v>
      </c>
      <c r="B73" s="142"/>
      <c r="C73" s="165"/>
      <c r="D73" s="143"/>
      <c r="E73" s="132">
        <f>'FORMULARZ OFERTY'!$H73+'FORMULARZ OFERTY'!$L73</f>
        <v>1</v>
      </c>
      <c r="F73" s="134"/>
      <c r="G73" s="130"/>
      <c r="H73" s="116">
        <v>1</v>
      </c>
      <c r="I73" s="144">
        <f t="shared" si="29"/>
        <v>0</v>
      </c>
      <c r="J73" s="144">
        <f t="shared" si="30"/>
        <v>0</v>
      </c>
      <c r="K73" s="144">
        <f t="shared" si="31"/>
        <v>0</v>
      </c>
      <c r="L73" s="133"/>
      <c r="M73" s="144">
        <f t="shared" si="32"/>
        <v>0</v>
      </c>
      <c r="N73" s="144">
        <f t="shared" si="33"/>
        <v>0</v>
      </c>
      <c r="O73" s="144">
        <f t="shared" si="34"/>
        <v>0</v>
      </c>
      <c r="P73" s="145">
        <f t="shared" si="35"/>
        <v>0</v>
      </c>
      <c r="Q73" s="144">
        <f t="shared" si="36"/>
        <v>0</v>
      </c>
      <c r="R73" s="144">
        <f t="shared" si="37"/>
        <v>0</v>
      </c>
      <c r="S73" s="62"/>
    </row>
    <row r="74" spans="1:19" hidden="1">
      <c r="A74" s="127">
        <f t="shared" si="0"/>
        <v>1</v>
      </c>
      <c r="B74" s="142"/>
      <c r="C74" s="165"/>
      <c r="D74" s="143"/>
      <c r="E74" s="132">
        <f>'FORMULARZ OFERTY'!$H74+'FORMULARZ OFERTY'!$L74</f>
        <v>1</v>
      </c>
      <c r="F74" s="134"/>
      <c r="G74" s="130"/>
      <c r="H74" s="116">
        <v>1</v>
      </c>
      <c r="I74" s="144">
        <f t="shared" si="29"/>
        <v>0</v>
      </c>
      <c r="J74" s="144">
        <f t="shared" si="30"/>
        <v>0</v>
      </c>
      <c r="K74" s="144">
        <f t="shared" si="31"/>
        <v>0</v>
      </c>
      <c r="L74" s="133"/>
      <c r="M74" s="144">
        <f t="shared" si="32"/>
        <v>0</v>
      </c>
      <c r="N74" s="144">
        <f t="shared" si="33"/>
        <v>0</v>
      </c>
      <c r="O74" s="144">
        <f t="shared" si="34"/>
        <v>0</v>
      </c>
      <c r="P74" s="145">
        <f t="shared" si="35"/>
        <v>0</v>
      </c>
      <c r="Q74" s="144">
        <f t="shared" si="36"/>
        <v>0</v>
      </c>
      <c r="R74" s="144">
        <f t="shared" si="37"/>
        <v>0</v>
      </c>
      <c r="S74" s="62"/>
    </row>
    <row r="75" spans="1:19" hidden="1">
      <c r="A75" s="127">
        <f t="shared" si="0"/>
        <v>1</v>
      </c>
      <c r="B75" s="142"/>
      <c r="C75" s="165"/>
      <c r="D75" s="143"/>
      <c r="E75" s="132">
        <f>'FORMULARZ OFERTY'!$H75+'FORMULARZ OFERTY'!$L75</f>
        <v>1</v>
      </c>
      <c r="F75" s="134"/>
      <c r="G75" s="130"/>
      <c r="H75" s="116">
        <v>1</v>
      </c>
      <c r="I75" s="144">
        <f t="shared" si="29"/>
        <v>0</v>
      </c>
      <c r="J75" s="144">
        <f t="shared" si="30"/>
        <v>0</v>
      </c>
      <c r="K75" s="144">
        <f t="shared" si="31"/>
        <v>0</v>
      </c>
      <c r="L75" s="133"/>
      <c r="M75" s="144">
        <f t="shared" si="32"/>
        <v>0</v>
      </c>
      <c r="N75" s="144">
        <f t="shared" si="33"/>
        <v>0</v>
      </c>
      <c r="O75" s="144">
        <f t="shared" si="34"/>
        <v>0</v>
      </c>
      <c r="P75" s="145">
        <f t="shared" si="35"/>
        <v>0</v>
      </c>
      <c r="Q75" s="144">
        <f t="shared" si="36"/>
        <v>0</v>
      </c>
      <c r="R75" s="144">
        <f t="shared" si="37"/>
        <v>0</v>
      </c>
      <c r="S75" s="62"/>
    </row>
    <row r="76" spans="1:19" hidden="1">
      <c r="A76" s="127">
        <f t="shared" si="0"/>
        <v>1</v>
      </c>
      <c r="B76" s="142"/>
      <c r="C76" s="165"/>
      <c r="D76" s="143"/>
      <c r="E76" s="132">
        <f>'FORMULARZ OFERTY'!$H76+'FORMULARZ OFERTY'!$L76</f>
        <v>1</v>
      </c>
      <c r="F76" s="134"/>
      <c r="G76" s="130"/>
      <c r="H76" s="116">
        <v>1</v>
      </c>
      <c r="I76" s="144">
        <f t="shared" si="29"/>
        <v>0</v>
      </c>
      <c r="J76" s="144">
        <f t="shared" si="30"/>
        <v>0</v>
      </c>
      <c r="K76" s="144">
        <f t="shared" si="31"/>
        <v>0</v>
      </c>
      <c r="L76" s="133"/>
      <c r="M76" s="144">
        <f t="shared" si="32"/>
        <v>0</v>
      </c>
      <c r="N76" s="144">
        <f t="shared" si="33"/>
        <v>0</v>
      </c>
      <c r="O76" s="144">
        <f t="shared" si="34"/>
        <v>0</v>
      </c>
      <c r="P76" s="145">
        <f t="shared" si="35"/>
        <v>0</v>
      </c>
      <c r="Q76" s="144">
        <f t="shared" si="36"/>
        <v>0</v>
      </c>
      <c r="R76" s="144">
        <f t="shared" si="37"/>
        <v>0</v>
      </c>
      <c r="S76" s="62"/>
    </row>
    <row r="77" spans="1:19" hidden="1">
      <c r="A77" s="127">
        <f t="shared" si="0"/>
        <v>1</v>
      </c>
      <c r="B77" s="142"/>
      <c r="C77" s="165"/>
      <c r="D77" s="143"/>
      <c r="E77" s="132">
        <f>'FORMULARZ OFERTY'!$H77+'FORMULARZ OFERTY'!$L77</f>
        <v>1</v>
      </c>
      <c r="F77" s="134"/>
      <c r="G77" s="130"/>
      <c r="H77" s="116">
        <v>1</v>
      </c>
      <c r="I77" s="144">
        <f t="shared" si="29"/>
        <v>0</v>
      </c>
      <c r="J77" s="144">
        <f t="shared" si="30"/>
        <v>0</v>
      </c>
      <c r="K77" s="144">
        <f t="shared" si="31"/>
        <v>0</v>
      </c>
      <c r="L77" s="133"/>
      <c r="M77" s="144">
        <f t="shared" si="32"/>
        <v>0</v>
      </c>
      <c r="N77" s="144">
        <f t="shared" si="33"/>
        <v>0</v>
      </c>
      <c r="O77" s="144">
        <f t="shared" si="34"/>
        <v>0</v>
      </c>
      <c r="P77" s="145">
        <f t="shared" si="35"/>
        <v>0</v>
      </c>
      <c r="Q77" s="144">
        <f t="shared" si="36"/>
        <v>0</v>
      </c>
      <c r="R77" s="144">
        <f t="shared" si="37"/>
        <v>0</v>
      </c>
      <c r="S77" s="62"/>
    </row>
    <row r="78" spans="1:19" hidden="1">
      <c r="A78" s="127">
        <f t="shared" si="0"/>
        <v>1</v>
      </c>
      <c r="B78" s="142"/>
      <c r="C78" s="165"/>
      <c r="D78" s="143"/>
      <c r="E78" s="132">
        <f>'FORMULARZ OFERTY'!$H78+'FORMULARZ OFERTY'!$L78</f>
        <v>1</v>
      </c>
      <c r="F78" s="134"/>
      <c r="G78" s="130"/>
      <c r="H78" s="116">
        <v>1</v>
      </c>
      <c r="I78" s="144">
        <f t="shared" si="29"/>
        <v>0</v>
      </c>
      <c r="J78" s="144">
        <f t="shared" si="30"/>
        <v>0</v>
      </c>
      <c r="K78" s="144">
        <f t="shared" si="31"/>
        <v>0</v>
      </c>
      <c r="L78" s="133"/>
      <c r="M78" s="144">
        <f t="shared" si="32"/>
        <v>0</v>
      </c>
      <c r="N78" s="144">
        <f t="shared" si="33"/>
        <v>0</v>
      </c>
      <c r="O78" s="144">
        <f t="shared" si="34"/>
        <v>0</v>
      </c>
      <c r="P78" s="145">
        <f t="shared" si="35"/>
        <v>0</v>
      </c>
      <c r="Q78" s="144">
        <f t="shared" si="36"/>
        <v>0</v>
      </c>
      <c r="R78" s="144">
        <f t="shared" si="37"/>
        <v>0</v>
      </c>
      <c r="S78" s="62"/>
    </row>
    <row r="79" spans="1:19" hidden="1">
      <c r="A79" s="127">
        <f t="shared" si="0"/>
        <v>1</v>
      </c>
      <c r="B79" s="142"/>
      <c r="C79" s="165"/>
      <c r="D79" s="143"/>
      <c r="E79" s="132">
        <f>'FORMULARZ OFERTY'!$H79+'FORMULARZ OFERTY'!$L79</f>
        <v>1</v>
      </c>
      <c r="F79" s="134"/>
      <c r="G79" s="130"/>
      <c r="H79" s="116">
        <v>1</v>
      </c>
      <c r="I79" s="144">
        <f t="shared" si="29"/>
        <v>0</v>
      </c>
      <c r="J79" s="144">
        <f t="shared" si="30"/>
        <v>0</v>
      </c>
      <c r="K79" s="144">
        <f t="shared" si="31"/>
        <v>0</v>
      </c>
      <c r="L79" s="133"/>
      <c r="M79" s="144">
        <f t="shared" si="32"/>
        <v>0</v>
      </c>
      <c r="N79" s="144">
        <f t="shared" si="33"/>
        <v>0</v>
      </c>
      <c r="O79" s="144">
        <f t="shared" si="34"/>
        <v>0</v>
      </c>
      <c r="P79" s="145">
        <f t="shared" si="35"/>
        <v>0</v>
      </c>
      <c r="Q79" s="144">
        <f t="shared" si="36"/>
        <v>0</v>
      </c>
      <c r="R79" s="144">
        <f t="shared" si="37"/>
        <v>0</v>
      </c>
      <c r="S79" s="62"/>
    </row>
    <row r="80" spans="1:19" hidden="1">
      <c r="A80" s="127">
        <f t="shared" si="0"/>
        <v>1</v>
      </c>
      <c r="B80" s="142"/>
      <c r="C80" s="165"/>
      <c r="D80" s="143"/>
      <c r="E80" s="132">
        <f>'FORMULARZ OFERTY'!$H80+'FORMULARZ OFERTY'!$L80</f>
        <v>1</v>
      </c>
      <c r="F80" s="134"/>
      <c r="G80" s="130"/>
      <c r="H80" s="116">
        <v>1</v>
      </c>
      <c r="I80" s="144">
        <f t="shared" si="29"/>
        <v>0</v>
      </c>
      <c r="J80" s="144">
        <f t="shared" si="30"/>
        <v>0</v>
      </c>
      <c r="K80" s="144">
        <f t="shared" si="31"/>
        <v>0</v>
      </c>
      <c r="L80" s="133"/>
      <c r="M80" s="144">
        <f t="shared" si="32"/>
        <v>0</v>
      </c>
      <c r="N80" s="144">
        <f t="shared" si="33"/>
        <v>0</v>
      </c>
      <c r="O80" s="144">
        <f t="shared" si="34"/>
        <v>0</v>
      </c>
      <c r="P80" s="145">
        <f t="shared" si="35"/>
        <v>0</v>
      </c>
      <c r="Q80" s="144">
        <f t="shared" si="36"/>
        <v>0</v>
      </c>
      <c r="R80" s="144">
        <f t="shared" si="37"/>
        <v>0</v>
      </c>
      <c r="S80" s="62"/>
    </row>
    <row r="81" spans="1:19" hidden="1">
      <c r="A81" s="127">
        <f t="shared" si="0"/>
        <v>1</v>
      </c>
      <c r="B81" s="142"/>
      <c r="C81" s="165"/>
      <c r="D81" s="143"/>
      <c r="E81" s="132">
        <f>'FORMULARZ OFERTY'!$H81+'FORMULARZ OFERTY'!$L81</f>
        <v>1</v>
      </c>
      <c r="F81" s="134"/>
      <c r="G81" s="130"/>
      <c r="H81" s="116">
        <v>1</v>
      </c>
      <c r="I81" s="144">
        <f t="shared" si="29"/>
        <v>0</v>
      </c>
      <c r="J81" s="144">
        <f t="shared" si="30"/>
        <v>0</v>
      </c>
      <c r="K81" s="144">
        <f t="shared" si="31"/>
        <v>0</v>
      </c>
      <c r="L81" s="133"/>
      <c r="M81" s="144">
        <f t="shared" si="32"/>
        <v>0</v>
      </c>
      <c r="N81" s="144">
        <f t="shared" si="33"/>
        <v>0</v>
      </c>
      <c r="O81" s="144">
        <f t="shared" si="34"/>
        <v>0</v>
      </c>
      <c r="P81" s="145">
        <f t="shared" si="35"/>
        <v>0</v>
      </c>
      <c r="Q81" s="144">
        <f t="shared" si="36"/>
        <v>0</v>
      </c>
      <c r="R81" s="144">
        <f t="shared" si="37"/>
        <v>0</v>
      </c>
      <c r="S81" s="62"/>
    </row>
    <row r="82" spans="1:19" hidden="1">
      <c r="A82" s="127">
        <f t="shared" si="0"/>
        <v>1</v>
      </c>
      <c r="B82" s="142"/>
      <c r="C82" s="165"/>
      <c r="D82" s="143"/>
      <c r="E82" s="132">
        <f>'FORMULARZ OFERTY'!$H82+'FORMULARZ OFERTY'!$L82</f>
        <v>1</v>
      </c>
      <c r="F82" s="134"/>
      <c r="G82" s="130"/>
      <c r="H82" s="116">
        <v>1</v>
      </c>
      <c r="I82" s="144">
        <f t="shared" si="29"/>
        <v>0</v>
      </c>
      <c r="J82" s="144">
        <f t="shared" si="30"/>
        <v>0</v>
      </c>
      <c r="K82" s="144">
        <f t="shared" si="31"/>
        <v>0</v>
      </c>
      <c r="L82" s="133"/>
      <c r="M82" s="144">
        <f t="shared" si="32"/>
        <v>0</v>
      </c>
      <c r="N82" s="144">
        <f t="shared" si="33"/>
        <v>0</v>
      </c>
      <c r="O82" s="144">
        <f t="shared" si="34"/>
        <v>0</v>
      </c>
      <c r="P82" s="145">
        <f t="shared" si="35"/>
        <v>0</v>
      </c>
      <c r="Q82" s="144">
        <f t="shared" si="36"/>
        <v>0</v>
      </c>
      <c r="R82" s="144">
        <f t="shared" si="37"/>
        <v>0</v>
      </c>
      <c r="S82" s="62"/>
    </row>
    <row r="83" spans="1:19" hidden="1">
      <c r="A83" s="127">
        <f t="shared" si="0"/>
        <v>1</v>
      </c>
      <c r="B83" s="142"/>
      <c r="C83" s="165"/>
      <c r="D83" s="143"/>
      <c r="E83" s="132">
        <f>'FORMULARZ OFERTY'!$H83+'FORMULARZ OFERTY'!$L83</f>
        <v>1</v>
      </c>
      <c r="F83" s="134"/>
      <c r="G83" s="130"/>
      <c r="H83" s="116">
        <v>1</v>
      </c>
      <c r="I83" s="144">
        <f t="shared" si="29"/>
        <v>0</v>
      </c>
      <c r="J83" s="144">
        <f t="shared" si="30"/>
        <v>0</v>
      </c>
      <c r="K83" s="144">
        <f t="shared" si="31"/>
        <v>0</v>
      </c>
      <c r="L83" s="133"/>
      <c r="M83" s="144">
        <f t="shared" si="32"/>
        <v>0</v>
      </c>
      <c r="N83" s="144">
        <f t="shared" si="33"/>
        <v>0</v>
      </c>
      <c r="O83" s="144">
        <f t="shared" si="34"/>
        <v>0</v>
      </c>
      <c r="P83" s="145">
        <f t="shared" si="35"/>
        <v>0</v>
      </c>
      <c r="Q83" s="144">
        <f t="shared" si="36"/>
        <v>0</v>
      </c>
      <c r="R83" s="144">
        <f t="shared" si="37"/>
        <v>0</v>
      </c>
      <c r="S83" s="62"/>
    </row>
    <row r="84" spans="1:19" hidden="1">
      <c r="A84" s="127">
        <f t="shared" si="0"/>
        <v>1</v>
      </c>
      <c r="B84" s="142"/>
      <c r="C84" s="165"/>
      <c r="D84" s="143"/>
      <c r="E84" s="132">
        <f>'FORMULARZ OFERTY'!$H84+'FORMULARZ OFERTY'!$L84</f>
        <v>1</v>
      </c>
      <c r="F84" s="134"/>
      <c r="G84" s="130"/>
      <c r="H84" s="116">
        <v>1</v>
      </c>
      <c r="I84" s="144">
        <f t="shared" si="29"/>
        <v>0</v>
      </c>
      <c r="J84" s="144">
        <f t="shared" si="30"/>
        <v>0</v>
      </c>
      <c r="K84" s="144">
        <f t="shared" si="31"/>
        <v>0</v>
      </c>
      <c r="L84" s="133"/>
      <c r="M84" s="144">
        <f t="shared" si="32"/>
        <v>0</v>
      </c>
      <c r="N84" s="144">
        <f t="shared" si="33"/>
        <v>0</v>
      </c>
      <c r="O84" s="144">
        <f t="shared" si="34"/>
        <v>0</v>
      </c>
      <c r="P84" s="145">
        <f t="shared" si="35"/>
        <v>0</v>
      </c>
      <c r="Q84" s="144">
        <f t="shared" si="36"/>
        <v>0</v>
      </c>
      <c r="R84" s="144">
        <f t="shared" si="37"/>
        <v>0</v>
      </c>
      <c r="S84" s="62"/>
    </row>
    <row r="85" spans="1:19" hidden="1">
      <c r="A85" s="127">
        <f t="shared" si="0"/>
        <v>1</v>
      </c>
      <c r="B85" s="142"/>
      <c r="C85" s="165"/>
      <c r="D85" s="143"/>
      <c r="E85" s="132">
        <f>'FORMULARZ OFERTY'!$H85+'FORMULARZ OFERTY'!$L85</f>
        <v>1</v>
      </c>
      <c r="F85" s="134"/>
      <c r="G85" s="130"/>
      <c r="H85" s="116">
        <v>1</v>
      </c>
      <c r="I85" s="144">
        <f t="shared" si="29"/>
        <v>0</v>
      </c>
      <c r="J85" s="144">
        <f t="shared" si="30"/>
        <v>0</v>
      </c>
      <c r="K85" s="144">
        <f t="shared" si="31"/>
        <v>0</v>
      </c>
      <c r="L85" s="133"/>
      <c r="M85" s="144">
        <f t="shared" si="32"/>
        <v>0</v>
      </c>
      <c r="N85" s="144">
        <f t="shared" si="33"/>
        <v>0</v>
      </c>
      <c r="O85" s="144">
        <f t="shared" si="34"/>
        <v>0</v>
      </c>
      <c r="P85" s="145">
        <f t="shared" si="35"/>
        <v>0</v>
      </c>
      <c r="Q85" s="144">
        <f t="shared" si="36"/>
        <v>0</v>
      </c>
      <c r="R85" s="144">
        <f t="shared" si="37"/>
        <v>0</v>
      </c>
      <c r="S85" s="62"/>
    </row>
    <row r="86" spans="1:19" ht="17.25" hidden="1" thickBot="1">
      <c r="A86" s="127">
        <f t="shared" si="0"/>
        <v>1</v>
      </c>
      <c r="B86" s="142"/>
      <c r="C86" s="165"/>
      <c r="D86" s="143"/>
      <c r="E86" s="132">
        <f>'FORMULARZ OFERTY'!$H86+'FORMULARZ OFERTY'!$L86</f>
        <v>1</v>
      </c>
      <c r="F86" s="134"/>
      <c r="G86" s="130"/>
      <c r="H86" s="116">
        <v>1</v>
      </c>
      <c r="I86" s="144">
        <f t="shared" si="29"/>
        <v>0</v>
      </c>
      <c r="J86" s="144">
        <f t="shared" si="30"/>
        <v>0</v>
      </c>
      <c r="K86" s="144">
        <f t="shared" si="31"/>
        <v>0</v>
      </c>
      <c r="L86" s="133"/>
      <c r="M86" s="144">
        <f t="shared" si="32"/>
        <v>0</v>
      </c>
      <c r="N86" s="144">
        <f t="shared" si="33"/>
        <v>0</v>
      </c>
      <c r="O86" s="144">
        <f t="shared" si="34"/>
        <v>0</v>
      </c>
      <c r="P86" s="145">
        <f t="shared" si="35"/>
        <v>0</v>
      </c>
      <c r="Q86" s="144">
        <f t="shared" si="36"/>
        <v>0</v>
      </c>
      <c r="R86" s="144">
        <f t="shared" si="37"/>
        <v>0</v>
      </c>
      <c r="S86" s="62"/>
    </row>
    <row r="87" spans="1:19" hidden="1">
      <c r="A87" s="127">
        <f t="shared" si="0"/>
        <v>1</v>
      </c>
      <c r="B87" s="142">
        <f t="shared" si="1"/>
        <v>1</v>
      </c>
      <c r="C87" s="146"/>
      <c r="D87" s="143" t="s">
        <v>128</v>
      </c>
      <c r="E87" s="132">
        <f>'FORMULARZ OFERTY'!$H87+'FORMULARZ OFERTY'!$L87</f>
        <v>1</v>
      </c>
      <c r="F87" s="134"/>
      <c r="G87" s="130">
        <v>0</v>
      </c>
      <c r="H87" s="116">
        <v>1</v>
      </c>
      <c r="I87" s="144">
        <f t="shared" si="29"/>
        <v>0</v>
      </c>
      <c r="J87" s="144">
        <f t="shared" si="30"/>
        <v>0</v>
      </c>
      <c r="K87" s="144">
        <f t="shared" si="31"/>
        <v>0</v>
      </c>
      <c r="L87" s="133">
        <v>0</v>
      </c>
      <c r="M87" s="144">
        <f t="shared" si="32"/>
        <v>0</v>
      </c>
      <c r="N87" s="144">
        <f t="shared" si="33"/>
        <v>0</v>
      </c>
      <c r="O87" s="144">
        <f t="shared" si="34"/>
        <v>0</v>
      </c>
      <c r="P87" s="145">
        <f t="shared" si="35"/>
        <v>0</v>
      </c>
      <c r="Q87" s="144">
        <f t="shared" si="36"/>
        <v>0</v>
      </c>
      <c r="R87" s="144">
        <f t="shared" si="37"/>
        <v>0</v>
      </c>
      <c r="S87" s="62"/>
    </row>
    <row r="88" spans="1:19" hidden="1">
      <c r="A88" s="127">
        <f t="shared" si="0"/>
        <v>1</v>
      </c>
      <c r="B88" s="142">
        <f t="shared" si="1"/>
        <v>2</v>
      </c>
      <c r="C88" s="146"/>
      <c r="D88" s="143" t="s">
        <v>128</v>
      </c>
      <c r="E88" s="132">
        <f>'FORMULARZ OFERTY'!$H88+'FORMULARZ OFERTY'!$L88</f>
        <v>1</v>
      </c>
      <c r="F88" s="134"/>
      <c r="G88" s="130">
        <v>0</v>
      </c>
      <c r="H88" s="116">
        <v>1</v>
      </c>
      <c r="I88" s="144">
        <f t="shared" si="2"/>
        <v>0</v>
      </c>
      <c r="J88" s="144">
        <f t="shared" si="3"/>
        <v>0</v>
      </c>
      <c r="K88" s="144">
        <f t="shared" si="4"/>
        <v>0</v>
      </c>
      <c r="L88" s="133">
        <v>0</v>
      </c>
      <c r="M88" s="144">
        <f t="shared" si="5"/>
        <v>0</v>
      </c>
      <c r="N88" s="144">
        <f t="shared" si="6"/>
        <v>0</v>
      </c>
      <c r="O88" s="144">
        <f t="shared" si="7"/>
        <v>0</v>
      </c>
      <c r="P88" s="145">
        <f t="shared" si="8"/>
        <v>0</v>
      </c>
      <c r="Q88" s="144">
        <f t="shared" si="9"/>
        <v>0</v>
      </c>
      <c r="R88" s="144">
        <f t="shared" si="10"/>
        <v>0</v>
      </c>
      <c r="S88" s="62"/>
    </row>
    <row r="89" spans="1:19" hidden="1">
      <c r="A89" s="127">
        <f t="shared" si="0"/>
        <v>1</v>
      </c>
      <c r="B89" s="142">
        <f t="shared" si="1"/>
        <v>3</v>
      </c>
      <c r="C89" s="146"/>
      <c r="D89" s="143" t="s">
        <v>128</v>
      </c>
      <c r="E89" s="132">
        <f>'FORMULARZ OFERTY'!$H89+'FORMULARZ OFERTY'!$L89</f>
        <v>1</v>
      </c>
      <c r="F89" s="134"/>
      <c r="G89" s="130">
        <v>0</v>
      </c>
      <c r="H89" s="116">
        <v>1</v>
      </c>
      <c r="I89" s="144">
        <f t="shared" si="2"/>
        <v>0</v>
      </c>
      <c r="J89" s="144">
        <f t="shared" si="3"/>
        <v>0</v>
      </c>
      <c r="K89" s="144">
        <f t="shared" si="4"/>
        <v>0</v>
      </c>
      <c r="L89" s="133">
        <v>0</v>
      </c>
      <c r="M89" s="144">
        <f t="shared" si="5"/>
        <v>0</v>
      </c>
      <c r="N89" s="144">
        <f t="shared" si="6"/>
        <v>0</v>
      </c>
      <c r="O89" s="144">
        <f t="shared" si="7"/>
        <v>0</v>
      </c>
      <c r="P89" s="145">
        <f t="shared" si="8"/>
        <v>0</v>
      </c>
      <c r="Q89" s="144">
        <f t="shared" si="9"/>
        <v>0</v>
      </c>
      <c r="R89" s="144">
        <f t="shared" si="10"/>
        <v>0</v>
      </c>
      <c r="S89" s="62"/>
    </row>
    <row r="90" spans="1:19" hidden="1">
      <c r="A90" s="127">
        <f t="shared" si="0"/>
        <v>1</v>
      </c>
      <c r="B90" s="142">
        <f t="shared" si="1"/>
        <v>4</v>
      </c>
      <c r="C90" s="146"/>
      <c r="D90" s="143" t="s">
        <v>128</v>
      </c>
      <c r="E90" s="132">
        <f>'FORMULARZ OFERTY'!$H90+'FORMULARZ OFERTY'!$L90</f>
        <v>1</v>
      </c>
      <c r="F90" s="134"/>
      <c r="G90" s="130">
        <v>0</v>
      </c>
      <c r="H90" s="116">
        <v>1</v>
      </c>
      <c r="I90" s="144">
        <f t="shared" si="2"/>
        <v>0</v>
      </c>
      <c r="J90" s="144">
        <f t="shared" si="3"/>
        <v>0</v>
      </c>
      <c r="K90" s="144">
        <f t="shared" si="4"/>
        <v>0</v>
      </c>
      <c r="L90" s="133">
        <v>0</v>
      </c>
      <c r="M90" s="144">
        <f t="shared" si="5"/>
        <v>0</v>
      </c>
      <c r="N90" s="144">
        <f t="shared" si="6"/>
        <v>0</v>
      </c>
      <c r="O90" s="144">
        <f t="shared" si="7"/>
        <v>0</v>
      </c>
      <c r="P90" s="145">
        <f t="shared" si="8"/>
        <v>0</v>
      </c>
      <c r="Q90" s="144">
        <f t="shared" si="9"/>
        <v>0</v>
      </c>
      <c r="R90" s="144">
        <f t="shared" si="10"/>
        <v>0</v>
      </c>
      <c r="S90" s="62"/>
    </row>
    <row r="91" spans="1:19" hidden="1">
      <c r="A91" s="127">
        <f t="shared" si="0"/>
        <v>1</v>
      </c>
      <c r="B91" s="142">
        <f t="shared" si="1"/>
        <v>5</v>
      </c>
      <c r="C91" s="146"/>
      <c r="D91" s="143" t="s">
        <v>128</v>
      </c>
      <c r="E91" s="132">
        <f>'FORMULARZ OFERTY'!$H91+'FORMULARZ OFERTY'!$L91</f>
        <v>1</v>
      </c>
      <c r="F91" s="134"/>
      <c r="G91" s="130">
        <v>0</v>
      </c>
      <c r="H91" s="116">
        <v>1</v>
      </c>
      <c r="I91" s="144">
        <f t="shared" si="2"/>
        <v>0</v>
      </c>
      <c r="J91" s="144">
        <f t="shared" si="3"/>
        <v>0</v>
      </c>
      <c r="K91" s="144">
        <f t="shared" si="4"/>
        <v>0</v>
      </c>
      <c r="L91" s="133">
        <v>0</v>
      </c>
      <c r="M91" s="144">
        <f t="shared" si="5"/>
        <v>0</v>
      </c>
      <c r="N91" s="144">
        <f t="shared" si="6"/>
        <v>0</v>
      </c>
      <c r="O91" s="144">
        <f t="shared" si="7"/>
        <v>0</v>
      </c>
      <c r="P91" s="145">
        <f t="shared" si="8"/>
        <v>0</v>
      </c>
      <c r="Q91" s="144">
        <f t="shared" si="9"/>
        <v>0</v>
      </c>
      <c r="R91" s="144">
        <f t="shared" si="10"/>
        <v>0</v>
      </c>
      <c r="S91" s="62"/>
    </row>
    <row r="92" spans="1:19" hidden="1">
      <c r="A92" s="127">
        <f t="shared" si="0"/>
        <v>1</v>
      </c>
      <c r="B92" s="142">
        <f t="shared" si="1"/>
        <v>6</v>
      </c>
      <c r="C92" s="146"/>
      <c r="D92" s="143" t="s">
        <v>128</v>
      </c>
      <c r="E92" s="132">
        <f>'FORMULARZ OFERTY'!$H92+'FORMULARZ OFERTY'!$L92</f>
        <v>1</v>
      </c>
      <c r="F92" s="134"/>
      <c r="G92" s="130">
        <v>0</v>
      </c>
      <c r="H92" s="116">
        <v>1</v>
      </c>
      <c r="I92" s="144">
        <f t="shared" si="2"/>
        <v>0</v>
      </c>
      <c r="J92" s="144">
        <f t="shared" si="3"/>
        <v>0</v>
      </c>
      <c r="K92" s="144">
        <f t="shared" si="4"/>
        <v>0</v>
      </c>
      <c r="L92" s="133">
        <v>0</v>
      </c>
      <c r="M92" s="144">
        <f t="shared" si="5"/>
        <v>0</v>
      </c>
      <c r="N92" s="144">
        <f t="shared" si="6"/>
        <v>0</v>
      </c>
      <c r="O92" s="144">
        <f t="shared" si="7"/>
        <v>0</v>
      </c>
      <c r="P92" s="145">
        <f t="shared" si="8"/>
        <v>0</v>
      </c>
      <c r="Q92" s="144">
        <f t="shared" si="9"/>
        <v>0</v>
      </c>
      <c r="R92" s="144">
        <f t="shared" si="10"/>
        <v>0</v>
      </c>
      <c r="S92" s="62"/>
    </row>
    <row r="93" spans="1:19" hidden="1">
      <c r="A93" s="127">
        <f t="shared" si="0"/>
        <v>1</v>
      </c>
      <c r="B93" s="142">
        <f t="shared" ref="B93" si="38">B92+1</f>
        <v>7</v>
      </c>
      <c r="C93" s="146"/>
      <c r="D93" s="143" t="s">
        <v>128</v>
      </c>
      <c r="E93" s="132">
        <f>'FORMULARZ OFERTY'!$H93+'FORMULARZ OFERTY'!$L93</f>
        <v>1</v>
      </c>
      <c r="F93" s="134"/>
      <c r="G93" s="130">
        <v>0</v>
      </c>
      <c r="H93" s="116">
        <v>1</v>
      </c>
      <c r="I93" s="144">
        <f t="shared" ref="I93:I99" si="39">ROUND($F93*H93,2)</f>
        <v>0</v>
      </c>
      <c r="J93" s="144">
        <f t="shared" ref="J93" si="40">ROUND(I93*$G93,2)</f>
        <v>0</v>
      </c>
      <c r="K93" s="144">
        <f t="shared" ref="K93:K99" si="41">ROUND(I93+J93,2)</f>
        <v>0</v>
      </c>
      <c r="L93" s="133">
        <v>0</v>
      </c>
      <c r="M93" s="144">
        <f t="shared" ref="M93:M99" si="42">ROUND($F93*L93,2)</f>
        <v>0</v>
      </c>
      <c r="N93" s="144">
        <f t="shared" ref="N93" si="43">ROUND(M93*$G93,2)</f>
        <v>0</v>
      </c>
      <c r="O93" s="144">
        <f t="shared" ref="O93:O99" si="44">ROUND(M93+N93,2)</f>
        <v>0</v>
      </c>
      <c r="P93" s="145">
        <f t="shared" ref="P93:R99" si="45">ROUND(I93+M93,2)</f>
        <v>0</v>
      </c>
      <c r="Q93" s="144">
        <f t="shared" si="45"/>
        <v>0</v>
      </c>
      <c r="R93" s="144">
        <f t="shared" si="45"/>
        <v>0</v>
      </c>
      <c r="S93" s="62"/>
    </row>
    <row r="94" spans="1:19" hidden="1">
      <c r="A94" s="127">
        <f t="shared" si="0"/>
        <v>1</v>
      </c>
      <c r="B94" s="142">
        <f t="shared" si="1"/>
        <v>8</v>
      </c>
      <c r="C94" s="146"/>
      <c r="D94" s="143" t="s">
        <v>128</v>
      </c>
      <c r="E94" s="132">
        <f>'FORMULARZ OFERTY'!$H94+'FORMULARZ OFERTY'!$L94</f>
        <v>1</v>
      </c>
      <c r="F94" s="134"/>
      <c r="G94" s="130">
        <v>0</v>
      </c>
      <c r="H94" s="116">
        <v>1</v>
      </c>
      <c r="I94" s="144">
        <f t="shared" ref="I94:I96" si="46">ROUND($F94*H94,2)</f>
        <v>0</v>
      </c>
      <c r="J94" s="144">
        <f t="shared" ref="J94:J96" si="47">ROUND(I94*$G94,2)</f>
        <v>0</v>
      </c>
      <c r="K94" s="144">
        <f t="shared" ref="K94:K96" si="48">ROUND(I94+J94,2)</f>
        <v>0</v>
      </c>
      <c r="L94" s="133">
        <v>0</v>
      </c>
      <c r="M94" s="144">
        <f t="shared" ref="M94:M96" si="49">ROUND($F94*L94,2)</f>
        <v>0</v>
      </c>
      <c r="N94" s="144">
        <f t="shared" ref="N94:N96" si="50">ROUND(M94*$G94,2)</f>
        <v>0</v>
      </c>
      <c r="O94" s="144">
        <f t="shared" ref="O94:O96" si="51">ROUND(M94+N94,2)</f>
        <v>0</v>
      </c>
      <c r="P94" s="145">
        <f t="shared" ref="P94:P96" si="52">ROUND(I94+M94,2)</f>
        <v>0</v>
      </c>
      <c r="Q94" s="144">
        <f t="shared" ref="Q94:Q96" si="53">ROUND(J94+N94,2)</f>
        <v>0</v>
      </c>
      <c r="R94" s="144">
        <f t="shared" ref="R94:R96" si="54">ROUND(K94+O94,2)</f>
        <v>0</v>
      </c>
      <c r="S94" s="62"/>
    </row>
    <row r="95" spans="1:19" hidden="1">
      <c r="A95" s="127">
        <f t="shared" si="0"/>
        <v>1</v>
      </c>
      <c r="B95" s="142">
        <f t="shared" si="1"/>
        <v>9</v>
      </c>
      <c r="C95" s="146"/>
      <c r="D95" s="143" t="s">
        <v>128</v>
      </c>
      <c r="E95" s="132">
        <f>'FORMULARZ OFERTY'!$H95+'FORMULARZ OFERTY'!$L95</f>
        <v>1</v>
      </c>
      <c r="F95" s="134"/>
      <c r="G95" s="130">
        <v>0</v>
      </c>
      <c r="H95" s="116">
        <v>1</v>
      </c>
      <c r="I95" s="144">
        <f t="shared" si="46"/>
        <v>0</v>
      </c>
      <c r="J95" s="144">
        <f t="shared" si="47"/>
        <v>0</v>
      </c>
      <c r="K95" s="144">
        <f t="shared" si="48"/>
        <v>0</v>
      </c>
      <c r="L95" s="133">
        <v>0</v>
      </c>
      <c r="M95" s="144">
        <f t="shared" si="49"/>
        <v>0</v>
      </c>
      <c r="N95" s="144">
        <f t="shared" si="50"/>
        <v>0</v>
      </c>
      <c r="O95" s="144">
        <f t="shared" si="51"/>
        <v>0</v>
      </c>
      <c r="P95" s="145">
        <f t="shared" si="52"/>
        <v>0</v>
      </c>
      <c r="Q95" s="144">
        <f t="shared" si="53"/>
        <v>0</v>
      </c>
      <c r="R95" s="144">
        <f t="shared" si="54"/>
        <v>0</v>
      </c>
      <c r="S95" s="62"/>
    </row>
    <row r="96" spans="1:19" ht="17.25" hidden="1" thickBot="1">
      <c r="A96" s="127">
        <f t="shared" si="0"/>
        <v>1</v>
      </c>
      <c r="B96" s="142">
        <f t="shared" si="1"/>
        <v>10</v>
      </c>
      <c r="C96" s="146"/>
      <c r="D96" s="143" t="s">
        <v>128</v>
      </c>
      <c r="E96" s="132">
        <f>'FORMULARZ OFERTY'!$H96+'FORMULARZ OFERTY'!$L96</f>
        <v>1</v>
      </c>
      <c r="F96" s="134"/>
      <c r="G96" s="130">
        <v>0</v>
      </c>
      <c r="H96" s="116">
        <v>1</v>
      </c>
      <c r="I96" s="144">
        <f t="shared" si="46"/>
        <v>0</v>
      </c>
      <c r="J96" s="144">
        <f t="shared" si="47"/>
        <v>0</v>
      </c>
      <c r="K96" s="144">
        <f t="shared" si="48"/>
        <v>0</v>
      </c>
      <c r="L96" s="133">
        <v>0</v>
      </c>
      <c r="M96" s="144">
        <f t="shared" si="49"/>
        <v>0</v>
      </c>
      <c r="N96" s="144">
        <f t="shared" si="50"/>
        <v>0</v>
      </c>
      <c r="O96" s="144">
        <f t="shared" si="51"/>
        <v>0</v>
      </c>
      <c r="P96" s="145">
        <f t="shared" si="52"/>
        <v>0</v>
      </c>
      <c r="Q96" s="144">
        <f t="shared" si="53"/>
        <v>0</v>
      </c>
      <c r="R96" s="144">
        <f t="shared" si="54"/>
        <v>0</v>
      </c>
      <c r="S96" s="62"/>
    </row>
    <row r="97" spans="1:19" ht="18.95" customHeight="1" thickBot="1">
      <c r="A97" s="129" t="s">
        <v>87</v>
      </c>
      <c r="B97" s="117"/>
      <c r="C97" s="118" t="s">
        <v>84</v>
      </c>
      <c r="D97" s="119">
        <v>2</v>
      </c>
      <c r="E97" s="120" t="s">
        <v>189</v>
      </c>
      <c r="F97" s="131"/>
      <c r="G97" s="152" t="s">
        <v>127</v>
      </c>
      <c r="H97" s="135" t="s">
        <v>126</v>
      </c>
      <c r="I97" s="122">
        <f>VLOOKUP($D97,wartości[],3,FALSE)</f>
        <v>0</v>
      </c>
      <c r="J97" s="122">
        <f>VLOOKUP($D97,wartości[],4,FALSE)</f>
        <v>0</v>
      </c>
      <c r="K97" s="122">
        <f>VLOOKUP($D97,wartości[],5,FALSE)</f>
        <v>0</v>
      </c>
      <c r="L97" s="176"/>
      <c r="M97" s="122">
        <f>VLOOKUP($D97,wartości[],7,FALSE)</f>
        <v>0</v>
      </c>
      <c r="N97" s="122">
        <f>VLOOKUP($D97,wartości[],8,FALSE)</f>
        <v>0</v>
      </c>
      <c r="O97" s="122">
        <f>VLOOKUP($D97,wartości[],9,FALSE)</f>
        <v>0</v>
      </c>
      <c r="P97" s="123">
        <f>VLOOKUP($D97,wartości[],11,FALSE)</f>
        <v>0</v>
      </c>
      <c r="Q97" s="122">
        <f>VLOOKUP($D97,wartości[],12,FALSE)</f>
        <v>0</v>
      </c>
      <c r="R97" s="150">
        <f>VLOOKUP($D97,wartości[],13,FALSE)</f>
        <v>0</v>
      </c>
    </row>
    <row r="98" spans="1:19">
      <c r="A98" s="127">
        <f t="shared" ref="A98" si="55">$D$97</f>
        <v>2</v>
      </c>
      <c r="B98" s="142" t="s">
        <v>124</v>
      </c>
      <c r="C98" s="165" t="s">
        <v>159</v>
      </c>
      <c r="D98" s="143" t="s">
        <v>128</v>
      </c>
      <c r="E98" s="132">
        <f>'FORMULARZ OFERTY'!$H98+'FORMULARZ OFERTY'!$L98</f>
        <v>200</v>
      </c>
      <c r="F98" s="134"/>
      <c r="G98" s="130"/>
      <c r="H98" s="116">
        <v>100</v>
      </c>
      <c r="I98" s="144">
        <f t="shared" si="39"/>
        <v>0</v>
      </c>
      <c r="J98" s="144">
        <f>ROUND(I98*$G98,2)</f>
        <v>0</v>
      </c>
      <c r="K98" s="144">
        <f t="shared" si="41"/>
        <v>0</v>
      </c>
      <c r="L98" s="133">
        <v>100</v>
      </c>
      <c r="M98" s="144">
        <f t="shared" si="42"/>
        <v>0</v>
      </c>
      <c r="N98" s="144">
        <f>ROUND(M98*$G98,2)</f>
        <v>0</v>
      </c>
      <c r="O98" s="144">
        <f t="shared" si="44"/>
        <v>0</v>
      </c>
      <c r="P98" s="145">
        <f t="shared" si="45"/>
        <v>0</v>
      </c>
      <c r="Q98" s="144">
        <f t="shared" si="45"/>
        <v>0</v>
      </c>
      <c r="R98" s="144">
        <f t="shared" si="45"/>
        <v>0</v>
      </c>
      <c r="S98" s="62"/>
    </row>
    <row r="99" spans="1:19">
      <c r="A99" s="127">
        <f>$D$97</f>
        <v>2</v>
      </c>
      <c r="B99" s="142">
        <f t="shared" ref="B99:B163" si="56">B98+1</f>
        <v>2</v>
      </c>
      <c r="C99" s="165" t="s">
        <v>160</v>
      </c>
      <c r="D99" s="143" t="s">
        <v>128</v>
      </c>
      <c r="E99" s="132">
        <f>'FORMULARZ OFERTY'!$H99+'FORMULARZ OFERTY'!$L99</f>
        <v>70</v>
      </c>
      <c r="F99" s="134"/>
      <c r="G99" s="130"/>
      <c r="H99" s="116">
        <v>35</v>
      </c>
      <c r="I99" s="144">
        <f t="shared" si="39"/>
        <v>0</v>
      </c>
      <c r="J99" s="144">
        <f>ROUND(I99*$G99,2)</f>
        <v>0</v>
      </c>
      <c r="K99" s="144">
        <f t="shared" si="41"/>
        <v>0</v>
      </c>
      <c r="L99" s="133">
        <v>35</v>
      </c>
      <c r="M99" s="144">
        <f t="shared" si="42"/>
        <v>0</v>
      </c>
      <c r="N99" s="144">
        <f>ROUND(M99*$G99,2)</f>
        <v>0</v>
      </c>
      <c r="O99" s="144">
        <f t="shared" si="44"/>
        <v>0</v>
      </c>
      <c r="P99" s="145">
        <f t="shared" si="45"/>
        <v>0</v>
      </c>
      <c r="Q99" s="144">
        <f t="shared" si="45"/>
        <v>0</v>
      </c>
      <c r="R99" s="144">
        <f t="shared" si="45"/>
        <v>0</v>
      </c>
      <c r="S99" s="62"/>
    </row>
    <row r="100" spans="1:19">
      <c r="A100" s="127">
        <f>$D$97</f>
        <v>2</v>
      </c>
      <c r="B100" s="142">
        <f>B99+1</f>
        <v>3</v>
      </c>
      <c r="C100" s="165" t="s">
        <v>161</v>
      </c>
      <c r="D100" s="143" t="s">
        <v>128</v>
      </c>
      <c r="E100" s="132">
        <f>'FORMULARZ OFERTY'!$H100+'FORMULARZ OFERTY'!$L100</f>
        <v>70</v>
      </c>
      <c r="F100" s="134"/>
      <c r="G100" s="130"/>
      <c r="H100" s="116">
        <v>35</v>
      </c>
      <c r="I100" s="144">
        <f>ROUND($F100*H100,2)</f>
        <v>0</v>
      </c>
      <c r="J100" s="144">
        <f>ROUND(I100*$G100,2)</f>
        <v>0</v>
      </c>
      <c r="K100" s="144">
        <f>ROUND(I100+J100,2)</f>
        <v>0</v>
      </c>
      <c r="L100" s="133">
        <v>35</v>
      </c>
      <c r="M100" s="144">
        <f>ROUND($F100*L100,2)</f>
        <v>0</v>
      </c>
      <c r="N100" s="144">
        <f>ROUND(M100*$G100,2)</f>
        <v>0</v>
      </c>
      <c r="O100" s="144">
        <f>ROUND(M100+N100,2)</f>
        <v>0</v>
      </c>
      <c r="P100" s="145">
        <f>ROUND(I100+M100,2)</f>
        <v>0</v>
      </c>
      <c r="Q100" s="144">
        <f>ROUND(J100+N100,2)</f>
        <v>0</v>
      </c>
      <c r="R100" s="144">
        <f>ROUND(K100+O100,2)</f>
        <v>0</v>
      </c>
      <c r="S100" s="62"/>
    </row>
    <row r="101" spans="1:19">
      <c r="A101" s="127">
        <f t="shared" ref="A101:A164" si="57">$D$97</f>
        <v>2</v>
      </c>
      <c r="B101" s="142">
        <f t="shared" si="56"/>
        <v>4</v>
      </c>
      <c r="C101" s="165" t="s">
        <v>162</v>
      </c>
      <c r="D101" s="143" t="s">
        <v>128</v>
      </c>
      <c r="E101" s="132">
        <f>'FORMULARZ OFERTY'!$H101+'FORMULARZ OFERTY'!$L101</f>
        <v>70</v>
      </c>
      <c r="F101" s="134"/>
      <c r="G101" s="130"/>
      <c r="H101" s="116">
        <v>35</v>
      </c>
      <c r="I101" s="144">
        <f t="shared" ref="I101:I164" si="58">ROUND($F101*H101,2)</f>
        <v>0</v>
      </c>
      <c r="J101" s="144">
        <f t="shared" ref="J101:J164" si="59">ROUND(I101*$G101,2)</f>
        <v>0</v>
      </c>
      <c r="K101" s="144">
        <f t="shared" ref="K101:K164" si="60">ROUND(I101+J101,2)</f>
        <v>0</v>
      </c>
      <c r="L101" s="133">
        <v>35</v>
      </c>
      <c r="M101" s="144">
        <f t="shared" ref="M101:M164" si="61">ROUND($F101*L101,2)</f>
        <v>0</v>
      </c>
      <c r="N101" s="144">
        <f t="shared" ref="N101:N164" si="62">ROUND(M101*$G101,2)</f>
        <v>0</v>
      </c>
      <c r="O101" s="144">
        <f t="shared" ref="O101:O164" si="63">ROUND(M101+N101,2)</f>
        <v>0</v>
      </c>
      <c r="P101" s="145">
        <f t="shared" ref="P101:P164" si="64">ROUND(I101+M101,2)</f>
        <v>0</v>
      </c>
      <c r="Q101" s="144">
        <f t="shared" ref="Q101:Q164" si="65">ROUND(J101+N101,2)</f>
        <v>0</v>
      </c>
      <c r="R101" s="144">
        <f t="shared" ref="R101:R164" si="66">ROUND(K101+O101,2)</f>
        <v>0</v>
      </c>
      <c r="S101" s="62"/>
    </row>
    <row r="102" spans="1:19">
      <c r="A102" s="127">
        <f t="shared" si="57"/>
        <v>2</v>
      </c>
      <c r="B102" s="142">
        <f t="shared" si="56"/>
        <v>5</v>
      </c>
      <c r="C102" s="165" t="s">
        <v>163</v>
      </c>
      <c r="D102" s="143" t="s">
        <v>128</v>
      </c>
      <c r="E102" s="132">
        <f>'FORMULARZ OFERTY'!$H102+'FORMULARZ OFERTY'!$L102</f>
        <v>120</v>
      </c>
      <c r="F102" s="134"/>
      <c r="G102" s="130"/>
      <c r="H102" s="116">
        <v>60</v>
      </c>
      <c r="I102" s="144">
        <f t="shared" si="58"/>
        <v>0</v>
      </c>
      <c r="J102" s="144">
        <f t="shared" si="59"/>
        <v>0</v>
      </c>
      <c r="K102" s="144">
        <f t="shared" si="60"/>
        <v>0</v>
      </c>
      <c r="L102" s="133">
        <v>60</v>
      </c>
      <c r="M102" s="144">
        <f t="shared" si="61"/>
        <v>0</v>
      </c>
      <c r="N102" s="144">
        <f t="shared" si="62"/>
        <v>0</v>
      </c>
      <c r="O102" s="144">
        <f t="shared" si="63"/>
        <v>0</v>
      </c>
      <c r="P102" s="145">
        <f t="shared" si="64"/>
        <v>0</v>
      </c>
      <c r="Q102" s="144">
        <f t="shared" si="65"/>
        <v>0</v>
      </c>
      <c r="R102" s="144">
        <f t="shared" si="66"/>
        <v>0</v>
      </c>
      <c r="S102" s="62"/>
    </row>
    <row r="103" spans="1:19">
      <c r="A103" s="127">
        <f t="shared" si="57"/>
        <v>2</v>
      </c>
      <c r="B103" s="142">
        <f t="shared" si="56"/>
        <v>6</v>
      </c>
      <c r="C103" s="165" t="s">
        <v>164</v>
      </c>
      <c r="D103" s="143" t="s">
        <v>128</v>
      </c>
      <c r="E103" s="132">
        <f>'FORMULARZ OFERTY'!$H103+'FORMULARZ OFERTY'!$L103</f>
        <v>60</v>
      </c>
      <c r="F103" s="134"/>
      <c r="G103" s="130"/>
      <c r="H103" s="116">
        <v>30</v>
      </c>
      <c r="I103" s="144">
        <f t="shared" si="58"/>
        <v>0</v>
      </c>
      <c r="J103" s="144">
        <f t="shared" si="59"/>
        <v>0</v>
      </c>
      <c r="K103" s="144">
        <f t="shared" si="60"/>
        <v>0</v>
      </c>
      <c r="L103" s="133">
        <v>30</v>
      </c>
      <c r="M103" s="144">
        <f t="shared" si="61"/>
        <v>0</v>
      </c>
      <c r="N103" s="144">
        <f t="shared" si="62"/>
        <v>0</v>
      </c>
      <c r="O103" s="144">
        <f t="shared" si="63"/>
        <v>0</v>
      </c>
      <c r="P103" s="145">
        <f t="shared" si="64"/>
        <v>0</v>
      </c>
      <c r="Q103" s="144">
        <f t="shared" si="65"/>
        <v>0</v>
      </c>
      <c r="R103" s="144">
        <f t="shared" si="66"/>
        <v>0</v>
      </c>
      <c r="S103" s="62"/>
    </row>
    <row r="104" spans="1:19">
      <c r="A104" s="127">
        <f t="shared" si="57"/>
        <v>2</v>
      </c>
      <c r="B104" s="142">
        <f t="shared" si="56"/>
        <v>7</v>
      </c>
      <c r="C104" s="165" t="s">
        <v>165</v>
      </c>
      <c r="D104" s="143" t="s">
        <v>128</v>
      </c>
      <c r="E104" s="132">
        <f>'FORMULARZ OFERTY'!$H104+'FORMULARZ OFERTY'!$L104</f>
        <v>60</v>
      </c>
      <c r="F104" s="134"/>
      <c r="G104" s="130"/>
      <c r="H104" s="116">
        <v>30</v>
      </c>
      <c r="I104" s="144">
        <f t="shared" si="58"/>
        <v>0</v>
      </c>
      <c r="J104" s="144">
        <f t="shared" si="59"/>
        <v>0</v>
      </c>
      <c r="K104" s="144">
        <f t="shared" si="60"/>
        <v>0</v>
      </c>
      <c r="L104" s="133">
        <v>30</v>
      </c>
      <c r="M104" s="144">
        <f t="shared" si="61"/>
        <v>0</v>
      </c>
      <c r="N104" s="144">
        <f t="shared" si="62"/>
        <v>0</v>
      </c>
      <c r="O104" s="144">
        <f t="shared" si="63"/>
        <v>0</v>
      </c>
      <c r="P104" s="145">
        <f t="shared" si="64"/>
        <v>0</v>
      </c>
      <c r="Q104" s="144">
        <f t="shared" si="65"/>
        <v>0</v>
      </c>
      <c r="R104" s="144">
        <f t="shared" si="66"/>
        <v>0</v>
      </c>
      <c r="S104" s="62"/>
    </row>
    <row r="105" spans="1:19">
      <c r="A105" s="127">
        <f t="shared" si="57"/>
        <v>2</v>
      </c>
      <c r="B105" s="142">
        <f t="shared" si="56"/>
        <v>8</v>
      </c>
      <c r="C105" s="165" t="s">
        <v>166</v>
      </c>
      <c r="D105" s="143" t="s">
        <v>128</v>
      </c>
      <c r="E105" s="132">
        <f>'FORMULARZ OFERTY'!$H105+'FORMULARZ OFERTY'!$L105</f>
        <v>60</v>
      </c>
      <c r="F105" s="134"/>
      <c r="G105" s="130"/>
      <c r="H105" s="116">
        <v>30</v>
      </c>
      <c r="I105" s="144">
        <f t="shared" si="58"/>
        <v>0</v>
      </c>
      <c r="J105" s="144">
        <f t="shared" si="59"/>
        <v>0</v>
      </c>
      <c r="K105" s="144">
        <f t="shared" si="60"/>
        <v>0</v>
      </c>
      <c r="L105" s="133">
        <v>30</v>
      </c>
      <c r="M105" s="144">
        <f t="shared" si="61"/>
        <v>0</v>
      </c>
      <c r="N105" s="144">
        <f t="shared" si="62"/>
        <v>0</v>
      </c>
      <c r="O105" s="144">
        <f t="shared" si="63"/>
        <v>0</v>
      </c>
      <c r="P105" s="145">
        <f t="shared" si="64"/>
        <v>0</v>
      </c>
      <c r="Q105" s="144">
        <f t="shared" si="65"/>
        <v>0</v>
      </c>
      <c r="R105" s="144">
        <f t="shared" si="66"/>
        <v>0</v>
      </c>
      <c r="S105" s="62"/>
    </row>
    <row r="106" spans="1:19">
      <c r="A106" s="127">
        <f t="shared" si="57"/>
        <v>2</v>
      </c>
      <c r="B106" s="142">
        <f t="shared" si="56"/>
        <v>9</v>
      </c>
      <c r="C106" s="165" t="s">
        <v>167</v>
      </c>
      <c r="D106" s="143" t="s">
        <v>128</v>
      </c>
      <c r="E106" s="132">
        <f>'FORMULARZ OFERTY'!$H106+'FORMULARZ OFERTY'!$L106</f>
        <v>60</v>
      </c>
      <c r="F106" s="134"/>
      <c r="G106" s="130"/>
      <c r="H106" s="116">
        <v>30</v>
      </c>
      <c r="I106" s="144">
        <f t="shared" si="58"/>
        <v>0</v>
      </c>
      <c r="J106" s="144">
        <f t="shared" si="59"/>
        <v>0</v>
      </c>
      <c r="K106" s="144">
        <f t="shared" si="60"/>
        <v>0</v>
      </c>
      <c r="L106" s="133">
        <v>30</v>
      </c>
      <c r="M106" s="144">
        <f t="shared" si="61"/>
        <v>0</v>
      </c>
      <c r="N106" s="144">
        <f t="shared" si="62"/>
        <v>0</v>
      </c>
      <c r="O106" s="144">
        <f t="shared" si="63"/>
        <v>0</v>
      </c>
      <c r="P106" s="145">
        <f t="shared" si="64"/>
        <v>0</v>
      </c>
      <c r="Q106" s="144">
        <f t="shared" si="65"/>
        <v>0</v>
      </c>
      <c r="R106" s="144">
        <f t="shared" si="66"/>
        <v>0</v>
      </c>
      <c r="S106" s="62"/>
    </row>
    <row r="107" spans="1:19">
      <c r="A107" s="127">
        <f t="shared" si="57"/>
        <v>2</v>
      </c>
      <c r="B107" s="142">
        <f t="shared" si="56"/>
        <v>10</v>
      </c>
      <c r="C107" s="165" t="s">
        <v>168</v>
      </c>
      <c r="D107" s="143" t="s">
        <v>128</v>
      </c>
      <c r="E107" s="132">
        <f>'FORMULARZ OFERTY'!$H107+'FORMULARZ OFERTY'!$L107</f>
        <v>70</v>
      </c>
      <c r="F107" s="134"/>
      <c r="G107" s="130"/>
      <c r="H107" s="116">
        <v>35</v>
      </c>
      <c r="I107" s="144">
        <f t="shared" si="58"/>
        <v>0</v>
      </c>
      <c r="J107" s="144">
        <f t="shared" si="59"/>
        <v>0</v>
      </c>
      <c r="K107" s="144">
        <f t="shared" si="60"/>
        <v>0</v>
      </c>
      <c r="L107" s="133">
        <v>35</v>
      </c>
      <c r="M107" s="144">
        <f t="shared" si="61"/>
        <v>0</v>
      </c>
      <c r="N107" s="144">
        <f t="shared" si="62"/>
        <v>0</v>
      </c>
      <c r="O107" s="144">
        <f t="shared" si="63"/>
        <v>0</v>
      </c>
      <c r="P107" s="145">
        <f t="shared" si="64"/>
        <v>0</v>
      </c>
      <c r="Q107" s="144">
        <f t="shared" si="65"/>
        <v>0</v>
      </c>
      <c r="R107" s="144">
        <f t="shared" si="66"/>
        <v>0</v>
      </c>
      <c r="S107" s="62"/>
    </row>
    <row r="108" spans="1:19">
      <c r="A108" s="127">
        <f t="shared" si="57"/>
        <v>2</v>
      </c>
      <c r="B108" s="142">
        <f t="shared" si="56"/>
        <v>11</v>
      </c>
      <c r="C108" s="165" t="s">
        <v>169</v>
      </c>
      <c r="D108" s="143" t="s">
        <v>128</v>
      </c>
      <c r="E108" s="132">
        <f>'FORMULARZ OFERTY'!$H108+'FORMULARZ OFERTY'!$L108</f>
        <v>70</v>
      </c>
      <c r="F108" s="134"/>
      <c r="G108" s="130"/>
      <c r="H108" s="116">
        <v>35</v>
      </c>
      <c r="I108" s="144">
        <f t="shared" si="58"/>
        <v>0</v>
      </c>
      <c r="J108" s="144">
        <f t="shared" si="59"/>
        <v>0</v>
      </c>
      <c r="K108" s="144">
        <f t="shared" si="60"/>
        <v>0</v>
      </c>
      <c r="L108" s="133">
        <v>35</v>
      </c>
      <c r="M108" s="144">
        <f t="shared" si="61"/>
        <v>0</v>
      </c>
      <c r="N108" s="144">
        <f t="shared" si="62"/>
        <v>0</v>
      </c>
      <c r="O108" s="144">
        <f t="shared" si="63"/>
        <v>0</v>
      </c>
      <c r="P108" s="145">
        <f t="shared" si="64"/>
        <v>0</v>
      </c>
      <c r="Q108" s="144">
        <f t="shared" si="65"/>
        <v>0</v>
      </c>
      <c r="R108" s="144">
        <f t="shared" si="66"/>
        <v>0</v>
      </c>
      <c r="S108" s="62"/>
    </row>
    <row r="109" spans="1:19">
      <c r="A109" s="127">
        <f t="shared" si="57"/>
        <v>2</v>
      </c>
      <c r="B109" s="142">
        <f t="shared" si="56"/>
        <v>12</v>
      </c>
      <c r="C109" s="165" t="s">
        <v>170</v>
      </c>
      <c r="D109" s="143" t="s">
        <v>128</v>
      </c>
      <c r="E109" s="132">
        <f>'FORMULARZ OFERTY'!$H109+'FORMULARZ OFERTY'!$L109</f>
        <v>70</v>
      </c>
      <c r="F109" s="134"/>
      <c r="G109" s="130"/>
      <c r="H109" s="116">
        <v>35</v>
      </c>
      <c r="I109" s="144">
        <f t="shared" si="58"/>
        <v>0</v>
      </c>
      <c r="J109" s="144">
        <f t="shared" si="59"/>
        <v>0</v>
      </c>
      <c r="K109" s="144">
        <f t="shared" si="60"/>
        <v>0</v>
      </c>
      <c r="L109" s="133">
        <v>35</v>
      </c>
      <c r="M109" s="144">
        <f t="shared" si="61"/>
        <v>0</v>
      </c>
      <c r="N109" s="144">
        <f t="shared" si="62"/>
        <v>0</v>
      </c>
      <c r="O109" s="144">
        <f t="shared" si="63"/>
        <v>0</v>
      </c>
      <c r="P109" s="145">
        <f t="shared" si="64"/>
        <v>0</v>
      </c>
      <c r="Q109" s="144">
        <f t="shared" si="65"/>
        <v>0</v>
      </c>
      <c r="R109" s="144">
        <f t="shared" si="66"/>
        <v>0</v>
      </c>
      <c r="S109" s="62"/>
    </row>
    <row r="110" spans="1:19">
      <c r="A110" s="127">
        <f t="shared" si="57"/>
        <v>2</v>
      </c>
      <c r="B110" s="142">
        <f t="shared" si="56"/>
        <v>13</v>
      </c>
      <c r="C110" s="165" t="s">
        <v>171</v>
      </c>
      <c r="D110" s="143" t="s">
        <v>128</v>
      </c>
      <c r="E110" s="132">
        <f>'FORMULARZ OFERTY'!$H110+'FORMULARZ OFERTY'!$L110</f>
        <v>70</v>
      </c>
      <c r="F110" s="134"/>
      <c r="G110" s="130"/>
      <c r="H110" s="116">
        <v>35</v>
      </c>
      <c r="I110" s="144">
        <f t="shared" si="58"/>
        <v>0</v>
      </c>
      <c r="J110" s="144">
        <f t="shared" si="59"/>
        <v>0</v>
      </c>
      <c r="K110" s="144">
        <f t="shared" si="60"/>
        <v>0</v>
      </c>
      <c r="L110" s="133">
        <v>35</v>
      </c>
      <c r="M110" s="144">
        <f t="shared" si="61"/>
        <v>0</v>
      </c>
      <c r="N110" s="144">
        <f t="shared" si="62"/>
        <v>0</v>
      </c>
      <c r="O110" s="144">
        <f t="shared" si="63"/>
        <v>0</v>
      </c>
      <c r="P110" s="145">
        <f t="shared" si="64"/>
        <v>0</v>
      </c>
      <c r="Q110" s="144">
        <f t="shared" si="65"/>
        <v>0</v>
      </c>
      <c r="R110" s="144">
        <f t="shared" si="66"/>
        <v>0</v>
      </c>
      <c r="S110" s="62"/>
    </row>
    <row r="111" spans="1:19">
      <c r="A111" s="127">
        <f t="shared" si="57"/>
        <v>2</v>
      </c>
      <c r="B111" s="142">
        <f t="shared" si="56"/>
        <v>14</v>
      </c>
      <c r="C111" s="165" t="s">
        <v>172</v>
      </c>
      <c r="D111" s="143" t="s">
        <v>128</v>
      </c>
      <c r="E111" s="132">
        <f>'FORMULARZ OFERTY'!$H111+'FORMULARZ OFERTY'!$L111</f>
        <v>120</v>
      </c>
      <c r="F111" s="134"/>
      <c r="G111" s="130"/>
      <c r="H111" s="116">
        <v>60</v>
      </c>
      <c r="I111" s="144">
        <f t="shared" si="58"/>
        <v>0</v>
      </c>
      <c r="J111" s="144">
        <f t="shared" si="59"/>
        <v>0</v>
      </c>
      <c r="K111" s="144">
        <f t="shared" si="60"/>
        <v>0</v>
      </c>
      <c r="L111" s="133">
        <v>60</v>
      </c>
      <c r="M111" s="144">
        <f t="shared" si="61"/>
        <v>0</v>
      </c>
      <c r="N111" s="144">
        <f t="shared" si="62"/>
        <v>0</v>
      </c>
      <c r="O111" s="144">
        <f t="shared" si="63"/>
        <v>0</v>
      </c>
      <c r="P111" s="145">
        <f t="shared" si="64"/>
        <v>0</v>
      </c>
      <c r="Q111" s="144">
        <f t="shared" si="65"/>
        <v>0</v>
      </c>
      <c r="R111" s="144">
        <f t="shared" si="66"/>
        <v>0</v>
      </c>
      <c r="S111" s="62"/>
    </row>
    <row r="112" spans="1:19">
      <c r="A112" s="127">
        <f t="shared" si="57"/>
        <v>2</v>
      </c>
      <c r="B112" s="142">
        <f t="shared" si="56"/>
        <v>15</v>
      </c>
      <c r="C112" s="165" t="s">
        <v>173</v>
      </c>
      <c r="D112" s="143" t="s">
        <v>128</v>
      </c>
      <c r="E112" s="132">
        <f>'FORMULARZ OFERTY'!$H112+'FORMULARZ OFERTY'!$L112</f>
        <v>60</v>
      </c>
      <c r="F112" s="134"/>
      <c r="G112" s="130"/>
      <c r="H112" s="116">
        <v>30</v>
      </c>
      <c r="I112" s="144">
        <f t="shared" si="58"/>
        <v>0</v>
      </c>
      <c r="J112" s="144">
        <f t="shared" si="59"/>
        <v>0</v>
      </c>
      <c r="K112" s="144">
        <f t="shared" si="60"/>
        <v>0</v>
      </c>
      <c r="L112" s="133">
        <v>30</v>
      </c>
      <c r="M112" s="144">
        <f t="shared" si="61"/>
        <v>0</v>
      </c>
      <c r="N112" s="144">
        <f t="shared" si="62"/>
        <v>0</v>
      </c>
      <c r="O112" s="144">
        <f t="shared" si="63"/>
        <v>0</v>
      </c>
      <c r="P112" s="145">
        <f t="shared" si="64"/>
        <v>0</v>
      </c>
      <c r="Q112" s="144">
        <f t="shared" si="65"/>
        <v>0</v>
      </c>
      <c r="R112" s="144">
        <f t="shared" si="66"/>
        <v>0</v>
      </c>
      <c r="S112" s="62"/>
    </row>
    <row r="113" spans="1:19">
      <c r="A113" s="127">
        <f t="shared" si="57"/>
        <v>2</v>
      </c>
      <c r="B113" s="142">
        <f t="shared" si="56"/>
        <v>16</v>
      </c>
      <c r="C113" s="165" t="s">
        <v>174</v>
      </c>
      <c r="D113" s="143" t="s">
        <v>128</v>
      </c>
      <c r="E113" s="132">
        <f>'FORMULARZ OFERTY'!$H113+'FORMULARZ OFERTY'!$L113</f>
        <v>60</v>
      </c>
      <c r="F113" s="134"/>
      <c r="G113" s="130"/>
      <c r="H113" s="116">
        <v>30</v>
      </c>
      <c r="I113" s="144">
        <f t="shared" si="58"/>
        <v>0</v>
      </c>
      <c r="J113" s="144">
        <f t="shared" si="59"/>
        <v>0</v>
      </c>
      <c r="K113" s="144">
        <f t="shared" si="60"/>
        <v>0</v>
      </c>
      <c r="L113" s="133">
        <v>30</v>
      </c>
      <c r="M113" s="144">
        <f t="shared" si="61"/>
        <v>0</v>
      </c>
      <c r="N113" s="144">
        <f t="shared" si="62"/>
        <v>0</v>
      </c>
      <c r="O113" s="144">
        <f t="shared" si="63"/>
        <v>0</v>
      </c>
      <c r="P113" s="145">
        <f t="shared" si="64"/>
        <v>0</v>
      </c>
      <c r="Q113" s="144">
        <f t="shared" si="65"/>
        <v>0</v>
      </c>
      <c r="R113" s="144">
        <f t="shared" si="66"/>
        <v>0</v>
      </c>
      <c r="S113" s="62"/>
    </row>
    <row r="114" spans="1:19">
      <c r="A114" s="127">
        <f t="shared" si="57"/>
        <v>2</v>
      </c>
      <c r="B114" s="142">
        <f t="shared" si="56"/>
        <v>17</v>
      </c>
      <c r="C114" s="165" t="s">
        <v>175</v>
      </c>
      <c r="D114" s="143" t="s">
        <v>128</v>
      </c>
      <c r="E114" s="132">
        <f>'FORMULARZ OFERTY'!$H114+'FORMULARZ OFERTY'!$L114</f>
        <v>60</v>
      </c>
      <c r="F114" s="134"/>
      <c r="G114" s="130"/>
      <c r="H114" s="116">
        <v>30</v>
      </c>
      <c r="I114" s="144">
        <f t="shared" si="58"/>
        <v>0</v>
      </c>
      <c r="J114" s="144">
        <f t="shared" si="59"/>
        <v>0</v>
      </c>
      <c r="K114" s="144">
        <f t="shared" si="60"/>
        <v>0</v>
      </c>
      <c r="L114" s="133">
        <v>30</v>
      </c>
      <c r="M114" s="144">
        <f t="shared" si="61"/>
        <v>0</v>
      </c>
      <c r="N114" s="144">
        <f t="shared" si="62"/>
        <v>0</v>
      </c>
      <c r="O114" s="144">
        <f t="shared" si="63"/>
        <v>0</v>
      </c>
      <c r="P114" s="145">
        <f t="shared" si="64"/>
        <v>0</v>
      </c>
      <c r="Q114" s="144">
        <f t="shared" si="65"/>
        <v>0</v>
      </c>
      <c r="R114" s="144">
        <f t="shared" si="66"/>
        <v>0</v>
      </c>
      <c r="S114" s="62"/>
    </row>
    <row r="115" spans="1:19">
      <c r="A115" s="127">
        <f t="shared" si="57"/>
        <v>2</v>
      </c>
      <c r="B115" s="142">
        <f t="shared" si="56"/>
        <v>18</v>
      </c>
      <c r="C115" s="165" t="s">
        <v>176</v>
      </c>
      <c r="D115" s="143" t="s">
        <v>128</v>
      </c>
      <c r="E115" s="132">
        <f>'FORMULARZ OFERTY'!$H115+'FORMULARZ OFERTY'!$L115</f>
        <v>60</v>
      </c>
      <c r="F115" s="134"/>
      <c r="G115" s="130"/>
      <c r="H115" s="116">
        <v>30</v>
      </c>
      <c r="I115" s="144">
        <f t="shared" si="58"/>
        <v>0</v>
      </c>
      <c r="J115" s="144">
        <f t="shared" si="59"/>
        <v>0</v>
      </c>
      <c r="K115" s="144">
        <f t="shared" si="60"/>
        <v>0</v>
      </c>
      <c r="L115" s="133">
        <v>30</v>
      </c>
      <c r="M115" s="144">
        <f t="shared" si="61"/>
        <v>0</v>
      </c>
      <c r="N115" s="144">
        <f t="shared" si="62"/>
        <v>0</v>
      </c>
      <c r="O115" s="144">
        <f t="shared" si="63"/>
        <v>0</v>
      </c>
      <c r="P115" s="145">
        <f t="shared" si="64"/>
        <v>0</v>
      </c>
      <c r="Q115" s="144">
        <f t="shared" si="65"/>
        <v>0</v>
      </c>
      <c r="R115" s="144">
        <f t="shared" si="66"/>
        <v>0</v>
      </c>
      <c r="S115" s="62"/>
    </row>
    <row r="116" spans="1:19">
      <c r="A116" s="127">
        <f t="shared" si="57"/>
        <v>2</v>
      </c>
      <c r="B116" s="142">
        <f t="shared" si="56"/>
        <v>19</v>
      </c>
      <c r="C116" s="165" t="s">
        <v>177</v>
      </c>
      <c r="D116" s="143" t="s">
        <v>128</v>
      </c>
      <c r="E116" s="132">
        <f>'FORMULARZ OFERTY'!$H116+'FORMULARZ OFERTY'!$L116</f>
        <v>60</v>
      </c>
      <c r="F116" s="134"/>
      <c r="G116" s="130"/>
      <c r="H116" s="116">
        <v>30</v>
      </c>
      <c r="I116" s="144">
        <f t="shared" si="58"/>
        <v>0</v>
      </c>
      <c r="J116" s="144">
        <f t="shared" si="59"/>
        <v>0</v>
      </c>
      <c r="K116" s="144">
        <f t="shared" si="60"/>
        <v>0</v>
      </c>
      <c r="L116" s="133">
        <v>30</v>
      </c>
      <c r="M116" s="144">
        <f t="shared" si="61"/>
        <v>0</v>
      </c>
      <c r="N116" s="144">
        <f t="shared" si="62"/>
        <v>0</v>
      </c>
      <c r="O116" s="144">
        <f t="shared" si="63"/>
        <v>0</v>
      </c>
      <c r="P116" s="145">
        <f t="shared" si="64"/>
        <v>0</v>
      </c>
      <c r="Q116" s="144">
        <f t="shared" si="65"/>
        <v>0</v>
      </c>
      <c r="R116" s="144">
        <f t="shared" si="66"/>
        <v>0</v>
      </c>
      <c r="S116" s="62"/>
    </row>
    <row r="117" spans="1:19">
      <c r="A117" s="127">
        <f t="shared" si="57"/>
        <v>2</v>
      </c>
      <c r="B117" s="142">
        <f t="shared" si="56"/>
        <v>20</v>
      </c>
      <c r="C117" s="146" t="s">
        <v>178</v>
      </c>
      <c r="D117" s="143" t="s">
        <v>128</v>
      </c>
      <c r="E117" s="132">
        <f>'FORMULARZ OFERTY'!$H117+'FORMULARZ OFERTY'!$L117</f>
        <v>100</v>
      </c>
      <c r="F117" s="134"/>
      <c r="G117" s="130"/>
      <c r="H117" s="116">
        <v>50</v>
      </c>
      <c r="I117" s="144">
        <f t="shared" si="58"/>
        <v>0</v>
      </c>
      <c r="J117" s="144">
        <f t="shared" si="59"/>
        <v>0</v>
      </c>
      <c r="K117" s="144">
        <f t="shared" si="60"/>
        <v>0</v>
      </c>
      <c r="L117" s="133">
        <v>50</v>
      </c>
      <c r="M117" s="144">
        <f t="shared" si="61"/>
        <v>0</v>
      </c>
      <c r="N117" s="144">
        <f t="shared" si="62"/>
        <v>0</v>
      </c>
      <c r="O117" s="144">
        <f t="shared" si="63"/>
        <v>0</v>
      </c>
      <c r="P117" s="145">
        <f t="shared" si="64"/>
        <v>0</v>
      </c>
      <c r="Q117" s="144">
        <f t="shared" si="65"/>
        <v>0</v>
      </c>
      <c r="R117" s="144">
        <f t="shared" si="66"/>
        <v>0</v>
      </c>
      <c r="S117" s="62"/>
    </row>
    <row r="118" spans="1:19">
      <c r="A118" s="127">
        <f t="shared" si="57"/>
        <v>2</v>
      </c>
      <c r="B118" s="142">
        <f t="shared" si="56"/>
        <v>21</v>
      </c>
      <c r="C118" s="146" t="s">
        <v>179</v>
      </c>
      <c r="D118" s="143" t="s">
        <v>128</v>
      </c>
      <c r="E118" s="132">
        <f>'FORMULARZ OFERTY'!$H118+'FORMULARZ OFERTY'!$L118</f>
        <v>110</v>
      </c>
      <c r="F118" s="134"/>
      <c r="G118" s="130"/>
      <c r="H118" s="116">
        <v>55</v>
      </c>
      <c r="I118" s="144">
        <f t="shared" si="58"/>
        <v>0</v>
      </c>
      <c r="J118" s="144">
        <f t="shared" si="59"/>
        <v>0</v>
      </c>
      <c r="K118" s="144">
        <f t="shared" si="60"/>
        <v>0</v>
      </c>
      <c r="L118" s="133">
        <v>55</v>
      </c>
      <c r="M118" s="144">
        <f t="shared" si="61"/>
        <v>0</v>
      </c>
      <c r="N118" s="144">
        <f t="shared" si="62"/>
        <v>0</v>
      </c>
      <c r="O118" s="144">
        <f t="shared" si="63"/>
        <v>0</v>
      </c>
      <c r="P118" s="145">
        <f t="shared" si="64"/>
        <v>0</v>
      </c>
      <c r="Q118" s="144">
        <f t="shared" si="65"/>
        <v>0</v>
      </c>
      <c r="R118" s="144">
        <f t="shared" si="66"/>
        <v>0</v>
      </c>
      <c r="S118" s="62"/>
    </row>
    <row r="119" spans="1:19">
      <c r="A119" s="127">
        <f t="shared" si="57"/>
        <v>2</v>
      </c>
      <c r="B119" s="142">
        <f t="shared" si="56"/>
        <v>22</v>
      </c>
      <c r="C119" s="146" t="s">
        <v>180</v>
      </c>
      <c r="D119" s="143" t="s">
        <v>128</v>
      </c>
      <c r="E119" s="132">
        <f>'FORMULARZ OFERTY'!$H119+'FORMULARZ OFERTY'!$L119</f>
        <v>250</v>
      </c>
      <c r="F119" s="134"/>
      <c r="G119" s="130"/>
      <c r="H119" s="116">
        <v>125</v>
      </c>
      <c r="I119" s="144">
        <f t="shared" si="58"/>
        <v>0</v>
      </c>
      <c r="J119" s="144">
        <f t="shared" si="59"/>
        <v>0</v>
      </c>
      <c r="K119" s="144">
        <f t="shared" si="60"/>
        <v>0</v>
      </c>
      <c r="L119" s="133">
        <v>125</v>
      </c>
      <c r="M119" s="144">
        <f t="shared" si="61"/>
        <v>0</v>
      </c>
      <c r="N119" s="144">
        <f t="shared" si="62"/>
        <v>0</v>
      </c>
      <c r="O119" s="144">
        <f t="shared" si="63"/>
        <v>0</v>
      </c>
      <c r="P119" s="145">
        <f t="shared" si="64"/>
        <v>0</v>
      </c>
      <c r="Q119" s="144">
        <f t="shared" si="65"/>
        <v>0</v>
      </c>
      <c r="R119" s="144">
        <f t="shared" si="66"/>
        <v>0</v>
      </c>
      <c r="S119" s="62"/>
    </row>
    <row r="120" spans="1:19">
      <c r="A120" s="127">
        <f t="shared" si="57"/>
        <v>2</v>
      </c>
      <c r="B120" s="142">
        <f t="shared" si="56"/>
        <v>23</v>
      </c>
      <c r="C120" s="146" t="s">
        <v>181</v>
      </c>
      <c r="D120" s="143" t="s">
        <v>128</v>
      </c>
      <c r="E120" s="132">
        <f>'FORMULARZ OFERTY'!$H120+'FORMULARZ OFERTY'!$L120</f>
        <v>140</v>
      </c>
      <c r="F120" s="134"/>
      <c r="G120" s="130"/>
      <c r="H120" s="116">
        <v>70</v>
      </c>
      <c r="I120" s="144">
        <f t="shared" si="58"/>
        <v>0</v>
      </c>
      <c r="J120" s="144">
        <f t="shared" si="59"/>
        <v>0</v>
      </c>
      <c r="K120" s="144">
        <f t="shared" si="60"/>
        <v>0</v>
      </c>
      <c r="L120" s="133">
        <v>70</v>
      </c>
      <c r="M120" s="144">
        <f t="shared" si="61"/>
        <v>0</v>
      </c>
      <c r="N120" s="144">
        <f t="shared" si="62"/>
        <v>0</v>
      </c>
      <c r="O120" s="144">
        <f t="shared" si="63"/>
        <v>0</v>
      </c>
      <c r="P120" s="145">
        <f t="shared" si="64"/>
        <v>0</v>
      </c>
      <c r="Q120" s="144">
        <f t="shared" si="65"/>
        <v>0</v>
      </c>
      <c r="R120" s="144">
        <f t="shared" si="66"/>
        <v>0</v>
      </c>
      <c r="S120" s="62"/>
    </row>
    <row r="121" spans="1:19">
      <c r="A121" s="127">
        <f t="shared" si="57"/>
        <v>2</v>
      </c>
      <c r="B121" s="142">
        <f t="shared" si="56"/>
        <v>24</v>
      </c>
      <c r="C121" s="146" t="s">
        <v>182</v>
      </c>
      <c r="D121" s="143" t="s">
        <v>128</v>
      </c>
      <c r="E121" s="132">
        <f>'FORMULARZ OFERTY'!$H121+'FORMULARZ OFERTY'!$L121</f>
        <v>70</v>
      </c>
      <c r="F121" s="134"/>
      <c r="G121" s="130"/>
      <c r="H121" s="116">
        <v>35</v>
      </c>
      <c r="I121" s="144">
        <f t="shared" si="58"/>
        <v>0</v>
      </c>
      <c r="J121" s="144">
        <f t="shared" si="59"/>
        <v>0</v>
      </c>
      <c r="K121" s="144">
        <f t="shared" si="60"/>
        <v>0</v>
      </c>
      <c r="L121" s="133">
        <v>35</v>
      </c>
      <c r="M121" s="144">
        <f t="shared" si="61"/>
        <v>0</v>
      </c>
      <c r="N121" s="144">
        <f t="shared" si="62"/>
        <v>0</v>
      </c>
      <c r="O121" s="144">
        <f t="shared" si="63"/>
        <v>0</v>
      </c>
      <c r="P121" s="145">
        <f t="shared" si="64"/>
        <v>0</v>
      </c>
      <c r="Q121" s="144">
        <f t="shared" si="65"/>
        <v>0</v>
      </c>
      <c r="R121" s="144">
        <f t="shared" si="66"/>
        <v>0</v>
      </c>
      <c r="S121" s="62"/>
    </row>
    <row r="122" spans="1:19">
      <c r="A122" s="127">
        <f t="shared" si="57"/>
        <v>2</v>
      </c>
      <c r="B122" s="142">
        <f t="shared" si="56"/>
        <v>25</v>
      </c>
      <c r="C122" s="146" t="s">
        <v>183</v>
      </c>
      <c r="D122" s="143" t="s">
        <v>128</v>
      </c>
      <c r="E122" s="132">
        <f>'FORMULARZ OFERTY'!$H122+'FORMULARZ OFERTY'!$L122</f>
        <v>280</v>
      </c>
      <c r="F122" s="134"/>
      <c r="G122" s="130"/>
      <c r="H122" s="116">
        <v>140</v>
      </c>
      <c r="I122" s="144">
        <f t="shared" si="58"/>
        <v>0</v>
      </c>
      <c r="J122" s="144">
        <f t="shared" si="59"/>
        <v>0</v>
      </c>
      <c r="K122" s="144">
        <f t="shared" si="60"/>
        <v>0</v>
      </c>
      <c r="L122" s="133">
        <v>140</v>
      </c>
      <c r="M122" s="144">
        <f t="shared" si="61"/>
        <v>0</v>
      </c>
      <c r="N122" s="144">
        <f t="shared" si="62"/>
        <v>0</v>
      </c>
      <c r="O122" s="144">
        <f t="shared" si="63"/>
        <v>0</v>
      </c>
      <c r="P122" s="145">
        <f t="shared" si="64"/>
        <v>0</v>
      </c>
      <c r="Q122" s="144">
        <f t="shared" si="65"/>
        <v>0</v>
      </c>
      <c r="R122" s="144">
        <f t="shared" si="66"/>
        <v>0</v>
      </c>
      <c r="S122" s="62"/>
    </row>
    <row r="123" spans="1:19">
      <c r="A123" s="127">
        <f t="shared" si="57"/>
        <v>2</v>
      </c>
      <c r="B123" s="142">
        <f t="shared" si="56"/>
        <v>26</v>
      </c>
      <c r="C123" s="146" t="s">
        <v>184</v>
      </c>
      <c r="D123" s="143" t="s">
        <v>128</v>
      </c>
      <c r="E123" s="132">
        <f>'FORMULARZ OFERTY'!$H123+'FORMULARZ OFERTY'!$L123</f>
        <v>280</v>
      </c>
      <c r="F123" s="134"/>
      <c r="G123" s="130"/>
      <c r="H123" s="116">
        <v>140</v>
      </c>
      <c r="I123" s="144">
        <f t="shared" si="58"/>
        <v>0</v>
      </c>
      <c r="J123" s="144">
        <f t="shared" si="59"/>
        <v>0</v>
      </c>
      <c r="K123" s="144">
        <f t="shared" si="60"/>
        <v>0</v>
      </c>
      <c r="L123" s="133">
        <v>140</v>
      </c>
      <c r="M123" s="144">
        <f t="shared" si="61"/>
        <v>0</v>
      </c>
      <c r="N123" s="144">
        <f t="shared" si="62"/>
        <v>0</v>
      </c>
      <c r="O123" s="144">
        <f t="shared" si="63"/>
        <v>0</v>
      </c>
      <c r="P123" s="145">
        <f t="shared" si="64"/>
        <v>0</v>
      </c>
      <c r="Q123" s="144">
        <f t="shared" si="65"/>
        <v>0</v>
      </c>
      <c r="R123" s="144">
        <f t="shared" si="66"/>
        <v>0</v>
      </c>
      <c r="S123" s="62"/>
    </row>
    <row r="124" spans="1:19">
      <c r="A124" s="127">
        <f t="shared" si="57"/>
        <v>2</v>
      </c>
      <c r="B124" s="142">
        <f t="shared" si="56"/>
        <v>27</v>
      </c>
      <c r="C124" s="146" t="s">
        <v>185</v>
      </c>
      <c r="D124" s="143" t="s">
        <v>128</v>
      </c>
      <c r="E124" s="132">
        <f>'FORMULARZ OFERTY'!$H124+'FORMULARZ OFERTY'!$L124</f>
        <v>130</v>
      </c>
      <c r="F124" s="134"/>
      <c r="G124" s="130"/>
      <c r="H124" s="116">
        <v>65</v>
      </c>
      <c r="I124" s="144">
        <f t="shared" si="58"/>
        <v>0</v>
      </c>
      <c r="J124" s="144">
        <f t="shared" si="59"/>
        <v>0</v>
      </c>
      <c r="K124" s="144">
        <f t="shared" si="60"/>
        <v>0</v>
      </c>
      <c r="L124" s="133">
        <v>65</v>
      </c>
      <c r="M124" s="144">
        <f t="shared" si="61"/>
        <v>0</v>
      </c>
      <c r="N124" s="144">
        <f t="shared" si="62"/>
        <v>0</v>
      </c>
      <c r="O124" s="144">
        <f t="shared" si="63"/>
        <v>0</v>
      </c>
      <c r="P124" s="145">
        <f t="shared" si="64"/>
        <v>0</v>
      </c>
      <c r="Q124" s="144">
        <f t="shared" si="65"/>
        <v>0</v>
      </c>
      <c r="R124" s="144">
        <f t="shared" si="66"/>
        <v>0</v>
      </c>
      <c r="S124" s="62"/>
    </row>
    <row r="125" spans="1:19">
      <c r="A125" s="127">
        <f t="shared" si="57"/>
        <v>2</v>
      </c>
      <c r="B125" s="142">
        <f t="shared" si="56"/>
        <v>28</v>
      </c>
      <c r="C125" s="146" t="s">
        <v>186</v>
      </c>
      <c r="D125" s="143" t="s">
        <v>128</v>
      </c>
      <c r="E125" s="132">
        <f>'FORMULARZ OFERTY'!$H125+'FORMULARZ OFERTY'!$L125</f>
        <v>130</v>
      </c>
      <c r="F125" s="134"/>
      <c r="G125" s="130"/>
      <c r="H125" s="116">
        <v>65</v>
      </c>
      <c r="I125" s="144">
        <f t="shared" si="58"/>
        <v>0</v>
      </c>
      <c r="J125" s="144">
        <f t="shared" si="59"/>
        <v>0</v>
      </c>
      <c r="K125" s="144">
        <f t="shared" si="60"/>
        <v>0</v>
      </c>
      <c r="L125" s="133">
        <v>65</v>
      </c>
      <c r="M125" s="144">
        <f t="shared" si="61"/>
        <v>0</v>
      </c>
      <c r="N125" s="144">
        <f t="shared" si="62"/>
        <v>0</v>
      </c>
      <c r="O125" s="144">
        <f t="shared" si="63"/>
        <v>0</v>
      </c>
      <c r="P125" s="145">
        <f t="shared" si="64"/>
        <v>0</v>
      </c>
      <c r="Q125" s="144">
        <f t="shared" si="65"/>
        <v>0</v>
      </c>
      <c r="R125" s="144">
        <f t="shared" si="66"/>
        <v>0</v>
      </c>
      <c r="S125" s="62"/>
    </row>
    <row r="126" spans="1:19">
      <c r="A126" s="127">
        <f t="shared" si="57"/>
        <v>2</v>
      </c>
      <c r="B126" s="142">
        <f t="shared" si="56"/>
        <v>29</v>
      </c>
      <c r="C126" s="146" t="s">
        <v>187</v>
      </c>
      <c r="D126" s="143" t="s">
        <v>128</v>
      </c>
      <c r="E126" s="132">
        <f>'FORMULARZ OFERTY'!$H126+'FORMULARZ OFERTY'!$L126</f>
        <v>250</v>
      </c>
      <c r="F126" s="134"/>
      <c r="G126" s="130"/>
      <c r="H126" s="116">
        <v>125</v>
      </c>
      <c r="I126" s="144">
        <f t="shared" si="58"/>
        <v>0</v>
      </c>
      <c r="J126" s="144">
        <f t="shared" si="59"/>
        <v>0</v>
      </c>
      <c r="K126" s="144">
        <f t="shared" si="60"/>
        <v>0</v>
      </c>
      <c r="L126" s="133">
        <v>125</v>
      </c>
      <c r="M126" s="144">
        <f t="shared" si="61"/>
        <v>0</v>
      </c>
      <c r="N126" s="144">
        <f t="shared" si="62"/>
        <v>0</v>
      </c>
      <c r="O126" s="144">
        <f t="shared" si="63"/>
        <v>0</v>
      </c>
      <c r="P126" s="145">
        <f t="shared" si="64"/>
        <v>0</v>
      </c>
      <c r="Q126" s="144">
        <f t="shared" si="65"/>
        <v>0</v>
      </c>
      <c r="R126" s="144">
        <f t="shared" si="66"/>
        <v>0</v>
      </c>
      <c r="S126" s="62"/>
    </row>
    <row r="127" spans="1:19">
      <c r="A127" s="127">
        <f t="shared" si="57"/>
        <v>2</v>
      </c>
      <c r="B127" s="142">
        <f t="shared" si="56"/>
        <v>30</v>
      </c>
      <c r="C127" s="146" t="s">
        <v>188</v>
      </c>
      <c r="D127" s="143" t="s">
        <v>128</v>
      </c>
      <c r="E127" s="132">
        <f>'FORMULARZ OFERTY'!$H127+'FORMULARZ OFERTY'!$L127</f>
        <v>250</v>
      </c>
      <c r="F127" s="134"/>
      <c r="G127" s="130"/>
      <c r="H127" s="116">
        <v>125</v>
      </c>
      <c r="I127" s="144">
        <f t="shared" si="58"/>
        <v>0</v>
      </c>
      <c r="J127" s="144">
        <f t="shared" si="59"/>
        <v>0</v>
      </c>
      <c r="K127" s="144">
        <f t="shared" si="60"/>
        <v>0</v>
      </c>
      <c r="L127" s="133">
        <v>125</v>
      </c>
      <c r="M127" s="144">
        <f t="shared" si="61"/>
        <v>0</v>
      </c>
      <c r="N127" s="144">
        <f t="shared" si="62"/>
        <v>0</v>
      </c>
      <c r="O127" s="144">
        <f t="shared" si="63"/>
        <v>0</v>
      </c>
      <c r="P127" s="145">
        <f t="shared" si="64"/>
        <v>0</v>
      </c>
      <c r="Q127" s="144">
        <f t="shared" si="65"/>
        <v>0</v>
      </c>
      <c r="R127" s="144">
        <f t="shared" si="66"/>
        <v>0</v>
      </c>
      <c r="S127" s="62"/>
    </row>
    <row r="128" spans="1:19" hidden="1">
      <c r="A128" s="127">
        <f t="shared" si="57"/>
        <v>2</v>
      </c>
      <c r="B128" s="142"/>
      <c r="C128" s="146"/>
      <c r="D128" s="143"/>
      <c r="E128" s="132">
        <f>'FORMULARZ OFERTY'!$H128+'FORMULARZ OFERTY'!$L128</f>
        <v>0</v>
      </c>
      <c r="F128" s="134"/>
      <c r="G128" s="130">
        <v>0.05</v>
      </c>
      <c r="H128" s="116"/>
      <c r="I128" s="144">
        <f t="shared" si="58"/>
        <v>0</v>
      </c>
      <c r="J128" s="144">
        <f t="shared" si="59"/>
        <v>0</v>
      </c>
      <c r="K128" s="144">
        <f t="shared" si="60"/>
        <v>0</v>
      </c>
      <c r="L128" s="133">
        <v>0</v>
      </c>
      <c r="M128" s="144">
        <f t="shared" si="61"/>
        <v>0</v>
      </c>
      <c r="N128" s="144">
        <f t="shared" si="62"/>
        <v>0</v>
      </c>
      <c r="O128" s="144">
        <f t="shared" si="63"/>
        <v>0</v>
      </c>
      <c r="P128" s="145">
        <f t="shared" si="64"/>
        <v>0</v>
      </c>
      <c r="Q128" s="144">
        <f t="shared" si="65"/>
        <v>0</v>
      </c>
      <c r="R128" s="144">
        <f t="shared" si="66"/>
        <v>0</v>
      </c>
      <c r="S128" s="62"/>
    </row>
    <row r="129" spans="1:19" hidden="1">
      <c r="A129" s="127">
        <f t="shared" si="57"/>
        <v>2</v>
      </c>
      <c r="B129" s="142"/>
      <c r="C129" s="146"/>
      <c r="D129" s="143"/>
      <c r="E129" s="132">
        <f>'FORMULARZ OFERTY'!$H129+'FORMULARZ OFERTY'!$L129</f>
        <v>0</v>
      </c>
      <c r="F129" s="134"/>
      <c r="G129" s="130">
        <v>0.05</v>
      </c>
      <c r="H129" s="116"/>
      <c r="I129" s="144">
        <f t="shared" si="58"/>
        <v>0</v>
      </c>
      <c r="J129" s="144">
        <f t="shared" si="59"/>
        <v>0</v>
      </c>
      <c r="K129" s="144">
        <f t="shared" si="60"/>
        <v>0</v>
      </c>
      <c r="L129" s="133">
        <v>0</v>
      </c>
      <c r="M129" s="144">
        <f t="shared" si="61"/>
        <v>0</v>
      </c>
      <c r="N129" s="144">
        <f t="shared" si="62"/>
        <v>0</v>
      </c>
      <c r="O129" s="144">
        <f t="shared" si="63"/>
        <v>0</v>
      </c>
      <c r="P129" s="145">
        <f t="shared" si="64"/>
        <v>0</v>
      </c>
      <c r="Q129" s="144">
        <f t="shared" si="65"/>
        <v>0</v>
      </c>
      <c r="R129" s="144">
        <f t="shared" si="66"/>
        <v>0</v>
      </c>
      <c r="S129" s="62"/>
    </row>
    <row r="130" spans="1:19" hidden="1">
      <c r="A130" s="127">
        <f t="shared" si="57"/>
        <v>2</v>
      </c>
      <c r="B130" s="142"/>
      <c r="C130" s="146"/>
      <c r="D130" s="143"/>
      <c r="E130" s="132">
        <f>'FORMULARZ OFERTY'!$H130+'FORMULARZ OFERTY'!$L130</f>
        <v>0</v>
      </c>
      <c r="F130" s="134"/>
      <c r="G130" s="130">
        <v>0.05</v>
      </c>
      <c r="H130" s="116"/>
      <c r="I130" s="144">
        <f t="shared" si="58"/>
        <v>0</v>
      </c>
      <c r="J130" s="144">
        <f t="shared" si="59"/>
        <v>0</v>
      </c>
      <c r="K130" s="144">
        <f t="shared" si="60"/>
        <v>0</v>
      </c>
      <c r="L130" s="133">
        <v>0</v>
      </c>
      <c r="M130" s="144">
        <f t="shared" si="61"/>
        <v>0</v>
      </c>
      <c r="N130" s="144">
        <f t="shared" si="62"/>
        <v>0</v>
      </c>
      <c r="O130" s="144">
        <f t="shared" si="63"/>
        <v>0</v>
      </c>
      <c r="P130" s="145">
        <f t="shared" si="64"/>
        <v>0</v>
      </c>
      <c r="Q130" s="144">
        <f t="shared" si="65"/>
        <v>0</v>
      </c>
      <c r="R130" s="144">
        <f t="shared" si="66"/>
        <v>0</v>
      </c>
      <c r="S130" s="62"/>
    </row>
    <row r="131" spans="1:19" hidden="1">
      <c r="A131" s="127">
        <f t="shared" si="57"/>
        <v>2</v>
      </c>
      <c r="B131" s="142"/>
      <c r="C131" s="146"/>
      <c r="D131" s="143"/>
      <c r="E131" s="132">
        <f>'FORMULARZ OFERTY'!$H131+'FORMULARZ OFERTY'!$L131</f>
        <v>0</v>
      </c>
      <c r="F131" s="134"/>
      <c r="G131" s="130">
        <v>0.05</v>
      </c>
      <c r="H131" s="116"/>
      <c r="I131" s="144">
        <f t="shared" si="58"/>
        <v>0</v>
      </c>
      <c r="J131" s="144">
        <f t="shared" si="59"/>
        <v>0</v>
      </c>
      <c r="K131" s="144">
        <f t="shared" si="60"/>
        <v>0</v>
      </c>
      <c r="L131" s="133">
        <v>0</v>
      </c>
      <c r="M131" s="144">
        <f t="shared" si="61"/>
        <v>0</v>
      </c>
      <c r="N131" s="144">
        <f t="shared" si="62"/>
        <v>0</v>
      </c>
      <c r="O131" s="144">
        <f t="shared" si="63"/>
        <v>0</v>
      </c>
      <c r="P131" s="145">
        <f t="shared" si="64"/>
        <v>0</v>
      </c>
      <c r="Q131" s="144">
        <f t="shared" si="65"/>
        <v>0</v>
      </c>
      <c r="R131" s="144">
        <f t="shared" si="66"/>
        <v>0</v>
      </c>
      <c r="S131" s="62"/>
    </row>
    <row r="132" spans="1:19" hidden="1">
      <c r="A132" s="127">
        <f t="shared" si="57"/>
        <v>2</v>
      </c>
      <c r="B132" s="142">
        <f t="shared" si="56"/>
        <v>1</v>
      </c>
      <c r="C132" s="146"/>
      <c r="D132" s="143"/>
      <c r="E132" s="132">
        <f>'FORMULARZ OFERTY'!$H132+'FORMULARZ OFERTY'!$L132</f>
        <v>0</v>
      </c>
      <c r="F132" s="134"/>
      <c r="G132" s="130">
        <v>0.05</v>
      </c>
      <c r="H132" s="116"/>
      <c r="I132" s="144">
        <f t="shared" si="58"/>
        <v>0</v>
      </c>
      <c r="J132" s="144">
        <f t="shared" si="59"/>
        <v>0</v>
      </c>
      <c r="K132" s="144">
        <f t="shared" si="60"/>
        <v>0</v>
      </c>
      <c r="L132" s="133">
        <v>0</v>
      </c>
      <c r="M132" s="144">
        <f t="shared" si="61"/>
        <v>0</v>
      </c>
      <c r="N132" s="144">
        <f t="shared" si="62"/>
        <v>0</v>
      </c>
      <c r="O132" s="144">
        <f t="shared" si="63"/>
        <v>0</v>
      </c>
      <c r="P132" s="145">
        <f t="shared" si="64"/>
        <v>0</v>
      </c>
      <c r="Q132" s="144">
        <f t="shared" si="65"/>
        <v>0</v>
      </c>
      <c r="R132" s="144">
        <f t="shared" si="66"/>
        <v>0</v>
      </c>
      <c r="S132" s="62"/>
    </row>
    <row r="133" spans="1:19" hidden="1">
      <c r="A133" s="127">
        <f t="shared" si="57"/>
        <v>2</v>
      </c>
      <c r="B133" s="142">
        <f t="shared" si="56"/>
        <v>2</v>
      </c>
      <c r="C133" s="146"/>
      <c r="D133" s="143"/>
      <c r="E133" s="132">
        <f>'FORMULARZ OFERTY'!$H133+'FORMULARZ OFERTY'!$L133</f>
        <v>0</v>
      </c>
      <c r="F133" s="134"/>
      <c r="G133" s="130">
        <v>0.05</v>
      </c>
      <c r="H133" s="116"/>
      <c r="I133" s="144">
        <f t="shared" si="58"/>
        <v>0</v>
      </c>
      <c r="J133" s="144">
        <f t="shared" si="59"/>
        <v>0</v>
      </c>
      <c r="K133" s="144">
        <f t="shared" si="60"/>
        <v>0</v>
      </c>
      <c r="L133" s="133">
        <v>0</v>
      </c>
      <c r="M133" s="144">
        <f t="shared" si="61"/>
        <v>0</v>
      </c>
      <c r="N133" s="144">
        <f t="shared" si="62"/>
        <v>0</v>
      </c>
      <c r="O133" s="144">
        <f t="shared" si="63"/>
        <v>0</v>
      </c>
      <c r="P133" s="145">
        <f t="shared" si="64"/>
        <v>0</v>
      </c>
      <c r="Q133" s="144">
        <f t="shared" si="65"/>
        <v>0</v>
      </c>
      <c r="R133" s="144">
        <f t="shared" si="66"/>
        <v>0</v>
      </c>
      <c r="S133" s="62"/>
    </row>
    <row r="134" spans="1:19" hidden="1">
      <c r="A134" s="127">
        <f t="shared" si="57"/>
        <v>2</v>
      </c>
      <c r="B134" s="142">
        <f t="shared" si="56"/>
        <v>3</v>
      </c>
      <c r="C134" s="146"/>
      <c r="D134" s="143"/>
      <c r="E134" s="132">
        <f>'FORMULARZ OFERTY'!$H134+'FORMULARZ OFERTY'!$L134</f>
        <v>0</v>
      </c>
      <c r="F134" s="134"/>
      <c r="G134" s="130">
        <v>0.05</v>
      </c>
      <c r="H134" s="116"/>
      <c r="I134" s="144">
        <f t="shared" si="58"/>
        <v>0</v>
      </c>
      <c r="J134" s="144">
        <f t="shared" si="59"/>
        <v>0</v>
      </c>
      <c r="K134" s="144">
        <f t="shared" si="60"/>
        <v>0</v>
      </c>
      <c r="L134" s="133">
        <v>0</v>
      </c>
      <c r="M134" s="144">
        <f t="shared" si="61"/>
        <v>0</v>
      </c>
      <c r="N134" s="144">
        <f t="shared" si="62"/>
        <v>0</v>
      </c>
      <c r="O134" s="144">
        <f t="shared" si="63"/>
        <v>0</v>
      </c>
      <c r="P134" s="145">
        <f t="shared" si="64"/>
        <v>0</v>
      </c>
      <c r="Q134" s="144">
        <f t="shared" si="65"/>
        <v>0</v>
      </c>
      <c r="R134" s="144">
        <f t="shared" si="66"/>
        <v>0</v>
      </c>
      <c r="S134" s="62"/>
    </row>
    <row r="135" spans="1:19" hidden="1">
      <c r="A135" s="127">
        <f t="shared" si="57"/>
        <v>2</v>
      </c>
      <c r="B135" s="142">
        <f t="shared" si="56"/>
        <v>4</v>
      </c>
      <c r="C135" s="146"/>
      <c r="D135" s="143"/>
      <c r="E135" s="132">
        <f>'FORMULARZ OFERTY'!$H135+'FORMULARZ OFERTY'!$L135</f>
        <v>0</v>
      </c>
      <c r="F135" s="134"/>
      <c r="G135" s="130">
        <v>0.05</v>
      </c>
      <c r="H135" s="116"/>
      <c r="I135" s="144">
        <f t="shared" si="58"/>
        <v>0</v>
      </c>
      <c r="J135" s="144">
        <f t="shared" si="59"/>
        <v>0</v>
      </c>
      <c r="K135" s="144">
        <f t="shared" si="60"/>
        <v>0</v>
      </c>
      <c r="L135" s="133">
        <v>0</v>
      </c>
      <c r="M135" s="144">
        <f t="shared" si="61"/>
        <v>0</v>
      </c>
      <c r="N135" s="144">
        <f t="shared" si="62"/>
        <v>0</v>
      </c>
      <c r="O135" s="144">
        <f t="shared" si="63"/>
        <v>0</v>
      </c>
      <c r="P135" s="145">
        <f t="shared" si="64"/>
        <v>0</v>
      </c>
      <c r="Q135" s="144">
        <f t="shared" si="65"/>
        <v>0</v>
      </c>
      <c r="R135" s="144">
        <f t="shared" si="66"/>
        <v>0</v>
      </c>
      <c r="S135" s="62"/>
    </row>
    <row r="136" spans="1:19" hidden="1">
      <c r="A136" s="127">
        <f t="shared" si="57"/>
        <v>2</v>
      </c>
      <c r="B136" s="142">
        <f t="shared" si="56"/>
        <v>5</v>
      </c>
      <c r="C136" s="146"/>
      <c r="D136" s="143"/>
      <c r="E136" s="132">
        <f>'FORMULARZ OFERTY'!$H136+'FORMULARZ OFERTY'!$L136</f>
        <v>0</v>
      </c>
      <c r="F136" s="134"/>
      <c r="G136" s="130">
        <v>0.05</v>
      </c>
      <c r="H136" s="116"/>
      <c r="I136" s="144">
        <f t="shared" si="58"/>
        <v>0</v>
      </c>
      <c r="J136" s="144">
        <f t="shared" si="59"/>
        <v>0</v>
      </c>
      <c r="K136" s="144">
        <f t="shared" si="60"/>
        <v>0</v>
      </c>
      <c r="L136" s="133">
        <v>0</v>
      </c>
      <c r="M136" s="144">
        <f t="shared" si="61"/>
        <v>0</v>
      </c>
      <c r="N136" s="144">
        <f t="shared" si="62"/>
        <v>0</v>
      </c>
      <c r="O136" s="144">
        <f t="shared" si="63"/>
        <v>0</v>
      </c>
      <c r="P136" s="145">
        <f t="shared" si="64"/>
        <v>0</v>
      </c>
      <c r="Q136" s="144">
        <f t="shared" si="65"/>
        <v>0</v>
      </c>
      <c r="R136" s="144">
        <f t="shared" si="66"/>
        <v>0</v>
      </c>
      <c r="S136" s="62"/>
    </row>
    <row r="137" spans="1:19" hidden="1">
      <c r="A137" s="127">
        <f t="shared" si="57"/>
        <v>2</v>
      </c>
      <c r="B137" s="142">
        <f t="shared" si="56"/>
        <v>6</v>
      </c>
      <c r="C137" s="146"/>
      <c r="D137" s="143"/>
      <c r="E137" s="132">
        <f>'FORMULARZ OFERTY'!$H137+'FORMULARZ OFERTY'!$L137</f>
        <v>0</v>
      </c>
      <c r="F137" s="134"/>
      <c r="G137" s="130">
        <v>0.05</v>
      </c>
      <c r="H137" s="116"/>
      <c r="I137" s="144">
        <f t="shared" si="58"/>
        <v>0</v>
      </c>
      <c r="J137" s="144">
        <f t="shared" si="59"/>
        <v>0</v>
      </c>
      <c r="K137" s="144">
        <f t="shared" si="60"/>
        <v>0</v>
      </c>
      <c r="L137" s="133">
        <v>0</v>
      </c>
      <c r="M137" s="144">
        <f t="shared" si="61"/>
        <v>0</v>
      </c>
      <c r="N137" s="144">
        <f t="shared" si="62"/>
        <v>0</v>
      </c>
      <c r="O137" s="144">
        <f t="shared" si="63"/>
        <v>0</v>
      </c>
      <c r="P137" s="145">
        <f t="shared" si="64"/>
        <v>0</v>
      </c>
      <c r="Q137" s="144">
        <f t="shared" si="65"/>
        <v>0</v>
      </c>
      <c r="R137" s="144">
        <f t="shared" si="66"/>
        <v>0</v>
      </c>
      <c r="S137" s="62"/>
    </row>
    <row r="138" spans="1:19" hidden="1">
      <c r="A138" s="127">
        <f t="shared" si="57"/>
        <v>2</v>
      </c>
      <c r="B138" s="142">
        <f t="shared" si="56"/>
        <v>7</v>
      </c>
      <c r="C138" s="146"/>
      <c r="D138" s="143"/>
      <c r="E138" s="132">
        <f>'FORMULARZ OFERTY'!$H138+'FORMULARZ OFERTY'!$L138</f>
        <v>0</v>
      </c>
      <c r="F138" s="134"/>
      <c r="G138" s="130">
        <v>0.05</v>
      </c>
      <c r="H138" s="116"/>
      <c r="I138" s="144">
        <f t="shared" si="58"/>
        <v>0</v>
      </c>
      <c r="J138" s="144">
        <f t="shared" si="59"/>
        <v>0</v>
      </c>
      <c r="K138" s="144">
        <f t="shared" si="60"/>
        <v>0</v>
      </c>
      <c r="L138" s="133">
        <v>0</v>
      </c>
      <c r="M138" s="144">
        <f t="shared" si="61"/>
        <v>0</v>
      </c>
      <c r="N138" s="144">
        <f t="shared" si="62"/>
        <v>0</v>
      </c>
      <c r="O138" s="144">
        <f t="shared" si="63"/>
        <v>0</v>
      </c>
      <c r="P138" s="145">
        <f t="shared" si="64"/>
        <v>0</v>
      </c>
      <c r="Q138" s="144">
        <f t="shared" si="65"/>
        <v>0</v>
      </c>
      <c r="R138" s="144">
        <f t="shared" si="66"/>
        <v>0</v>
      </c>
      <c r="S138" s="62"/>
    </row>
    <row r="139" spans="1:19" hidden="1">
      <c r="A139" s="127">
        <f t="shared" si="57"/>
        <v>2</v>
      </c>
      <c r="B139" s="142">
        <f t="shared" si="56"/>
        <v>8</v>
      </c>
      <c r="C139" s="146"/>
      <c r="D139" s="143"/>
      <c r="E139" s="132">
        <f>'FORMULARZ OFERTY'!$H139+'FORMULARZ OFERTY'!$L139</f>
        <v>0</v>
      </c>
      <c r="F139" s="134"/>
      <c r="G139" s="130">
        <v>0.05</v>
      </c>
      <c r="H139" s="116"/>
      <c r="I139" s="144">
        <f t="shared" si="58"/>
        <v>0</v>
      </c>
      <c r="J139" s="144">
        <f t="shared" si="59"/>
        <v>0</v>
      </c>
      <c r="K139" s="144">
        <f t="shared" si="60"/>
        <v>0</v>
      </c>
      <c r="L139" s="133">
        <v>0</v>
      </c>
      <c r="M139" s="144">
        <f t="shared" si="61"/>
        <v>0</v>
      </c>
      <c r="N139" s="144">
        <f t="shared" si="62"/>
        <v>0</v>
      </c>
      <c r="O139" s="144">
        <f t="shared" si="63"/>
        <v>0</v>
      </c>
      <c r="P139" s="145">
        <f t="shared" si="64"/>
        <v>0</v>
      </c>
      <c r="Q139" s="144">
        <f t="shared" si="65"/>
        <v>0</v>
      </c>
      <c r="R139" s="144">
        <f t="shared" si="66"/>
        <v>0</v>
      </c>
      <c r="S139" s="62"/>
    </row>
    <row r="140" spans="1:19" hidden="1">
      <c r="A140" s="127">
        <f t="shared" si="57"/>
        <v>2</v>
      </c>
      <c r="B140" s="142">
        <f t="shared" si="56"/>
        <v>9</v>
      </c>
      <c r="C140" s="146"/>
      <c r="D140" s="143"/>
      <c r="E140" s="132">
        <f>'FORMULARZ OFERTY'!$H140+'FORMULARZ OFERTY'!$L140</f>
        <v>0</v>
      </c>
      <c r="F140" s="134"/>
      <c r="G140" s="130">
        <v>0.05</v>
      </c>
      <c r="H140" s="116"/>
      <c r="I140" s="144">
        <f t="shared" si="58"/>
        <v>0</v>
      </c>
      <c r="J140" s="144">
        <f t="shared" si="59"/>
        <v>0</v>
      </c>
      <c r="K140" s="144">
        <f t="shared" si="60"/>
        <v>0</v>
      </c>
      <c r="L140" s="133">
        <v>0</v>
      </c>
      <c r="M140" s="144">
        <f t="shared" si="61"/>
        <v>0</v>
      </c>
      <c r="N140" s="144">
        <f t="shared" si="62"/>
        <v>0</v>
      </c>
      <c r="O140" s="144">
        <f t="shared" si="63"/>
        <v>0</v>
      </c>
      <c r="P140" s="145">
        <f t="shared" si="64"/>
        <v>0</v>
      </c>
      <c r="Q140" s="144">
        <f t="shared" si="65"/>
        <v>0</v>
      </c>
      <c r="R140" s="144">
        <f t="shared" si="66"/>
        <v>0</v>
      </c>
      <c r="S140" s="62"/>
    </row>
    <row r="141" spans="1:19" hidden="1">
      <c r="A141" s="127">
        <f t="shared" si="57"/>
        <v>2</v>
      </c>
      <c r="B141" s="142">
        <f t="shared" si="56"/>
        <v>10</v>
      </c>
      <c r="C141" s="146"/>
      <c r="D141" s="143"/>
      <c r="E141" s="132">
        <f>'FORMULARZ OFERTY'!$H141+'FORMULARZ OFERTY'!$L141</f>
        <v>0</v>
      </c>
      <c r="F141" s="134"/>
      <c r="G141" s="130">
        <v>0.05</v>
      </c>
      <c r="H141" s="116"/>
      <c r="I141" s="144">
        <f t="shared" si="58"/>
        <v>0</v>
      </c>
      <c r="J141" s="144">
        <f t="shared" si="59"/>
        <v>0</v>
      </c>
      <c r="K141" s="144">
        <f t="shared" si="60"/>
        <v>0</v>
      </c>
      <c r="L141" s="133">
        <v>0</v>
      </c>
      <c r="M141" s="144">
        <f t="shared" si="61"/>
        <v>0</v>
      </c>
      <c r="N141" s="144">
        <f t="shared" si="62"/>
        <v>0</v>
      </c>
      <c r="O141" s="144">
        <f t="shared" si="63"/>
        <v>0</v>
      </c>
      <c r="P141" s="145">
        <f t="shared" si="64"/>
        <v>0</v>
      </c>
      <c r="Q141" s="144">
        <f t="shared" si="65"/>
        <v>0</v>
      </c>
      <c r="R141" s="144">
        <f t="shared" si="66"/>
        <v>0</v>
      </c>
      <c r="S141" s="62"/>
    </row>
    <row r="142" spans="1:19" hidden="1">
      <c r="A142" s="127">
        <f t="shared" si="57"/>
        <v>2</v>
      </c>
      <c r="B142" s="142">
        <f t="shared" si="56"/>
        <v>11</v>
      </c>
      <c r="C142" s="146"/>
      <c r="D142" s="143"/>
      <c r="E142" s="132">
        <f>'FORMULARZ OFERTY'!$H142+'FORMULARZ OFERTY'!$L142</f>
        <v>0</v>
      </c>
      <c r="F142" s="134"/>
      <c r="G142" s="130">
        <v>0.05</v>
      </c>
      <c r="H142" s="116"/>
      <c r="I142" s="144">
        <f t="shared" si="58"/>
        <v>0</v>
      </c>
      <c r="J142" s="144">
        <f t="shared" si="59"/>
        <v>0</v>
      </c>
      <c r="K142" s="144">
        <f t="shared" si="60"/>
        <v>0</v>
      </c>
      <c r="L142" s="133">
        <v>0</v>
      </c>
      <c r="M142" s="144">
        <f t="shared" si="61"/>
        <v>0</v>
      </c>
      <c r="N142" s="144">
        <f t="shared" si="62"/>
        <v>0</v>
      </c>
      <c r="O142" s="144">
        <f t="shared" si="63"/>
        <v>0</v>
      </c>
      <c r="P142" s="145">
        <f t="shared" si="64"/>
        <v>0</v>
      </c>
      <c r="Q142" s="144">
        <f t="shared" si="65"/>
        <v>0</v>
      </c>
      <c r="R142" s="144">
        <f t="shared" si="66"/>
        <v>0</v>
      </c>
      <c r="S142" s="62"/>
    </row>
    <row r="143" spans="1:19" hidden="1">
      <c r="A143" s="127">
        <f t="shared" si="57"/>
        <v>2</v>
      </c>
      <c r="B143" s="142">
        <f t="shared" si="56"/>
        <v>12</v>
      </c>
      <c r="C143" s="146"/>
      <c r="D143" s="143"/>
      <c r="E143" s="132">
        <f>'FORMULARZ OFERTY'!$H143+'FORMULARZ OFERTY'!$L143</f>
        <v>0</v>
      </c>
      <c r="F143" s="134"/>
      <c r="G143" s="130">
        <v>0.05</v>
      </c>
      <c r="H143" s="116"/>
      <c r="I143" s="144">
        <f t="shared" si="58"/>
        <v>0</v>
      </c>
      <c r="J143" s="144">
        <f t="shared" si="59"/>
        <v>0</v>
      </c>
      <c r="K143" s="144">
        <f t="shared" si="60"/>
        <v>0</v>
      </c>
      <c r="L143" s="133">
        <v>0</v>
      </c>
      <c r="M143" s="144">
        <f t="shared" si="61"/>
        <v>0</v>
      </c>
      <c r="N143" s="144">
        <f t="shared" si="62"/>
        <v>0</v>
      </c>
      <c r="O143" s="144">
        <f t="shared" si="63"/>
        <v>0</v>
      </c>
      <c r="P143" s="145">
        <f t="shared" si="64"/>
        <v>0</v>
      </c>
      <c r="Q143" s="144">
        <f t="shared" si="65"/>
        <v>0</v>
      </c>
      <c r="R143" s="144">
        <f t="shared" si="66"/>
        <v>0</v>
      </c>
      <c r="S143" s="62"/>
    </row>
    <row r="144" spans="1:19" hidden="1">
      <c r="A144" s="127">
        <f t="shared" si="57"/>
        <v>2</v>
      </c>
      <c r="B144" s="142">
        <f t="shared" si="56"/>
        <v>13</v>
      </c>
      <c r="C144" s="146"/>
      <c r="D144" s="143"/>
      <c r="E144" s="132">
        <f>'FORMULARZ OFERTY'!$H144+'FORMULARZ OFERTY'!$L144</f>
        <v>0</v>
      </c>
      <c r="F144" s="134"/>
      <c r="G144" s="130">
        <v>0.05</v>
      </c>
      <c r="H144" s="116"/>
      <c r="I144" s="144">
        <f t="shared" si="58"/>
        <v>0</v>
      </c>
      <c r="J144" s="144">
        <f t="shared" si="59"/>
        <v>0</v>
      </c>
      <c r="K144" s="144">
        <f t="shared" si="60"/>
        <v>0</v>
      </c>
      <c r="L144" s="133">
        <v>0</v>
      </c>
      <c r="M144" s="144">
        <f t="shared" si="61"/>
        <v>0</v>
      </c>
      <c r="N144" s="144">
        <f t="shared" si="62"/>
        <v>0</v>
      </c>
      <c r="O144" s="144">
        <f t="shared" si="63"/>
        <v>0</v>
      </c>
      <c r="P144" s="145">
        <f t="shared" si="64"/>
        <v>0</v>
      </c>
      <c r="Q144" s="144">
        <f t="shared" si="65"/>
        <v>0</v>
      </c>
      <c r="R144" s="144">
        <f t="shared" si="66"/>
        <v>0</v>
      </c>
      <c r="S144" s="62"/>
    </row>
    <row r="145" spans="1:19" hidden="1">
      <c r="A145" s="127">
        <f t="shared" si="57"/>
        <v>2</v>
      </c>
      <c r="B145" s="142">
        <f t="shared" si="56"/>
        <v>14</v>
      </c>
      <c r="C145" s="146"/>
      <c r="D145" s="143"/>
      <c r="E145" s="132">
        <f>'FORMULARZ OFERTY'!$H145+'FORMULARZ OFERTY'!$L145</f>
        <v>0</v>
      </c>
      <c r="F145" s="134"/>
      <c r="G145" s="130">
        <v>0.05</v>
      </c>
      <c r="H145" s="116"/>
      <c r="I145" s="144">
        <f t="shared" si="58"/>
        <v>0</v>
      </c>
      <c r="J145" s="144">
        <f t="shared" si="59"/>
        <v>0</v>
      </c>
      <c r="K145" s="144">
        <f t="shared" si="60"/>
        <v>0</v>
      </c>
      <c r="L145" s="133">
        <v>0</v>
      </c>
      <c r="M145" s="144">
        <f t="shared" si="61"/>
        <v>0</v>
      </c>
      <c r="N145" s="144">
        <f t="shared" si="62"/>
        <v>0</v>
      </c>
      <c r="O145" s="144">
        <f t="shared" si="63"/>
        <v>0</v>
      </c>
      <c r="P145" s="145">
        <f t="shared" si="64"/>
        <v>0</v>
      </c>
      <c r="Q145" s="144">
        <f t="shared" si="65"/>
        <v>0</v>
      </c>
      <c r="R145" s="144">
        <f t="shared" si="66"/>
        <v>0</v>
      </c>
      <c r="S145" s="62"/>
    </row>
    <row r="146" spans="1:19" hidden="1">
      <c r="A146" s="127">
        <f t="shared" si="57"/>
        <v>2</v>
      </c>
      <c r="B146" s="142">
        <f t="shared" si="56"/>
        <v>15</v>
      </c>
      <c r="C146" s="146"/>
      <c r="D146" s="143"/>
      <c r="E146" s="132">
        <f>'FORMULARZ OFERTY'!$H146+'FORMULARZ OFERTY'!$L146</f>
        <v>0</v>
      </c>
      <c r="F146" s="134"/>
      <c r="G146" s="130">
        <v>0.05</v>
      </c>
      <c r="H146" s="116"/>
      <c r="I146" s="144">
        <f t="shared" si="58"/>
        <v>0</v>
      </c>
      <c r="J146" s="144">
        <f t="shared" si="59"/>
        <v>0</v>
      </c>
      <c r="K146" s="144">
        <f t="shared" si="60"/>
        <v>0</v>
      </c>
      <c r="L146" s="133">
        <v>0</v>
      </c>
      <c r="M146" s="144">
        <f t="shared" si="61"/>
        <v>0</v>
      </c>
      <c r="N146" s="144">
        <f t="shared" si="62"/>
        <v>0</v>
      </c>
      <c r="O146" s="144">
        <f t="shared" si="63"/>
        <v>0</v>
      </c>
      <c r="P146" s="145">
        <f t="shared" si="64"/>
        <v>0</v>
      </c>
      <c r="Q146" s="144">
        <f t="shared" si="65"/>
        <v>0</v>
      </c>
      <c r="R146" s="144">
        <f t="shared" si="66"/>
        <v>0</v>
      </c>
      <c r="S146" s="62"/>
    </row>
    <row r="147" spans="1:19" hidden="1">
      <c r="A147" s="127">
        <f t="shared" si="57"/>
        <v>2</v>
      </c>
      <c r="B147" s="142">
        <f t="shared" si="56"/>
        <v>16</v>
      </c>
      <c r="C147" s="146"/>
      <c r="D147" s="143"/>
      <c r="E147" s="132">
        <f>'FORMULARZ OFERTY'!$H147+'FORMULARZ OFERTY'!$L147</f>
        <v>0</v>
      </c>
      <c r="F147" s="134"/>
      <c r="G147" s="130">
        <v>0.05</v>
      </c>
      <c r="H147" s="116"/>
      <c r="I147" s="144">
        <f t="shared" si="58"/>
        <v>0</v>
      </c>
      <c r="J147" s="144">
        <f t="shared" si="59"/>
        <v>0</v>
      </c>
      <c r="K147" s="144">
        <f t="shared" si="60"/>
        <v>0</v>
      </c>
      <c r="L147" s="133">
        <v>0</v>
      </c>
      <c r="M147" s="144">
        <f t="shared" si="61"/>
        <v>0</v>
      </c>
      <c r="N147" s="144">
        <f t="shared" si="62"/>
        <v>0</v>
      </c>
      <c r="O147" s="144">
        <f t="shared" si="63"/>
        <v>0</v>
      </c>
      <c r="P147" s="145">
        <f t="shared" si="64"/>
        <v>0</v>
      </c>
      <c r="Q147" s="144">
        <f t="shared" si="65"/>
        <v>0</v>
      </c>
      <c r="R147" s="144">
        <f t="shared" si="66"/>
        <v>0</v>
      </c>
      <c r="S147" s="62"/>
    </row>
    <row r="148" spans="1:19" hidden="1">
      <c r="A148" s="127">
        <f t="shared" si="57"/>
        <v>2</v>
      </c>
      <c r="B148" s="142">
        <f t="shared" si="56"/>
        <v>17</v>
      </c>
      <c r="C148" s="146"/>
      <c r="D148" s="143"/>
      <c r="E148" s="132">
        <f>'FORMULARZ OFERTY'!$H148+'FORMULARZ OFERTY'!$L148</f>
        <v>0</v>
      </c>
      <c r="F148" s="134"/>
      <c r="G148" s="130">
        <v>0.05</v>
      </c>
      <c r="H148" s="116"/>
      <c r="I148" s="144">
        <f t="shared" si="58"/>
        <v>0</v>
      </c>
      <c r="J148" s="144">
        <f t="shared" si="59"/>
        <v>0</v>
      </c>
      <c r="K148" s="144">
        <f t="shared" si="60"/>
        <v>0</v>
      </c>
      <c r="L148" s="133">
        <v>0</v>
      </c>
      <c r="M148" s="144">
        <f t="shared" si="61"/>
        <v>0</v>
      </c>
      <c r="N148" s="144">
        <f t="shared" si="62"/>
        <v>0</v>
      </c>
      <c r="O148" s="144">
        <f t="shared" si="63"/>
        <v>0</v>
      </c>
      <c r="P148" s="145">
        <f t="shared" si="64"/>
        <v>0</v>
      </c>
      <c r="Q148" s="144">
        <f t="shared" si="65"/>
        <v>0</v>
      </c>
      <c r="R148" s="144">
        <f t="shared" si="66"/>
        <v>0</v>
      </c>
      <c r="S148" s="62"/>
    </row>
    <row r="149" spans="1:19" hidden="1">
      <c r="A149" s="127">
        <f t="shared" si="57"/>
        <v>2</v>
      </c>
      <c r="B149" s="142">
        <f t="shared" si="56"/>
        <v>18</v>
      </c>
      <c r="C149" s="146"/>
      <c r="D149" s="143"/>
      <c r="E149" s="132">
        <f>'FORMULARZ OFERTY'!$H149+'FORMULARZ OFERTY'!$L149</f>
        <v>0</v>
      </c>
      <c r="F149" s="134"/>
      <c r="G149" s="130">
        <v>0.05</v>
      </c>
      <c r="H149" s="116"/>
      <c r="I149" s="144">
        <f t="shared" si="58"/>
        <v>0</v>
      </c>
      <c r="J149" s="144">
        <f t="shared" si="59"/>
        <v>0</v>
      </c>
      <c r="K149" s="144">
        <f t="shared" si="60"/>
        <v>0</v>
      </c>
      <c r="L149" s="133">
        <v>0</v>
      </c>
      <c r="M149" s="144">
        <f t="shared" si="61"/>
        <v>0</v>
      </c>
      <c r="N149" s="144">
        <f t="shared" si="62"/>
        <v>0</v>
      </c>
      <c r="O149" s="144">
        <f t="shared" si="63"/>
        <v>0</v>
      </c>
      <c r="P149" s="145">
        <f t="shared" si="64"/>
        <v>0</v>
      </c>
      <c r="Q149" s="144">
        <f t="shared" si="65"/>
        <v>0</v>
      </c>
      <c r="R149" s="144">
        <f t="shared" si="66"/>
        <v>0</v>
      </c>
      <c r="S149" s="62"/>
    </row>
    <row r="150" spans="1:19" hidden="1">
      <c r="A150" s="127">
        <f t="shared" si="57"/>
        <v>2</v>
      </c>
      <c r="B150" s="142">
        <f t="shared" si="56"/>
        <v>19</v>
      </c>
      <c r="C150" s="146"/>
      <c r="D150" s="143"/>
      <c r="E150" s="132">
        <f>'FORMULARZ OFERTY'!$H150+'FORMULARZ OFERTY'!$L150</f>
        <v>0</v>
      </c>
      <c r="F150" s="134"/>
      <c r="G150" s="130">
        <v>0.05</v>
      </c>
      <c r="H150" s="116"/>
      <c r="I150" s="144">
        <f t="shared" si="58"/>
        <v>0</v>
      </c>
      <c r="J150" s="144">
        <f t="shared" si="59"/>
        <v>0</v>
      </c>
      <c r="K150" s="144">
        <f t="shared" si="60"/>
        <v>0</v>
      </c>
      <c r="L150" s="133">
        <v>0</v>
      </c>
      <c r="M150" s="144">
        <f t="shared" si="61"/>
        <v>0</v>
      </c>
      <c r="N150" s="144">
        <f t="shared" si="62"/>
        <v>0</v>
      </c>
      <c r="O150" s="144">
        <f t="shared" si="63"/>
        <v>0</v>
      </c>
      <c r="P150" s="145">
        <f t="shared" si="64"/>
        <v>0</v>
      </c>
      <c r="Q150" s="144">
        <f t="shared" si="65"/>
        <v>0</v>
      </c>
      <c r="R150" s="144">
        <f t="shared" si="66"/>
        <v>0</v>
      </c>
      <c r="S150" s="62"/>
    </row>
    <row r="151" spans="1:19" hidden="1">
      <c r="A151" s="127">
        <f t="shared" si="57"/>
        <v>2</v>
      </c>
      <c r="B151" s="142">
        <f t="shared" si="56"/>
        <v>20</v>
      </c>
      <c r="C151" s="146"/>
      <c r="D151" s="143"/>
      <c r="E151" s="132">
        <f>'FORMULARZ OFERTY'!$H151+'FORMULARZ OFERTY'!$L151</f>
        <v>0</v>
      </c>
      <c r="F151" s="134"/>
      <c r="G151" s="130">
        <v>0.05</v>
      </c>
      <c r="H151" s="116"/>
      <c r="I151" s="144">
        <f t="shared" si="58"/>
        <v>0</v>
      </c>
      <c r="J151" s="144">
        <f t="shared" si="59"/>
        <v>0</v>
      </c>
      <c r="K151" s="144">
        <f t="shared" si="60"/>
        <v>0</v>
      </c>
      <c r="L151" s="133">
        <v>0</v>
      </c>
      <c r="M151" s="144">
        <f t="shared" si="61"/>
        <v>0</v>
      </c>
      <c r="N151" s="144">
        <f t="shared" si="62"/>
        <v>0</v>
      </c>
      <c r="O151" s="144">
        <f t="shared" si="63"/>
        <v>0</v>
      </c>
      <c r="P151" s="145">
        <f t="shared" si="64"/>
        <v>0</v>
      </c>
      <c r="Q151" s="144">
        <f t="shared" si="65"/>
        <v>0</v>
      </c>
      <c r="R151" s="144">
        <f t="shared" si="66"/>
        <v>0</v>
      </c>
      <c r="S151" s="62"/>
    </row>
    <row r="152" spans="1:19" hidden="1">
      <c r="A152" s="127">
        <f t="shared" si="57"/>
        <v>2</v>
      </c>
      <c r="B152" s="142">
        <f t="shared" si="56"/>
        <v>21</v>
      </c>
      <c r="C152" s="146"/>
      <c r="D152" s="143"/>
      <c r="E152" s="132">
        <f>'FORMULARZ OFERTY'!$H152+'FORMULARZ OFERTY'!$L152</f>
        <v>0</v>
      </c>
      <c r="F152" s="134"/>
      <c r="G152" s="130">
        <v>0.05</v>
      </c>
      <c r="H152" s="116"/>
      <c r="I152" s="144">
        <f t="shared" si="58"/>
        <v>0</v>
      </c>
      <c r="J152" s="144">
        <f t="shared" si="59"/>
        <v>0</v>
      </c>
      <c r="K152" s="144">
        <f t="shared" si="60"/>
        <v>0</v>
      </c>
      <c r="L152" s="133">
        <v>0</v>
      </c>
      <c r="M152" s="144">
        <f t="shared" si="61"/>
        <v>0</v>
      </c>
      <c r="N152" s="144">
        <f t="shared" si="62"/>
        <v>0</v>
      </c>
      <c r="O152" s="144">
        <f t="shared" si="63"/>
        <v>0</v>
      </c>
      <c r="P152" s="145">
        <f t="shared" si="64"/>
        <v>0</v>
      </c>
      <c r="Q152" s="144">
        <f t="shared" si="65"/>
        <v>0</v>
      </c>
      <c r="R152" s="144">
        <f t="shared" si="66"/>
        <v>0</v>
      </c>
      <c r="S152" s="62"/>
    </row>
    <row r="153" spans="1:19" hidden="1">
      <c r="A153" s="127">
        <f t="shared" si="57"/>
        <v>2</v>
      </c>
      <c r="B153" s="142">
        <f t="shared" si="56"/>
        <v>22</v>
      </c>
      <c r="C153" s="146"/>
      <c r="D153" s="143"/>
      <c r="E153" s="132">
        <f>'FORMULARZ OFERTY'!$H153+'FORMULARZ OFERTY'!$L153</f>
        <v>0</v>
      </c>
      <c r="F153" s="134"/>
      <c r="G153" s="130">
        <v>0.05</v>
      </c>
      <c r="H153" s="116"/>
      <c r="I153" s="144">
        <f t="shared" si="58"/>
        <v>0</v>
      </c>
      <c r="J153" s="144">
        <f t="shared" si="59"/>
        <v>0</v>
      </c>
      <c r="K153" s="144">
        <f t="shared" si="60"/>
        <v>0</v>
      </c>
      <c r="L153" s="133">
        <v>0</v>
      </c>
      <c r="M153" s="144">
        <f t="shared" si="61"/>
        <v>0</v>
      </c>
      <c r="N153" s="144">
        <f t="shared" si="62"/>
        <v>0</v>
      </c>
      <c r="O153" s="144">
        <f t="shared" si="63"/>
        <v>0</v>
      </c>
      <c r="P153" s="145">
        <f t="shared" si="64"/>
        <v>0</v>
      </c>
      <c r="Q153" s="144">
        <f t="shared" si="65"/>
        <v>0</v>
      </c>
      <c r="R153" s="144">
        <f t="shared" si="66"/>
        <v>0</v>
      </c>
      <c r="S153" s="62"/>
    </row>
    <row r="154" spans="1:19" hidden="1">
      <c r="A154" s="127">
        <f t="shared" si="57"/>
        <v>2</v>
      </c>
      <c r="B154" s="142">
        <f t="shared" si="56"/>
        <v>23</v>
      </c>
      <c r="C154" s="146"/>
      <c r="D154" s="143"/>
      <c r="E154" s="132">
        <f>'FORMULARZ OFERTY'!$H154+'FORMULARZ OFERTY'!$L154</f>
        <v>0</v>
      </c>
      <c r="F154" s="134"/>
      <c r="G154" s="130">
        <v>0.05</v>
      </c>
      <c r="H154" s="116"/>
      <c r="I154" s="144">
        <f t="shared" si="58"/>
        <v>0</v>
      </c>
      <c r="J154" s="144">
        <f t="shared" si="59"/>
        <v>0</v>
      </c>
      <c r="K154" s="144">
        <f t="shared" si="60"/>
        <v>0</v>
      </c>
      <c r="L154" s="133">
        <v>0</v>
      </c>
      <c r="M154" s="144">
        <f t="shared" si="61"/>
        <v>0</v>
      </c>
      <c r="N154" s="144">
        <f t="shared" si="62"/>
        <v>0</v>
      </c>
      <c r="O154" s="144">
        <f t="shared" si="63"/>
        <v>0</v>
      </c>
      <c r="P154" s="145">
        <f t="shared" si="64"/>
        <v>0</v>
      </c>
      <c r="Q154" s="144">
        <f t="shared" si="65"/>
        <v>0</v>
      </c>
      <c r="R154" s="144">
        <f t="shared" si="66"/>
        <v>0</v>
      </c>
      <c r="S154" s="62"/>
    </row>
    <row r="155" spans="1:19" hidden="1">
      <c r="A155" s="127">
        <f t="shared" si="57"/>
        <v>2</v>
      </c>
      <c r="B155" s="142">
        <f t="shared" si="56"/>
        <v>24</v>
      </c>
      <c r="C155" s="146"/>
      <c r="D155" s="143"/>
      <c r="E155" s="132">
        <f>'FORMULARZ OFERTY'!$H155+'FORMULARZ OFERTY'!$L155</f>
        <v>0</v>
      </c>
      <c r="F155" s="134"/>
      <c r="G155" s="130">
        <v>0.05</v>
      </c>
      <c r="H155" s="116"/>
      <c r="I155" s="144">
        <f t="shared" si="58"/>
        <v>0</v>
      </c>
      <c r="J155" s="144">
        <f t="shared" si="59"/>
        <v>0</v>
      </c>
      <c r="K155" s="144">
        <f t="shared" si="60"/>
        <v>0</v>
      </c>
      <c r="L155" s="133">
        <v>0</v>
      </c>
      <c r="M155" s="144">
        <f t="shared" si="61"/>
        <v>0</v>
      </c>
      <c r="N155" s="144">
        <f t="shared" si="62"/>
        <v>0</v>
      </c>
      <c r="O155" s="144">
        <f t="shared" si="63"/>
        <v>0</v>
      </c>
      <c r="P155" s="145">
        <f t="shared" si="64"/>
        <v>0</v>
      </c>
      <c r="Q155" s="144">
        <f t="shared" si="65"/>
        <v>0</v>
      </c>
      <c r="R155" s="144">
        <f t="shared" si="66"/>
        <v>0</v>
      </c>
      <c r="S155" s="62"/>
    </row>
    <row r="156" spans="1:19" hidden="1">
      <c r="A156" s="127">
        <f t="shared" si="57"/>
        <v>2</v>
      </c>
      <c r="B156" s="142">
        <f t="shared" si="56"/>
        <v>25</v>
      </c>
      <c r="C156" s="146"/>
      <c r="D156" s="143"/>
      <c r="E156" s="132">
        <f>'FORMULARZ OFERTY'!$H156+'FORMULARZ OFERTY'!$L156</f>
        <v>0</v>
      </c>
      <c r="F156" s="134"/>
      <c r="G156" s="130">
        <v>0.05</v>
      </c>
      <c r="H156" s="116"/>
      <c r="I156" s="144">
        <f t="shared" si="58"/>
        <v>0</v>
      </c>
      <c r="J156" s="144">
        <f t="shared" si="59"/>
        <v>0</v>
      </c>
      <c r="K156" s="144">
        <f t="shared" si="60"/>
        <v>0</v>
      </c>
      <c r="L156" s="133">
        <v>0</v>
      </c>
      <c r="M156" s="144">
        <f t="shared" si="61"/>
        <v>0</v>
      </c>
      <c r="N156" s="144">
        <f t="shared" si="62"/>
        <v>0</v>
      </c>
      <c r="O156" s="144">
        <f t="shared" si="63"/>
        <v>0</v>
      </c>
      <c r="P156" s="145">
        <f t="shared" si="64"/>
        <v>0</v>
      </c>
      <c r="Q156" s="144">
        <f t="shared" si="65"/>
        <v>0</v>
      </c>
      <c r="R156" s="144">
        <f t="shared" si="66"/>
        <v>0</v>
      </c>
      <c r="S156" s="62"/>
    </row>
    <row r="157" spans="1:19" hidden="1">
      <c r="A157" s="127">
        <f t="shared" si="57"/>
        <v>2</v>
      </c>
      <c r="B157" s="142">
        <f t="shared" si="56"/>
        <v>26</v>
      </c>
      <c r="C157" s="146"/>
      <c r="D157" s="143"/>
      <c r="E157" s="132">
        <f>'FORMULARZ OFERTY'!$H157+'FORMULARZ OFERTY'!$L157</f>
        <v>0</v>
      </c>
      <c r="F157" s="134"/>
      <c r="G157" s="130">
        <v>0.05</v>
      </c>
      <c r="H157" s="116"/>
      <c r="I157" s="144">
        <f t="shared" si="58"/>
        <v>0</v>
      </c>
      <c r="J157" s="144">
        <f t="shared" si="59"/>
        <v>0</v>
      </c>
      <c r="K157" s="144">
        <f t="shared" si="60"/>
        <v>0</v>
      </c>
      <c r="L157" s="133">
        <v>0</v>
      </c>
      <c r="M157" s="144">
        <f t="shared" si="61"/>
        <v>0</v>
      </c>
      <c r="N157" s="144">
        <f t="shared" si="62"/>
        <v>0</v>
      </c>
      <c r="O157" s="144">
        <f t="shared" si="63"/>
        <v>0</v>
      </c>
      <c r="P157" s="145">
        <f t="shared" si="64"/>
        <v>0</v>
      </c>
      <c r="Q157" s="144">
        <f t="shared" si="65"/>
        <v>0</v>
      </c>
      <c r="R157" s="144">
        <f t="shared" si="66"/>
        <v>0</v>
      </c>
      <c r="S157" s="62"/>
    </row>
    <row r="158" spans="1:19" hidden="1">
      <c r="A158" s="127">
        <f t="shared" si="57"/>
        <v>2</v>
      </c>
      <c r="B158" s="142">
        <f t="shared" si="56"/>
        <v>27</v>
      </c>
      <c r="C158" s="146"/>
      <c r="D158" s="143"/>
      <c r="E158" s="132">
        <f>'FORMULARZ OFERTY'!$H158+'FORMULARZ OFERTY'!$L158</f>
        <v>0</v>
      </c>
      <c r="F158" s="134"/>
      <c r="G158" s="130">
        <v>0.05</v>
      </c>
      <c r="H158" s="116"/>
      <c r="I158" s="144">
        <f t="shared" si="58"/>
        <v>0</v>
      </c>
      <c r="J158" s="144">
        <f t="shared" si="59"/>
        <v>0</v>
      </c>
      <c r="K158" s="144">
        <f t="shared" si="60"/>
        <v>0</v>
      </c>
      <c r="L158" s="133">
        <v>0</v>
      </c>
      <c r="M158" s="144">
        <f t="shared" si="61"/>
        <v>0</v>
      </c>
      <c r="N158" s="144">
        <f t="shared" si="62"/>
        <v>0</v>
      </c>
      <c r="O158" s="144">
        <f t="shared" si="63"/>
        <v>0</v>
      </c>
      <c r="P158" s="145">
        <f t="shared" si="64"/>
        <v>0</v>
      </c>
      <c r="Q158" s="144">
        <f t="shared" si="65"/>
        <v>0</v>
      </c>
      <c r="R158" s="144">
        <f t="shared" si="66"/>
        <v>0</v>
      </c>
      <c r="S158" s="62"/>
    </row>
    <row r="159" spans="1:19" hidden="1">
      <c r="A159" s="127">
        <f t="shared" si="57"/>
        <v>2</v>
      </c>
      <c r="B159" s="142">
        <f t="shared" si="56"/>
        <v>28</v>
      </c>
      <c r="C159" s="146"/>
      <c r="D159" s="143"/>
      <c r="E159" s="132">
        <f>'FORMULARZ OFERTY'!$H159+'FORMULARZ OFERTY'!$L159</f>
        <v>0</v>
      </c>
      <c r="F159" s="134"/>
      <c r="G159" s="130">
        <v>0.05</v>
      </c>
      <c r="H159" s="116"/>
      <c r="I159" s="144">
        <f t="shared" si="58"/>
        <v>0</v>
      </c>
      <c r="J159" s="144">
        <f t="shared" si="59"/>
        <v>0</v>
      </c>
      <c r="K159" s="144">
        <f t="shared" si="60"/>
        <v>0</v>
      </c>
      <c r="L159" s="133">
        <v>0</v>
      </c>
      <c r="M159" s="144">
        <f t="shared" si="61"/>
        <v>0</v>
      </c>
      <c r="N159" s="144">
        <f t="shared" si="62"/>
        <v>0</v>
      </c>
      <c r="O159" s="144">
        <f t="shared" si="63"/>
        <v>0</v>
      </c>
      <c r="P159" s="145">
        <f t="shared" si="64"/>
        <v>0</v>
      </c>
      <c r="Q159" s="144">
        <f t="shared" si="65"/>
        <v>0</v>
      </c>
      <c r="R159" s="144">
        <f t="shared" si="66"/>
        <v>0</v>
      </c>
      <c r="S159" s="62"/>
    </row>
    <row r="160" spans="1:19" hidden="1">
      <c r="A160" s="127">
        <f t="shared" si="57"/>
        <v>2</v>
      </c>
      <c r="B160" s="142">
        <f t="shared" si="56"/>
        <v>29</v>
      </c>
      <c r="C160" s="146"/>
      <c r="D160" s="143"/>
      <c r="E160" s="132">
        <f>'FORMULARZ OFERTY'!$H160+'FORMULARZ OFERTY'!$L160</f>
        <v>0</v>
      </c>
      <c r="F160" s="134"/>
      <c r="G160" s="130">
        <v>0.05</v>
      </c>
      <c r="H160" s="116"/>
      <c r="I160" s="144">
        <f t="shared" si="58"/>
        <v>0</v>
      </c>
      <c r="J160" s="144">
        <f t="shared" si="59"/>
        <v>0</v>
      </c>
      <c r="K160" s="144">
        <f t="shared" si="60"/>
        <v>0</v>
      </c>
      <c r="L160" s="133">
        <v>0</v>
      </c>
      <c r="M160" s="144">
        <f t="shared" si="61"/>
        <v>0</v>
      </c>
      <c r="N160" s="144">
        <f t="shared" si="62"/>
        <v>0</v>
      </c>
      <c r="O160" s="144">
        <f t="shared" si="63"/>
        <v>0</v>
      </c>
      <c r="P160" s="145">
        <f t="shared" si="64"/>
        <v>0</v>
      </c>
      <c r="Q160" s="144">
        <f t="shared" si="65"/>
        <v>0</v>
      </c>
      <c r="R160" s="144">
        <f t="shared" si="66"/>
        <v>0</v>
      </c>
      <c r="S160" s="62"/>
    </row>
    <row r="161" spans="1:19" hidden="1">
      <c r="A161" s="127">
        <f t="shared" si="57"/>
        <v>2</v>
      </c>
      <c r="B161" s="142">
        <f t="shared" si="56"/>
        <v>30</v>
      </c>
      <c r="C161" s="146"/>
      <c r="D161" s="143"/>
      <c r="E161" s="132">
        <f>'FORMULARZ OFERTY'!$H161+'FORMULARZ OFERTY'!$L161</f>
        <v>0</v>
      </c>
      <c r="F161" s="134"/>
      <c r="G161" s="130">
        <v>0.05</v>
      </c>
      <c r="H161" s="116"/>
      <c r="I161" s="144">
        <f t="shared" si="58"/>
        <v>0</v>
      </c>
      <c r="J161" s="144">
        <f t="shared" si="59"/>
        <v>0</v>
      </c>
      <c r="K161" s="144">
        <f t="shared" si="60"/>
        <v>0</v>
      </c>
      <c r="L161" s="133">
        <v>0</v>
      </c>
      <c r="M161" s="144">
        <f t="shared" si="61"/>
        <v>0</v>
      </c>
      <c r="N161" s="144">
        <f t="shared" si="62"/>
        <v>0</v>
      </c>
      <c r="O161" s="144">
        <f t="shared" si="63"/>
        <v>0</v>
      </c>
      <c r="P161" s="145">
        <f t="shared" si="64"/>
        <v>0</v>
      </c>
      <c r="Q161" s="144">
        <f t="shared" si="65"/>
        <v>0</v>
      </c>
      <c r="R161" s="144">
        <f t="shared" si="66"/>
        <v>0</v>
      </c>
      <c r="S161" s="62"/>
    </row>
    <row r="162" spans="1:19" hidden="1">
      <c r="A162" s="127">
        <f t="shared" si="57"/>
        <v>2</v>
      </c>
      <c r="B162" s="142">
        <f t="shared" si="56"/>
        <v>31</v>
      </c>
      <c r="C162" s="146"/>
      <c r="D162" s="143"/>
      <c r="E162" s="132">
        <f>'FORMULARZ OFERTY'!$H162+'FORMULARZ OFERTY'!$L162</f>
        <v>0</v>
      </c>
      <c r="F162" s="134"/>
      <c r="G162" s="130">
        <v>0.05</v>
      </c>
      <c r="H162" s="116"/>
      <c r="I162" s="144">
        <f t="shared" si="58"/>
        <v>0</v>
      </c>
      <c r="J162" s="144">
        <f t="shared" si="59"/>
        <v>0</v>
      </c>
      <c r="K162" s="144">
        <f t="shared" si="60"/>
        <v>0</v>
      </c>
      <c r="L162" s="133">
        <v>0</v>
      </c>
      <c r="M162" s="144">
        <f t="shared" si="61"/>
        <v>0</v>
      </c>
      <c r="N162" s="144">
        <f t="shared" si="62"/>
        <v>0</v>
      </c>
      <c r="O162" s="144">
        <f t="shared" si="63"/>
        <v>0</v>
      </c>
      <c r="P162" s="145">
        <f t="shared" si="64"/>
        <v>0</v>
      </c>
      <c r="Q162" s="144">
        <f t="shared" si="65"/>
        <v>0</v>
      </c>
      <c r="R162" s="144">
        <f t="shared" si="66"/>
        <v>0</v>
      </c>
      <c r="S162" s="62"/>
    </row>
    <row r="163" spans="1:19" hidden="1">
      <c r="A163" s="127">
        <f t="shared" si="57"/>
        <v>2</v>
      </c>
      <c r="B163" s="142">
        <f t="shared" si="56"/>
        <v>32</v>
      </c>
      <c r="C163" s="146"/>
      <c r="D163" s="143"/>
      <c r="E163" s="132">
        <f>'FORMULARZ OFERTY'!$H163+'FORMULARZ OFERTY'!$L163</f>
        <v>0</v>
      </c>
      <c r="F163" s="134"/>
      <c r="G163" s="130">
        <v>0.05</v>
      </c>
      <c r="H163" s="116"/>
      <c r="I163" s="144">
        <f t="shared" si="58"/>
        <v>0</v>
      </c>
      <c r="J163" s="144">
        <f t="shared" si="59"/>
        <v>0</v>
      </c>
      <c r="K163" s="144">
        <f t="shared" si="60"/>
        <v>0</v>
      </c>
      <c r="L163" s="133">
        <v>0</v>
      </c>
      <c r="M163" s="144">
        <f t="shared" si="61"/>
        <v>0</v>
      </c>
      <c r="N163" s="144">
        <f t="shared" si="62"/>
        <v>0</v>
      </c>
      <c r="O163" s="144">
        <f t="shared" si="63"/>
        <v>0</v>
      </c>
      <c r="P163" s="145">
        <f t="shared" si="64"/>
        <v>0</v>
      </c>
      <c r="Q163" s="144">
        <f t="shared" si="65"/>
        <v>0</v>
      </c>
      <c r="R163" s="144">
        <f t="shared" si="66"/>
        <v>0</v>
      </c>
      <c r="S163" s="62"/>
    </row>
    <row r="164" spans="1:19" hidden="1">
      <c r="A164" s="127">
        <f t="shared" si="57"/>
        <v>2</v>
      </c>
      <c r="B164" s="142">
        <f t="shared" ref="B164:B170" si="67">B163+1</f>
        <v>33</v>
      </c>
      <c r="C164" s="146"/>
      <c r="D164" s="143"/>
      <c r="E164" s="132">
        <f>'FORMULARZ OFERTY'!$H164+'FORMULARZ OFERTY'!$L164</f>
        <v>0</v>
      </c>
      <c r="F164" s="134"/>
      <c r="G164" s="130">
        <v>0.05</v>
      </c>
      <c r="H164" s="116"/>
      <c r="I164" s="144">
        <f t="shared" si="58"/>
        <v>0</v>
      </c>
      <c r="J164" s="144">
        <f t="shared" si="59"/>
        <v>0</v>
      </c>
      <c r="K164" s="144">
        <f t="shared" si="60"/>
        <v>0</v>
      </c>
      <c r="L164" s="133">
        <v>0</v>
      </c>
      <c r="M164" s="144">
        <f t="shared" si="61"/>
        <v>0</v>
      </c>
      <c r="N164" s="144">
        <f t="shared" si="62"/>
        <v>0</v>
      </c>
      <c r="O164" s="144">
        <f t="shared" si="63"/>
        <v>0</v>
      </c>
      <c r="P164" s="145">
        <f t="shared" si="64"/>
        <v>0</v>
      </c>
      <c r="Q164" s="144">
        <f t="shared" si="65"/>
        <v>0</v>
      </c>
      <c r="R164" s="144">
        <f t="shared" si="66"/>
        <v>0</v>
      </c>
      <c r="S164" s="62"/>
    </row>
    <row r="165" spans="1:19" hidden="1">
      <c r="A165" s="127">
        <f t="shared" ref="A165:A170" si="68">$D$97</f>
        <v>2</v>
      </c>
      <c r="B165" s="142">
        <f t="shared" si="67"/>
        <v>34</v>
      </c>
      <c r="C165" s="146"/>
      <c r="D165" s="143"/>
      <c r="E165" s="132">
        <f>'FORMULARZ OFERTY'!$H165+'FORMULARZ OFERTY'!$L165</f>
        <v>0</v>
      </c>
      <c r="F165" s="134"/>
      <c r="G165" s="130">
        <v>0.05</v>
      </c>
      <c r="H165" s="116"/>
      <c r="I165" s="144">
        <f t="shared" ref="I165:I170" si="69">ROUND($F165*H165,2)</f>
        <v>0</v>
      </c>
      <c r="J165" s="144">
        <f t="shared" ref="J165:J170" si="70">ROUND(I165*$G165,2)</f>
        <v>0</v>
      </c>
      <c r="K165" s="144">
        <f t="shared" ref="K165:K170" si="71">ROUND(I165+J165,2)</f>
        <v>0</v>
      </c>
      <c r="L165" s="133">
        <v>0</v>
      </c>
      <c r="M165" s="144">
        <f t="shared" ref="M165:M170" si="72">ROUND($F165*L165,2)</f>
        <v>0</v>
      </c>
      <c r="N165" s="144">
        <f t="shared" ref="N165:N170" si="73">ROUND(M165*$G165,2)</f>
        <v>0</v>
      </c>
      <c r="O165" s="144">
        <f t="shared" ref="O165:O170" si="74">ROUND(M165+N165,2)</f>
        <v>0</v>
      </c>
      <c r="P165" s="145">
        <f t="shared" ref="P165:P170" si="75">ROUND(I165+M165,2)</f>
        <v>0</v>
      </c>
      <c r="Q165" s="144">
        <f t="shared" ref="Q165:Q170" si="76">ROUND(J165+N165,2)</f>
        <v>0</v>
      </c>
      <c r="R165" s="144">
        <f t="shared" ref="R165:R170" si="77">ROUND(K165+O165,2)</f>
        <v>0</v>
      </c>
      <c r="S165" s="62"/>
    </row>
    <row r="166" spans="1:19" hidden="1">
      <c r="A166" s="127">
        <f t="shared" si="68"/>
        <v>2</v>
      </c>
      <c r="B166" s="142">
        <f t="shared" si="67"/>
        <v>35</v>
      </c>
      <c r="C166" s="146"/>
      <c r="D166" s="143"/>
      <c r="E166" s="132">
        <f>'FORMULARZ OFERTY'!$H166+'FORMULARZ OFERTY'!$L166</f>
        <v>0</v>
      </c>
      <c r="F166" s="134"/>
      <c r="G166" s="130">
        <v>0.05</v>
      </c>
      <c r="H166" s="116"/>
      <c r="I166" s="144">
        <f t="shared" si="69"/>
        <v>0</v>
      </c>
      <c r="J166" s="144">
        <f t="shared" si="70"/>
        <v>0</v>
      </c>
      <c r="K166" s="144">
        <f t="shared" si="71"/>
        <v>0</v>
      </c>
      <c r="L166" s="133">
        <v>0</v>
      </c>
      <c r="M166" s="144">
        <f t="shared" si="72"/>
        <v>0</v>
      </c>
      <c r="N166" s="144">
        <f t="shared" si="73"/>
        <v>0</v>
      </c>
      <c r="O166" s="144">
        <f t="shared" si="74"/>
        <v>0</v>
      </c>
      <c r="P166" s="145">
        <f t="shared" si="75"/>
        <v>0</v>
      </c>
      <c r="Q166" s="144">
        <f t="shared" si="76"/>
        <v>0</v>
      </c>
      <c r="R166" s="144">
        <f t="shared" si="77"/>
        <v>0</v>
      </c>
      <c r="S166" s="62"/>
    </row>
    <row r="167" spans="1:19" hidden="1">
      <c r="A167" s="127">
        <f t="shared" si="68"/>
        <v>2</v>
      </c>
      <c r="B167" s="142">
        <f t="shared" si="67"/>
        <v>36</v>
      </c>
      <c r="C167" s="146"/>
      <c r="D167" s="143"/>
      <c r="E167" s="132">
        <f>'FORMULARZ OFERTY'!$H167+'FORMULARZ OFERTY'!$L167</f>
        <v>0</v>
      </c>
      <c r="F167" s="134"/>
      <c r="G167" s="130">
        <v>0.05</v>
      </c>
      <c r="H167" s="116"/>
      <c r="I167" s="144">
        <f t="shared" si="69"/>
        <v>0</v>
      </c>
      <c r="J167" s="144">
        <f t="shared" si="70"/>
        <v>0</v>
      </c>
      <c r="K167" s="144">
        <f t="shared" si="71"/>
        <v>0</v>
      </c>
      <c r="L167" s="133">
        <v>0</v>
      </c>
      <c r="M167" s="144">
        <f t="shared" si="72"/>
        <v>0</v>
      </c>
      <c r="N167" s="144">
        <f t="shared" si="73"/>
        <v>0</v>
      </c>
      <c r="O167" s="144">
        <f t="shared" si="74"/>
        <v>0</v>
      </c>
      <c r="P167" s="145">
        <f t="shared" si="75"/>
        <v>0</v>
      </c>
      <c r="Q167" s="144">
        <f t="shared" si="76"/>
        <v>0</v>
      </c>
      <c r="R167" s="144">
        <f t="shared" si="77"/>
        <v>0</v>
      </c>
      <c r="S167" s="62"/>
    </row>
    <row r="168" spans="1:19" hidden="1">
      <c r="A168" s="127">
        <f t="shared" si="68"/>
        <v>2</v>
      </c>
      <c r="B168" s="142">
        <f t="shared" si="67"/>
        <v>37</v>
      </c>
      <c r="C168" s="146"/>
      <c r="D168" s="143"/>
      <c r="E168" s="132">
        <f>'FORMULARZ OFERTY'!$H168+'FORMULARZ OFERTY'!$L168</f>
        <v>0</v>
      </c>
      <c r="F168" s="134"/>
      <c r="G168" s="130">
        <v>0.05</v>
      </c>
      <c r="H168" s="116"/>
      <c r="I168" s="144">
        <f t="shared" si="69"/>
        <v>0</v>
      </c>
      <c r="J168" s="144">
        <f t="shared" si="70"/>
        <v>0</v>
      </c>
      <c r="K168" s="144">
        <f t="shared" si="71"/>
        <v>0</v>
      </c>
      <c r="L168" s="133">
        <v>0</v>
      </c>
      <c r="M168" s="144">
        <f t="shared" si="72"/>
        <v>0</v>
      </c>
      <c r="N168" s="144">
        <f t="shared" si="73"/>
        <v>0</v>
      </c>
      <c r="O168" s="144">
        <f t="shared" si="74"/>
        <v>0</v>
      </c>
      <c r="P168" s="145">
        <f t="shared" si="75"/>
        <v>0</v>
      </c>
      <c r="Q168" s="144">
        <f t="shared" si="76"/>
        <v>0</v>
      </c>
      <c r="R168" s="144">
        <f t="shared" si="77"/>
        <v>0</v>
      </c>
      <c r="S168" s="62"/>
    </row>
    <row r="169" spans="1:19" hidden="1">
      <c r="A169" s="127">
        <f t="shared" si="68"/>
        <v>2</v>
      </c>
      <c r="B169" s="142">
        <f t="shared" si="67"/>
        <v>38</v>
      </c>
      <c r="C169" s="146"/>
      <c r="D169" s="143"/>
      <c r="E169" s="132">
        <f>'FORMULARZ OFERTY'!$H169+'FORMULARZ OFERTY'!$L169</f>
        <v>0</v>
      </c>
      <c r="F169" s="134"/>
      <c r="G169" s="130">
        <v>0.05</v>
      </c>
      <c r="H169" s="116"/>
      <c r="I169" s="144">
        <f>ROUND($F169*H169,2)</f>
        <v>0</v>
      </c>
      <c r="J169" s="144">
        <f>ROUND(I169*$G169,2)</f>
        <v>0</v>
      </c>
      <c r="K169" s="144">
        <f>ROUND(I169+J169,2)</f>
        <v>0</v>
      </c>
      <c r="L169" s="133">
        <v>0</v>
      </c>
      <c r="M169" s="144">
        <f>ROUND($F169*L169,2)</f>
        <v>0</v>
      </c>
      <c r="N169" s="144">
        <f>ROUND(M169*$G169,2)</f>
        <v>0</v>
      </c>
      <c r="O169" s="144">
        <f>ROUND(M169+N169,2)</f>
        <v>0</v>
      </c>
      <c r="P169" s="145">
        <f>ROUND(I169+M169,2)</f>
        <v>0</v>
      </c>
      <c r="Q169" s="144">
        <f>ROUND(J169+N169,2)</f>
        <v>0</v>
      </c>
      <c r="R169" s="144">
        <f>ROUND(K169+O169,2)</f>
        <v>0</v>
      </c>
      <c r="S169" s="62"/>
    </row>
    <row r="170" spans="1:19" hidden="1">
      <c r="A170" s="127">
        <f t="shared" si="68"/>
        <v>2</v>
      </c>
      <c r="B170" s="142">
        <f t="shared" si="67"/>
        <v>39</v>
      </c>
      <c r="C170" s="146"/>
      <c r="D170" s="143"/>
      <c r="E170" s="132">
        <f>'FORMULARZ OFERTY'!$H170+'FORMULARZ OFERTY'!$L170</f>
        <v>0</v>
      </c>
      <c r="F170" s="134"/>
      <c r="G170" s="130">
        <v>0.05</v>
      </c>
      <c r="H170" s="116"/>
      <c r="I170" s="144">
        <f t="shared" si="69"/>
        <v>0</v>
      </c>
      <c r="J170" s="144">
        <f t="shared" si="70"/>
        <v>0</v>
      </c>
      <c r="K170" s="144">
        <f t="shared" si="71"/>
        <v>0</v>
      </c>
      <c r="L170" s="133">
        <v>0</v>
      </c>
      <c r="M170" s="144">
        <f t="shared" si="72"/>
        <v>0</v>
      </c>
      <c r="N170" s="144">
        <f t="shared" si="73"/>
        <v>0</v>
      </c>
      <c r="O170" s="144">
        <f t="shared" si="74"/>
        <v>0</v>
      </c>
      <c r="P170" s="145">
        <f t="shared" si="75"/>
        <v>0</v>
      </c>
      <c r="Q170" s="144">
        <f t="shared" si="76"/>
        <v>0</v>
      </c>
      <c r="R170" s="144">
        <f t="shared" si="77"/>
        <v>0</v>
      </c>
      <c r="S170" s="62"/>
    </row>
    <row r="171" spans="1:19" ht="18.95" hidden="1" customHeight="1" thickBot="1">
      <c r="A171" s="129" t="s">
        <v>87</v>
      </c>
      <c r="B171" s="117"/>
      <c r="C171" s="118" t="s">
        <v>84</v>
      </c>
      <c r="D171" s="119">
        <v>3</v>
      </c>
      <c r="E171" s="120"/>
      <c r="F171" s="131"/>
      <c r="G171" s="130">
        <v>0.05</v>
      </c>
      <c r="H171" s="135" t="s">
        <v>123</v>
      </c>
      <c r="I171" s="122">
        <f>VLOOKUP($D171,wartości[],3,FALSE)</f>
        <v>0</v>
      </c>
      <c r="J171" s="122">
        <f>VLOOKUP($D171,wartości[],4,FALSE)</f>
        <v>0</v>
      </c>
      <c r="K171" s="122">
        <f>VLOOKUP($D171,wartości[],5,FALSE)</f>
        <v>0</v>
      </c>
      <c r="L171" s="176"/>
      <c r="M171" s="122">
        <f>VLOOKUP($D171,wartości[],7,FALSE)</f>
        <v>0</v>
      </c>
      <c r="N171" s="122">
        <f>VLOOKUP($D171,wartości[],8,FALSE)</f>
        <v>0</v>
      </c>
      <c r="O171" s="122">
        <f>VLOOKUP($D171,wartości[],9,FALSE)</f>
        <v>0</v>
      </c>
      <c r="P171" s="123">
        <f>VLOOKUP($D171,wartości[],11,FALSE)</f>
        <v>0</v>
      </c>
      <c r="Q171" s="122">
        <f>VLOOKUP($D171,wartości[],12,FALSE)</f>
        <v>0</v>
      </c>
      <c r="R171" s="150">
        <f>VLOOKUP($D171,wartości[],13,FALSE)</f>
        <v>0</v>
      </c>
    </row>
    <row r="172" spans="1:19" hidden="1">
      <c r="A172" s="127">
        <f t="shared" ref="A172:A195" si="78">$D$171</f>
        <v>3</v>
      </c>
      <c r="B172" s="142"/>
      <c r="C172" s="165"/>
      <c r="D172" s="143"/>
      <c r="E172" s="132">
        <f>'FORMULARZ OFERTY'!$H172+'FORMULARZ OFERTY'!$L172</f>
        <v>0</v>
      </c>
      <c r="F172" s="134"/>
      <c r="G172" s="130">
        <v>0.05</v>
      </c>
      <c r="H172" s="116"/>
      <c r="I172" s="144">
        <f t="shared" ref="I172:I173" si="79">ROUND($F172*H172,2)</f>
        <v>0</v>
      </c>
      <c r="J172" s="144">
        <f t="shared" ref="J172:J173" si="80">ROUND(I172*$G172,2)</f>
        <v>0</v>
      </c>
      <c r="K172" s="144">
        <f t="shared" ref="K172:K173" si="81">ROUND(I172+J172,2)</f>
        <v>0</v>
      </c>
      <c r="L172" s="133"/>
      <c r="M172" s="144">
        <f t="shared" ref="M172:M173" si="82">ROUND($F172*L172,2)</f>
        <v>0</v>
      </c>
      <c r="N172" s="144">
        <f t="shared" ref="N172:N173" si="83">ROUND(M172*$G172,2)</f>
        <v>0</v>
      </c>
      <c r="O172" s="144">
        <f t="shared" ref="O172:O173" si="84">ROUND(M172+N172,2)</f>
        <v>0</v>
      </c>
      <c r="P172" s="145">
        <f t="shared" ref="P172:P173" si="85">ROUND(I172+M172,2)</f>
        <v>0</v>
      </c>
      <c r="Q172" s="144">
        <f t="shared" ref="Q172:Q173" si="86">ROUND(J172+N172,2)</f>
        <v>0</v>
      </c>
      <c r="R172" s="144">
        <f t="shared" ref="R172:R173" si="87">ROUND(K172+O172,2)</f>
        <v>0</v>
      </c>
      <c r="S172" s="62"/>
    </row>
    <row r="173" spans="1:19" hidden="1">
      <c r="A173" s="127">
        <f t="shared" si="78"/>
        <v>3</v>
      </c>
      <c r="B173" s="142"/>
      <c r="C173" s="165"/>
      <c r="D173" s="143"/>
      <c r="E173" s="132">
        <f>'FORMULARZ OFERTY'!$H173+'FORMULARZ OFERTY'!$L173</f>
        <v>0</v>
      </c>
      <c r="F173" s="134"/>
      <c r="G173" s="130">
        <v>0.05</v>
      </c>
      <c r="H173" s="116"/>
      <c r="I173" s="144">
        <f t="shared" si="79"/>
        <v>0</v>
      </c>
      <c r="J173" s="144">
        <f t="shared" si="80"/>
        <v>0</v>
      </c>
      <c r="K173" s="144">
        <f t="shared" si="81"/>
        <v>0</v>
      </c>
      <c r="L173" s="133"/>
      <c r="M173" s="144">
        <f t="shared" si="82"/>
        <v>0</v>
      </c>
      <c r="N173" s="144">
        <f t="shared" si="83"/>
        <v>0</v>
      </c>
      <c r="O173" s="144">
        <f t="shared" si="84"/>
        <v>0</v>
      </c>
      <c r="P173" s="145">
        <f t="shared" si="85"/>
        <v>0</v>
      </c>
      <c r="Q173" s="144">
        <f t="shared" si="86"/>
        <v>0</v>
      </c>
      <c r="R173" s="144">
        <f t="shared" si="87"/>
        <v>0</v>
      </c>
      <c r="S173" s="62"/>
    </row>
    <row r="174" spans="1:19" hidden="1">
      <c r="A174" s="127">
        <v>3</v>
      </c>
      <c r="B174" s="142"/>
      <c r="C174" s="165"/>
      <c r="D174" s="143"/>
      <c r="E174" s="132">
        <f>'FORMULARZ OFERTY'!$H174+'FORMULARZ OFERTY'!$L174</f>
        <v>0</v>
      </c>
      <c r="F174" s="134"/>
      <c r="G174" s="130">
        <v>0.05</v>
      </c>
      <c r="H174" s="116"/>
      <c r="I174" s="144">
        <f t="shared" ref="I174:I175" si="88">ROUND($F174*H174,2)</f>
        <v>0</v>
      </c>
      <c r="J174" s="144">
        <f t="shared" ref="J174:J175" si="89">ROUND(I174*$G174,2)</f>
        <v>0</v>
      </c>
      <c r="K174" s="144">
        <f t="shared" ref="K174:K175" si="90">ROUND(I174+J174,2)</f>
        <v>0</v>
      </c>
      <c r="L174" s="133"/>
      <c r="M174" s="144">
        <f t="shared" ref="M174:M175" si="91">ROUND($F174*L174,2)</f>
        <v>0</v>
      </c>
      <c r="N174" s="144">
        <f t="shared" ref="N174:N175" si="92">ROUND(M174*$G174,2)</f>
        <v>0</v>
      </c>
      <c r="O174" s="144">
        <f t="shared" ref="O174:O175" si="93">ROUND(M174+N174,2)</f>
        <v>0</v>
      </c>
      <c r="P174" s="145">
        <f t="shared" ref="P174:P175" si="94">ROUND(I174+M174,2)</f>
        <v>0</v>
      </c>
      <c r="Q174" s="144">
        <f t="shared" ref="Q174:Q175" si="95">ROUND(J174+N174,2)</f>
        <v>0</v>
      </c>
      <c r="R174" s="144">
        <f t="shared" ref="R174:R175" si="96">ROUND(K174+O174,2)</f>
        <v>0</v>
      </c>
      <c r="S174" s="62"/>
    </row>
    <row r="175" spans="1:19" hidden="1">
      <c r="A175" s="127">
        <f t="shared" si="78"/>
        <v>3</v>
      </c>
      <c r="B175" s="142"/>
      <c r="C175" s="165"/>
      <c r="D175" s="143"/>
      <c r="E175" s="132">
        <f>'FORMULARZ OFERTY'!$H175+'FORMULARZ OFERTY'!$L175</f>
        <v>0</v>
      </c>
      <c r="F175" s="134"/>
      <c r="G175" s="130">
        <v>0.05</v>
      </c>
      <c r="H175" s="116"/>
      <c r="I175" s="144">
        <f t="shared" si="88"/>
        <v>0</v>
      </c>
      <c r="J175" s="144">
        <f t="shared" si="89"/>
        <v>0</v>
      </c>
      <c r="K175" s="144">
        <f t="shared" si="90"/>
        <v>0</v>
      </c>
      <c r="L175" s="133"/>
      <c r="M175" s="144">
        <f t="shared" si="91"/>
        <v>0</v>
      </c>
      <c r="N175" s="144">
        <f t="shared" si="92"/>
        <v>0</v>
      </c>
      <c r="O175" s="144">
        <f t="shared" si="93"/>
        <v>0</v>
      </c>
      <c r="P175" s="145">
        <f t="shared" si="94"/>
        <v>0</v>
      </c>
      <c r="Q175" s="144">
        <f t="shared" si="95"/>
        <v>0</v>
      </c>
      <c r="R175" s="144">
        <f t="shared" si="96"/>
        <v>0</v>
      </c>
      <c r="S175" s="62"/>
    </row>
    <row r="176" spans="1:19" hidden="1">
      <c r="A176" s="127">
        <f t="shared" si="78"/>
        <v>3</v>
      </c>
      <c r="B176" s="142"/>
      <c r="C176" s="165"/>
      <c r="D176" s="143"/>
      <c r="E176" s="132">
        <f>'FORMULARZ OFERTY'!$H176+'FORMULARZ OFERTY'!$L176</f>
        <v>0</v>
      </c>
      <c r="F176" s="134"/>
      <c r="G176" s="130">
        <v>0.05</v>
      </c>
      <c r="H176" s="116"/>
      <c r="I176" s="144">
        <f t="shared" ref="I176:I195" si="97">ROUND($F176*H176,2)</f>
        <v>0</v>
      </c>
      <c r="J176" s="144">
        <f t="shared" ref="J176:J195" si="98">ROUND(I176*$G176,2)</f>
        <v>0</v>
      </c>
      <c r="K176" s="144">
        <f t="shared" ref="K176:K195" si="99">ROUND(I176+J176,2)</f>
        <v>0</v>
      </c>
      <c r="L176" s="133"/>
      <c r="M176" s="144">
        <f t="shared" ref="M176:M195" si="100">ROUND($F176*L176,2)</f>
        <v>0</v>
      </c>
      <c r="N176" s="144">
        <f t="shared" ref="N176:N195" si="101">ROUND(M176*$G176,2)</f>
        <v>0</v>
      </c>
      <c r="O176" s="144">
        <f t="shared" ref="O176:O195" si="102">ROUND(M176+N176,2)</f>
        <v>0</v>
      </c>
      <c r="P176" s="145">
        <f t="shared" ref="P176:P195" si="103">ROUND(I176+M176,2)</f>
        <v>0</v>
      </c>
      <c r="Q176" s="144">
        <f t="shared" ref="Q176:Q195" si="104">ROUND(J176+N176,2)</f>
        <v>0</v>
      </c>
      <c r="R176" s="144">
        <f t="shared" ref="R176:R195" si="105">ROUND(K176+O176,2)</f>
        <v>0</v>
      </c>
      <c r="S176" s="62"/>
    </row>
    <row r="177" spans="1:19" hidden="1">
      <c r="A177" s="127">
        <f t="shared" si="78"/>
        <v>3</v>
      </c>
      <c r="B177" s="142"/>
      <c r="C177" s="165"/>
      <c r="D177" s="143"/>
      <c r="E177" s="132">
        <f>'FORMULARZ OFERTY'!$H177+'FORMULARZ OFERTY'!$L177</f>
        <v>0</v>
      </c>
      <c r="F177" s="134"/>
      <c r="G177" s="130">
        <v>0.05</v>
      </c>
      <c r="H177" s="116"/>
      <c r="I177" s="144">
        <f t="shared" ref="I177:I181" si="106">ROUND($F177*H177,2)</f>
        <v>0</v>
      </c>
      <c r="J177" s="144">
        <f t="shared" ref="J177:J181" si="107">ROUND(I177*$G177,2)</f>
        <v>0</v>
      </c>
      <c r="K177" s="144">
        <f t="shared" ref="K177:K181" si="108">ROUND(I177+J177,2)</f>
        <v>0</v>
      </c>
      <c r="L177" s="133"/>
      <c r="M177" s="144">
        <f t="shared" ref="M177:M181" si="109">ROUND($F177*L177,2)</f>
        <v>0</v>
      </c>
      <c r="N177" s="144">
        <f t="shared" ref="N177:N181" si="110">ROUND(M177*$G177,2)</f>
        <v>0</v>
      </c>
      <c r="O177" s="144">
        <f t="shared" ref="O177:O181" si="111">ROUND(M177+N177,2)</f>
        <v>0</v>
      </c>
      <c r="P177" s="145">
        <f t="shared" ref="P177:P181" si="112">ROUND(I177+M177,2)</f>
        <v>0</v>
      </c>
      <c r="Q177" s="144">
        <f t="shared" ref="Q177:Q181" si="113">ROUND(J177+N177,2)</f>
        <v>0</v>
      </c>
      <c r="R177" s="144">
        <f t="shared" ref="R177:R181" si="114">ROUND(K177+O177,2)</f>
        <v>0</v>
      </c>
      <c r="S177" s="62"/>
    </row>
    <row r="178" spans="1:19" hidden="1">
      <c r="A178" s="127">
        <f t="shared" si="78"/>
        <v>3</v>
      </c>
      <c r="B178" s="142"/>
      <c r="C178" s="165"/>
      <c r="D178" s="143"/>
      <c r="E178" s="132">
        <f>'FORMULARZ OFERTY'!$H178+'FORMULARZ OFERTY'!$L178</f>
        <v>0</v>
      </c>
      <c r="F178" s="134"/>
      <c r="G178" s="130">
        <v>0.05</v>
      </c>
      <c r="H178" s="116"/>
      <c r="I178" s="144">
        <f t="shared" si="106"/>
        <v>0</v>
      </c>
      <c r="J178" s="144">
        <f t="shared" si="107"/>
        <v>0</v>
      </c>
      <c r="K178" s="144">
        <f t="shared" si="108"/>
        <v>0</v>
      </c>
      <c r="L178" s="133"/>
      <c r="M178" s="144">
        <f t="shared" si="109"/>
        <v>0</v>
      </c>
      <c r="N178" s="144">
        <f t="shared" si="110"/>
        <v>0</v>
      </c>
      <c r="O178" s="144">
        <f t="shared" si="111"/>
        <v>0</v>
      </c>
      <c r="P178" s="145">
        <f t="shared" si="112"/>
        <v>0</v>
      </c>
      <c r="Q178" s="144">
        <f t="shared" si="113"/>
        <v>0</v>
      </c>
      <c r="R178" s="144">
        <f t="shared" si="114"/>
        <v>0</v>
      </c>
      <c r="S178" s="62"/>
    </row>
    <row r="179" spans="1:19" hidden="1">
      <c r="A179" s="127">
        <f t="shared" si="78"/>
        <v>3</v>
      </c>
      <c r="B179" s="178"/>
      <c r="C179" s="179"/>
      <c r="D179" s="180"/>
      <c r="E179" s="181">
        <f>'FORMULARZ OFERTY'!$H179+'FORMULARZ OFERTY'!$L179</f>
        <v>0</v>
      </c>
      <c r="F179" s="182"/>
      <c r="G179" s="130">
        <v>0.05</v>
      </c>
      <c r="H179" s="116"/>
      <c r="I179" s="183">
        <f t="shared" si="106"/>
        <v>0</v>
      </c>
      <c r="J179" s="183">
        <f t="shared" si="107"/>
        <v>0</v>
      </c>
      <c r="K179" s="183">
        <f t="shared" si="108"/>
        <v>0</v>
      </c>
      <c r="L179" s="184"/>
      <c r="M179" s="183">
        <f t="shared" si="109"/>
        <v>0</v>
      </c>
      <c r="N179" s="183">
        <f t="shared" si="110"/>
        <v>0</v>
      </c>
      <c r="O179" s="183">
        <f t="shared" si="111"/>
        <v>0</v>
      </c>
      <c r="P179" s="185">
        <f t="shared" si="112"/>
        <v>0</v>
      </c>
      <c r="Q179" s="183">
        <f t="shared" si="113"/>
        <v>0</v>
      </c>
      <c r="R179" s="183">
        <f t="shared" si="114"/>
        <v>0</v>
      </c>
      <c r="S179" s="62"/>
    </row>
    <row r="180" spans="1:19" hidden="1">
      <c r="A180" s="127">
        <f t="shared" si="78"/>
        <v>3</v>
      </c>
      <c r="B180" s="142">
        <f t="shared" ref="B180:B195" si="115">B179+1</f>
        <v>1</v>
      </c>
      <c r="C180" s="146"/>
      <c r="D180" s="143"/>
      <c r="E180" s="132">
        <f>'FORMULARZ OFERTY'!$H180+'FORMULARZ OFERTY'!$L180</f>
        <v>1</v>
      </c>
      <c r="F180" s="177"/>
      <c r="G180" s="130">
        <v>0.05</v>
      </c>
      <c r="H180" s="116"/>
      <c r="I180" s="144">
        <f t="shared" si="106"/>
        <v>0</v>
      </c>
      <c r="J180" s="144">
        <f t="shared" si="107"/>
        <v>0</v>
      </c>
      <c r="K180" s="144">
        <f t="shared" si="108"/>
        <v>0</v>
      </c>
      <c r="L180" s="133">
        <v>1</v>
      </c>
      <c r="M180" s="144">
        <f t="shared" si="109"/>
        <v>0</v>
      </c>
      <c r="N180" s="144">
        <f t="shared" si="110"/>
        <v>0</v>
      </c>
      <c r="O180" s="144">
        <f t="shared" si="111"/>
        <v>0</v>
      </c>
      <c r="P180" s="145">
        <f t="shared" si="112"/>
        <v>0</v>
      </c>
      <c r="Q180" s="144">
        <f t="shared" si="113"/>
        <v>0</v>
      </c>
      <c r="R180" s="144">
        <f t="shared" si="114"/>
        <v>0</v>
      </c>
      <c r="S180" s="62"/>
    </row>
    <row r="181" spans="1:19" hidden="1">
      <c r="A181" s="127">
        <f t="shared" si="78"/>
        <v>3</v>
      </c>
      <c r="B181" s="142">
        <f t="shared" si="115"/>
        <v>2</v>
      </c>
      <c r="C181" s="146"/>
      <c r="D181" s="143"/>
      <c r="E181" s="132">
        <f>'FORMULARZ OFERTY'!$H181+'FORMULARZ OFERTY'!$L181</f>
        <v>1</v>
      </c>
      <c r="F181" s="134"/>
      <c r="G181" s="130">
        <v>0.05</v>
      </c>
      <c r="H181" s="116"/>
      <c r="I181" s="144">
        <f t="shared" si="106"/>
        <v>0</v>
      </c>
      <c r="J181" s="144">
        <f t="shared" si="107"/>
        <v>0</v>
      </c>
      <c r="K181" s="144">
        <f t="shared" si="108"/>
        <v>0</v>
      </c>
      <c r="L181" s="133">
        <v>1</v>
      </c>
      <c r="M181" s="144">
        <f t="shared" si="109"/>
        <v>0</v>
      </c>
      <c r="N181" s="144">
        <f t="shared" si="110"/>
        <v>0</v>
      </c>
      <c r="O181" s="144">
        <f t="shared" si="111"/>
        <v>0</v>
      </c>
      <c r="P181" s="145">
        <f t="shared" si="112"/>
        <v>0</v>
      </c>
      <c r="Q181" s="144">
        <f t="shared" si="113"/>
        <v>0</v>
      </c>
      <c r="R181" s="144">
        <f t="shared" si="114"/>
        <v>0</v>
      </c>
      <c r="S181" s="62"/>
    </row>
    <row r="182" spans="1:19" hidden="1">
      <c r="A182" s="127">
        <f t="shared" si="78"/>
        <v>3</v>
      </c>
      <c r="B182" s="142">
        <f t="shared" si="115"/>
        <v>3</v>
      </c>
      <c r="C182" s="146"/>
      <c r="D182" s="143"/>
      <c r="E182" s="132">
        <f>'FORMULARZ OFERTY'!$H182+'FORMULARZ OFERTY'!$L182</f>
        <v>1</v>
      </c>
      <c r="F182" s="134"/>
      <c r="G182" s="130">
        <v>0.05</v>
      </c>
      <c r="H182" s="116"/>
      <c r="I182" s="144">
        <f t="shared" ref="I182:I188" si="116">ROUND($F182*H182,2)</f>
        <v>0</v>
      </c>
      <c r="J182" s="144">
        <f t="shared" ref="J182:J188" si="117">ROUND(I182*$G182,2)</f>
        <v>0</v>
      </c>
      <c r="K182" s="144">
        <f t="shared" ref="K182:K188" si="118">ROUND(I182+J182,2)</f>
        <v>0</v>
      </c>
      <c r="L182" s="133">
        <v>1</v>
      </c>
      <c r="M182" s="144">
        <f t="shared" ref="M182:M188" si="119">ROUND($F182*L182,2)</f>
        <v>0</v>
      </c>
      <c r="N182" s="144">
        <f t="shared" ref="N182:N188" si="120">ROUND(M182*$G182,2)</f>
        <v>0</v>
      </c>
      <c r="O182" s="144">
        <f t="shared" ref="O182:O188" si="121">ROUND(M182+N182,2)</f>
        <v>0</v>
      </c>
      <c r="P182" s="145">
        <f t="shared" ref="P182:P188" si="122">ROUND(I182+M182,2)</f>
        <v>0</v>
      </c>
      <c r="Q182" s="144">
        <f t="shared" ref="Q182:Q188" si="123">ROUND(J182+N182,2)</f>
        <v>0</v>
      </c>
      <c r="R182" s="144">
        <f t="shared" ref="R182:R188" si="124">ROUND(K182+O182,2)</f>
        <v>0</v>
      </c>
      <c r="S182" s="62"/>
    </row>
    <row r="183" spans="1:19" hidden="1">
      <c r="A183" s="127">
        <f t="shared" si="78"/>
        <v>3</v>
      </c>
      <c r="B183" s="142">
        <f t="shared" si="115"/>
        <v>4</v>
      </c>
      <c r="C183" s="146"/>
      <c r="D183" s="143"/>
      <c r="E183" s="132">
        <f>'FORMULARZ OFERTY'!$H183+'FORMULARZ OFERTY'!$L183</f>
        <v>1</v>
      </c>
      <c r="F183" s="134"/>
      <c r="G183" s="130">
        <v>0.05</v>
      </c>
      <c r="H183" s="116"/>
      <c r="I183" s="144">
        <f t="shared" si="116"/>
        <v>0</v>
      </c>
      <c r="J183" s="144">
        <f t="shared" si="117"/>
        <v>0</v>
      </c>
      <c r="K183" s="144">
        <f t="shared" si="118"/>
        <v>0</v>
      </c>
      <c r="L183" s="133">
        <v>1</v>
      </c>
      <c r="M183" s="144">
        <f t="shared" si="119"/>
        <v>0</v>
      </c>
      <c r="N183" s="144">
        <f t="shared" si="120"/>
        <v>0</v>
      </c>
      <c r="O183" s="144">
        <f t="shared" si="121"/>
        <v>0</v>
      </c>
      <c r="P183" s="145">
        <f t="shared" si="122"/>
        <v>0</v>
      </c>
      <c r="Q183" s="144">
        <f t="shared" si="123"/>
        <v>0</v>
      </c>
      <c r="R183" s="144">
        <f t="shared" si="124"/>
        <v>0</v>
      </c>
      <c r="S183" s="62"/>
    </row>
    <row r="184" spans="1:19" hidden="1">
      <c r="A184" s="127">
        <f t="shared" si="78"/>
        <v>3</v>
      </c>
      <c r="B184" s="142">
        <f t="shared" si="115"/>
        <v>5</v>
      </c>
      <c r="C184" s="146"/>
      <c r="D184" s="143"/>
      <c r="E184" s="132">
        <f>'FORMULARZ OFERTY'!$H184+'FORMULARZ OFERTY'!$L184</f>
        <v>1</v>
      </c>
      <c r="F184" s="134"/>
      <c r="G184" s="130">
        <v>0.05</v>
      </c>
      <c r="H184" s="116"/>
      <c r="I184" s="144">
        <f t="shared" si="116"/>
        <v>0</v>
      </c>
      <c r="J184" s="144">
        <f t="shared" si="117"/>
        <v>0</v>
      </c>
      <c r="K184" s="144">
        <f t="shared" si="118"/>
        <v>0</v>
      </c>
      <c r="L184" s="133">
        <v>1</v>
      </c>
      <c r="M184" s="144">
        <f t="shared" si="119"/>
        <v>0</v>
      </c>
      <c r="N184" s="144">
        <f t="shared" si="120"/>
        <v>0</v>
      </c>
      <c r="O184" s="144">
        <f t="shared" si="121"/>
        <v>0</v>
      </c>
      <c r="P184" s="145">
        <f t="shared" si="122"/>
        <v>0</v>
      </c>
      <c r="Q184" s="144">
        <f t="shared" si="123"/>
        <v>0</v>
      </c>
      <c r="R184" s="144">
        <f t="shared" si="124"/>
        <v>0</v>
      </c>
      <c r="S184" s="62"/>
    </row>
    <row r="185" spans="1:19" hidden="1">
      <c r="A185" s="127">
        <f t="shared" si="78"/>
        <v>3</v>
      </c>
      <c r="B185" s="142">
        <f t="shared" si="115"/>
        <v>6</v>
      </c>
      <c r="C185" s="146"/>
      <c r="D185" s="143"/>
      <c r="E185" s="132">
        <f>'FORMULARZ OFERTY'!$H185+'FORMULARZ OFERTY'!$L185</f>
        <v>1</v>
      </c>
      <c r="F185" s="134"/>
      <c r="G185" s="130">
        <v>0.05</v>
      </c>
      <c r="H185" s="116"/>
      <c r="I185" s="144">
        <f t="shared" si="116"/>
        <v>0</v>
      </c>
      <c r="J185" s="144">
        <f t="shared" si="117"/>
        <v>0</v>
      </c>
      <c r="K185" s="144">
        <f t="shared" si="118"/>
        <v>0</v>
      </c>
      <c r="L185" s="133">
        <v>1</v>
      </c>
      <c r="M185" s="144">
        <f t="shared" si="119"/>
        <v>0</v>
      </c>
      <c r="N185" s="144">
        <f t="shared" si="120"/>
        <v>0</v>
      </c>
      <c r="O185" s="144">
        <f t="shared" si="121"/>
        <v>0</v>
      </c>
      <c r="P185" s="145">
        <f t="shared" si="122"/>
        <v>0</v>
      </c>
      <c r="Q185" s="144">
        <f t="shared" si="123"/>
        <v>0</v>
      </c>
      <c r="R185" s="144">
        <f t="shared" si="124"/>
        <v>0</v>
      </c>
      <c r="S185" s="62"/>
    </row>
    <row r="186" spans="1:19" hidden="1">
      <c r="A186" s="127">
        <f t="shared" si="78"/>
        <v>3</v>
      </c>
      <c r="B186" s="142">
        <f t="shared" si="115"/>
        <v>7</v>
      </c>
      <c r="C186" s="146"/>
      <c r="D186" s="143"/>
      <c r="E186" s="132">
        <f>'FORMULARZ OFERTY'!$H186+'FORMULARZ OFERTY'!$L186</f>
        <v>1</v>
      </c>
      <c r="F186" s="134"/>
      <c r="G186" s="130">
        <v>0.05</v>
      </c>
      <c r="H186" s="116"/>
      <c r="I186" s="144">
        <f t="shared" si="116"/>
        <v>0</v>
      </c>
      <c r="J186" s="144">
        <f t="shared" si="117"/>
        <v>0</v>
      </c>
      <c r="K186" s="144">
        <f t="shared" si="118"/>
        <v>0</v>
      </c>
      <c r="L186" s="133">
        <v>1</v>
      </c>
      <c r="M186" s="144">
        <f t="shared" si="119"/>
        <v>0</v>
      </c>
      <c r="N186" s="144">
        <f t="shared" si="120"/>
        <v>0</v>
      </c>
      <c r="O186" s="144">
        <f t="shared" si="121"/>
        <v>0</v>
      </c>
      <c r="P186" s="145">
        <f t="shared" si="122"/>
        <v>0</v>
      </c>
      <c r="Q186" s="144">
        <f t="shared" si="123"/>
        <v>0</v>
      </c>
      <c r="R186" s="144">
        <f t="shared" si="124"/>
        <v>0</v>
      </c>
      <c r="S186" s="62"/>
    </row>
    <row r="187" spans="1:19" hidden="1">
      <c r="A187" s="127">
        <f t="shared" si="78"/>
        <v>3</v>
      </c>
      <c r="B187" s="142">
        <f t="shared" si="115"/>
        <v>8</v>
      </c>
      <c r="C187" s="146"/>
      <c r="D187" s="143"/>
      <c r="E187" s="132">
        <f>'FORMULARZ OFERTY'!$H187+'FORMULARZ OFERTY'!$L187</f>
        <v>1</v>
      </c>
      <c r="F187" s="134"/>
      <c r="G187" s="130">
        <v>0.05</v>
      </c>
      <c r="H187" s="116"/>
      <c r="I187" s="144">
        <f t="shared" si="116"/>
        <v>0</v>
      </c>
      <c r="J187" s="144">
        <f t="shared" si="117"/>
        <v>0</v>
      </c>
      <c r="K187" s="144">
        <f t="shared" si="118"/>
        <v>0</v>
      </c>
      <c r="L187" s="133">
        <v>1</v>
      </c>
      <c r="M187" s="144">
        <f t="shared" si="119"/>
        <v>0</v>
      </c>
      <c r="N187" s="144">
        <f t="shared" si="120"/>
        <v>0</v>
      </c>
      <c r="O187" s="144">
        <f t="shared" si="121"/>
        <v>0</v>
      </c>
      <c r="P187" s="145">
        <f t="shared" si="122"/>
        <v>0</v>
      </c>
      <c r="Q187" s="144">
        <f t="shared" si="123"/>
        <v>0</v>
      </c>
      <c r="R187" s="144">
        <f t="shared" si="124"/>
        <v>0</v>
      </c>
      <c r="S187" s="62"/>
    </row>
    <row r="188" spans="1:19" hidden="1">
      <c r="A188" s="127">
        <f t="shared" si="78"/>
        <v>3</v>
      </c>
      <c r="B188" s="142">
        <f t="shared" si="115"/>
        <v>9</v>
      </c>
      <c r="C188" s="146"/>
      <c r="D188" s="143"/>
      <c r="E188" s="132">
        <f>'FORMULARZ OFERTY'!$H188+'FORMULARZ OFERTY'!$L188</f>
        <v>1</v>
      </c>
      <c r="F188" s="134"/>
      <c r="G188" s="130">
        <v>0.05</v>
      </c>
      <c r="H188" s="116"/>
      <c r="I188" s="144">
        <f t="shared" si="116"/>
        <v>0</v>
      </c>
      <c r="J188" s="144">
        <f t="shared" si="117"/>
        <v>0</v>
      </c>
      <c r="K188" s="144">
        <f t="shared" si="118"/>
        <v>0</v>
      </c>
      <c r="L188" s="133">
        <v>1</v>
      </c>
      <c r="M188" s="144">
        <f t="shared" si="119"/>
        <v>0</v>
      </c>
      <c r="N188" s="144">
        <f t="shared" si="120"/>
        <v>0</v>
      </c>
      <c r="O188" s="144">
        <f t="shared" si="121"/>
        <v>0</v>
      </c>
      <c r="P188" s="145">
        <f t="shared" si="122"/>
        <v>0</v>
      </c>
      <c r="Q188" s="144">
        <f t="shared" si="123"/>
        <v>0</v>
      </c>
      <c r="R188" s="144">
        <f t="shared" si="124"/>
        <v>0</v>
      </c>
      <c r="S188" s="62"/>
    </row>
    <row r="189" spans="1:19" hidden="1">
      <c r="A189" s="127">
        <f t="shared" si="78"/>
        <v>3</v>
      </c>
      <c r="B189" s="142">
        <f t="shared" si="115"/>
        <v>10</v>
      </c>
      <c r="C189" s="146"/>
      <c r="D189" s="143"/>
      <c r="E189" s="132">
        <f>'FORMULARZ OFERTY'!$H189+'FORMULARZ OFERTY'!$L189</f>
        <v>1</v>
      </c>
      <c r="F189" s="134"/>
      <c r="G189" s="130">
        <v>0.05</v>
      </c>
      <c r="H189" s="116"/>
      <c r="I189" s="144">
        <f t="shared" si="97"/>
        <v>0</v>
      </c>
      <c r="J189" s="144">
        <f t="shared" si="98"/>
        <v>0</v>
      </c>
      <c r="K189" s="144">
        <f t="shared" si="99"/>
        <v>0</v>
      </c>
      <c r="L189" s="133">
        <v>1</v>
      </c>
      <c r="M189" s="144">
        <f t="shared" si="100"/>
        <v>0</v>
      </c>
      <c r="N189" s="144">
        <f t="shared" si="101"/>
        <v>0</v>
      </c>
      <c r="O189" s="144">
        <f t="shared" si="102"/>
        <v>0</v>
      </c>
      <c r="P189" s="145">
        <f t="shared" si="103"/>
        <v>0</v>
      </c>
      <c r="Q189" s="144">
        <f t="shared" si="104"/>
        <v>0</v>
      </c>
      <c r="R189" s="144">
        <f t="shared" si="105"/>
        <v>0</v>
      </c>
      <c r="S189" s="62"/>
    </row>
    <row r="190" spans="1:19" hidden="1">
      <c r="A190" s="127">
        <f t="shared" si="78"/>
        <v>3</v>
      </c>
      <c r="B190" s="142">
        <f t="shared" si="115"/>
        <v>11</v>
      </c>
      <c r="C190" s="146"/>
      <c r="D190" s="143"/>
      <c r="E190" s="132">
        <f>'FORMULARZ OFERTY'!$H190+'FORMULARZ OFERTY'!$L190</f>
        <v>1</v>
      </c>
      <c r="F190" s="134"/>
      <c r="G190" s="130">
        <v>0.05</v>
      </c>
      <c r="H190" s="116"/>
      <c r="I190" s="144">
        <f t="shared" si="97"/>
        <v>0</v>
      </c>
      <c r="J190" s="144">
        <f t="shared" si="98"/>
        <v>0</v>
      </c>
      <c r="K190" s="144">
        <f t="shared" si="99"/>
        <v>0</v>
      </c>
      <c r="L190" s="133">
        <v>1</v>
      </c>
      <c r="M190" s="144">
        <f t="shared" si="100"/>
        <v>0</v>
      </c>
      <c r="N190" s="144">
        <f t="shared" si="101"/>
        <v>0</v>
      </c>
      <c r="O190" s="144">
        <f t="shared" si="102"/>
        <v>0</v>
      </c>
      <c r="P190" s="145">
        <f t="shared" si="103"/>
        <v>0</v>
      </c>
      <c r="Q190" s="144">
        <f t="shared" si="104"/>
        <v>0</v>
      </c>
      <c r="R190" s="144">
        <f t="shared" si="105"/>
        <v>0</v>
      </c>
      <c r="S190" s="62"/>
    </row>
    <row r="191" spans="1:19" hidden="1">
      <c r="A191" s="127">
        <f t="shared" si="78"/>
        <v>3</v>
      </c>
      <c r="B191" s="142">
        <f t="shared" si="115"/>
        <v>12</v>
      </c>
      <c r="C191" s="146"/>
      <c r="D191" s="143"/>
      <c r="E191" s="132">
        <f>'FORMULARZ OFERTY'!$H191+'FORMULARZ OFERTY'!$L191</f>
        <v>1</v>
      </c>
      <c r="F191" s="134"/>
      <c r="G191" s="130">
        <v>0.05</v>
      </c>
      <c r="H191" s="116"/>
      <c r="I191" s="144">
        <f t="shared" si="97"/>
        <v>0</v>
      </c>
      <c r="J191" s="144">
        <f t="shared" si="98"/>
        <v>0</v>
      </c>
      <c r="K191" s="144">
        <f t="shared" si="99"/>
        <v>0</v>
      </c>
      <c r="L191" s="133">
        <v>1</v>
      </c>
      <c r="M191" s="144">
        <f t="shared" si="100"/>
        <v>0</v>
      </c>
      <c r="N191" s="144">
        <f t="shared" si="101"/>
        <v>0</v>
      </c>
      <c r="O191" s="144">
        <f t="shared" si="102"/>
        <v>0</v>
      </c>
      <c r="P191" s="145">
        <f t="shared" si="103"/>
        <v>0</v>
      </c>
      <c r="Q191" s="144">
        <f t="shared" si="104"/>
        <v>0</v>
      </c>
      <c r="R191" s="144">
        <f t="shared" si="105"/>
        <v>0</v>
      </c>
      <c r="S191" s="62"/>
    </row>
    <row r="192" spans="1:19" hidden="1">
      <c r="A192" s="127">
        <f t="shared" si="78"/>
        <v>3</v>
      </c>
      <c r="B192" s="142">
        <f t="shared" si="115"/>
        <v>13</v>
      </c>
      <c r="C192" s="146"/>
      <c r="D192" s="143"/>
      <c r="E192" s="132">
        <f>'FORMULARZ OFERTY'!$H192+'FORMULARZ OFERTY'!$L192</f>
        <v>1</v>
      </c>
      <c r="F192" s="134"/>
      <c r="G192" s="130">
        <v>0.05</v>
      </c>
      <c r="H192" s="116"/>
      <c r="I192" s="144">
        <f t="shared" si="97"/>
        <v>0</v>
      </c>
      <c r="J192" s="144">
        <f t="shared" si="98"/>
        <v>0</v>
      </c>
      <c r="K192" s="144">
        <f t="shared" si="99"/>
        <v>0</v>
      </c>
      <c r="L192" s="133">
        <v>1</v>
      </c>
      <c r="M192" s="144">
        <f t="shared" si="100"/>
        <v>0</v>
      </c>
      <c r="N192" s="144">
        <f t="shared" si="101"/>
        <v>0</v>
      </c>
      <c r="O192" s="144">
        <f t="shared" si="102"/>
        <v>0</v>
      </c>
      <c r="P192" s="145">
        <f t="shared" si="103"/>
        <v>0</v>
      </c>
      <c r="Q192" s="144">
        <f t="shared" si="104"/>
        <v>0</v>
      </c>
      <c r="R192" s="144">
        <f t="shared" si="105"/>
        <v>0</v>
      </c>
      <c r="S192" s="62"/>
    </row>
    <row r="193" spans="1:19" hidden="1">
      <c r="A193" s="127">
        <f t="shared" si="78"/>
        <v>3</v>
      </c>
      <c r="B193" s="142">
        <f t="shared" si="115"/>
        <v>14</v>
      </c>
      <c r="C193" s="146"/>
      <c r="D193" s="143"/>
      <c r="E193" s="132">
        <f>'FORMULARZ OFERTY'!$H193+'FORMULARZ OFERTY'!$L193</f>
        <v>1</v>
      </c>
      <c r="F193" s="134"/>
      <c r="G193" s="130">
        <v>0.05</v>
      </c>
      <c r="H193" s="116"/>
      <c r="I193" s="144">
        <f t="shared" si="97"/>
        <v>0</v>
      </c>
      <c r="J193" s="144">
        <f t="shared" si="98"/>
        <v>0</v>
      </c>
      <c r="K193" s="144">
        <f t="shared" si="99"/>
        <v>0</v>
      </c>
      <c r="L193" s="133">
        <v>1</v>
      </c>
      <c r="M193" s="144">
        <f t="shared" si="100"/>
        <v>0</v>
      </c>
      <c r="N193" s="144">
        <f t="shared" si="101"/>
        <v>0</v>
      </c>
      <c r="O193" s="144">
        <f t="shared" si="102"/>
        <v>0</v>
      </c>
      <c r="P193" s="145">
        <f t="shared" si="103"/>
        <v>0</v>
      </c>
      <c r="Q193" s="144">
        <f t="shared" si="104"/>
        <v>0</v>
      </c>
      <c r="R193" s="144">
        <f t="shared" si="105"/>
        <v>0</v>
      </c>
      <c r="S193" s="62"/>
    </row>
    <row r="194" spans="1:19" hidden="1">
      <c r="A194" s="127">
        <f t="shared" si="78"/>
        <v>3</v>
      </c>
      <c r="B194" s="142">
        <f t="shared" si="115"/>
        <v>15</v>
      </c>
      <c r="C194" s="146"/>
      <c r="D194" s="143"/>
      <c r="E194" s="132">
        <f>'FORMULARZ OFERTY'!$H194+'FORMULARZ OFERTY'!$L194</f>
        <v>1</v>
      </c>
      <c r="F194" s="134"/>
      <c r="G194" s="130">
        <v>0.05</v>
      </c>
      <c r="H194" s="116"/>
      <c r="I194" s="144">
        <f t="shared" si="97"/>
        <v>0</v>
      </c>
      <c r="J194" s="144">
        <f t="shared" si="98"/>
        <v>0</v>
      </c>
      <c r="K194" s="144">
        <f t="shared" si="99"/>
        <v>0</v>
      </c>
      <c r="L194" s="133">
        <v>1</v>
      </c>
      <c r="M194" s="144">
        <f t="shared" si="100"/>
        <v>0</v>
      </c>
      <c r="N194" s="144">
        <f t="shared" si="101"/>
        <v>0</v>
      </c>
      <c r="O194" s="144">
        <f t="shared" si="102"/>
        <v>0</v>
      </c>
      <c r="P194" s="145">
        <f t="shared" si="103"/>
        <v>0</v>
      </c>
      <c r="Q194" s="144">
        <f t="shared" si="104"/>
        <v>0</v>
      </c>
      <c r="R194" s="144">
        <f t="shared" si="105"/>
        <v>0</v>
      </c>
      <c r="S194" s="62"/>
    </row>
    <row r="195" spans="1:19" hidden="1">
      <c r="A195" s="127">
        <f t="shared" si="78"/>
        <v>3</v>
      </c>
      <c r="B195" s="142">
        <f t="shared" si="115"/>
        <v>16</v>
      </c>
      <c r="C195" s="146"/>
      <c r="D195" s="143"/>
      <c r="E195" s="132">
        <f>'FORMULARZ OFERTY'!$H195+'FORMULARZ OFERTY'!$L195</f>
        <v>1</v>
      </c>
      <c r="F195" s="134"/>
      <c r="G195" s="130">
        <v>0.05</v>
      </c>
      <c r="H195" s="116"/>
      <c r="I195" s="144">
        <f t="shared" si="97"/>
        <v>0</v>
      </c>
      <c r="J195" s="144">
        <f t="shared" si="98"/>
        <v>0</v>
      </c>
      <c r="K195" s="144">
        <f t="shared" si="99"/>
        <v>0</v>
      </c>
      <c r="L195" s="133">
        <v>1</v>
      </c>
      <c r="M195" s="144">
        <f t="shared" si="100"/>
        <v>0</v>
      </c>
      <c r="N195" s="144">
        <f t="shared" si="101"/>
        <v>0</v>
      </c>
      <c r="O195" s="144">
        <f t="shared" si="102"/>
        <v>0</v>
      </c>
      <c r="P195" s="145">
        <f t="shared" si="103"/>
        <v>0</v>
      </c>
      <c r="Q195" s="144">
        <f t="shared" si="104"/>
        <v>0</v>
      </c>
      <c r="R195" s="144">
        <f t="shared" si="105"/>
        <v>0</v>
      </c>
      <c r="S195" s="62"/>
    </row>
    <row r="196" spans="1:19" ht="18.95" hidden="1" customHeight="1" thickBot="1">
      <c r="A196" s="129" t="s">
        <v>87</v>
      </c>
      <c r="B196" s="117"/>
      <c r="C196" s="118" t="s">
        <v>84</v>
      </c>
      <c r="D196" s="119">
        <v>4</v>
      </c>
      <c r="E196" s="120"/>
      <c r="F196" s="131"/>
      <c r="G196" s="130">
        <v>0.05</v>
      </c>
      <c r="H196" s="135" t="s">
        <v>123</v>
      </c>
      <c r="I196" s="122">
        <f>VLOOKUP($D196,wartości[],3,FALSE)</f>
        <v>0</v>
      </c>
      <c r="J196" s="122">
        <f>VLOOKUP($D196,wartości[],4,FALSE)</f>
        <v>0</v>
      </c>
      <c r="K196" s="122">
        <f>VLOOKUP($D196,wartości[],5,FALSE)</f>
        <v>0</v>
      </c>
      <c r="L196" s="133">
        <v>1</v>
      </c>
      <c r="M196" s="122">
        <f>VLOOKUP($D196,wartości[],7,FALSE)</f>
        <v>0</v>
      </c>
      <c r="N196" s="122">
        <f>VLOOKUP($D196,wartości[],8,FALSE)</f>
        <v>0</v>
      </c>
      <c r="O196" s="122">
        <f>VLOOKUP($D196,wartości[],9,FALSE)</f>
        <v>0</v>
      </c>
      <c r="P196" s="123">
        <f>VLOOKUP($D196,wartości[],11,FALSE)</f>
        <v>0</v>
      </c>
      <c r="Q196" s="122">
        <f>VLOOKUP($D196,wartości[],12,FALSE)</f>
        <v>0</v>
      </c>
      <c r="R196" s="124">
        <f>VLOOKUP($D196,wartości[],13,FALSE)</f>
        <v>0</v>
      </c>
    </row>
    <row r="197" spans="1:19" hidden="1">
      <c r="A197" s="127">
        <f>$D$196</f>
        <v>4</v>
      </c>
      <c r="B197" s="142"/>
      <c r="C197" s="146"/>
      <c r="D197" s="143"/>
      <c r="E197" s="132"/>
      <c r="F197" s="134"/>
      <c r="G197" s="130">
        <v>0.05</v>
      </c>
      <c r="H197" s="116"/>
      <c r="I197" s="144">
        <f t="shared" ref="I197" si="125">ROUND($F197*H197,2)</f>
        <v>0</v>
      </c>
      <c r="J197" s="144">
        <f t="shared" ref="J197" si="126">ROUND(I197*$G197,2)</f>
        <v>0</v>
      </c>
      <c r="K197" s="144">
        <f t="shared" ref="K197" si="127">ROUND(I197+J197,2)</f>
        <v>0</v>
      </c>
      <c r="L197" s="133">
        <v>1</v>
      </c>
      <c r="M197" s="144">
        <f t="shared" ref="M197" si="128">ROUND($F197*L197,2)</f>
        <v>0</v>
      </c>
      <c r="N197" s="144">
        <f t="shared" ref="N197" si="129">ROUND(M197*$G197,2)</f>
        <v>0</v>
      </c>
      <c r="O197" s="144">
        <f t="shared" ref="O197" si="130">ROUND(M197+N197,2)</f>
        <v>0</v>
      </c>
      <c r="P197" s="145">
        <f t="shared" ref="P197" si="131">ROUND(I197+M197,2)</f>
        <v>0</v>
      </c>
      <c r="Q197" s="144">
        <f t="shared" ref="Q197" si="132">ROUND(J197+N197,2)</f>
        <v>0</v>
      </c>
      <c r="R197" s="144">
        <f t="shared" ref="R197" si="133">ROUND(K197+O197,2)</f>
        <v>0</v>
      </c>
      <c r="S197" s="62"/>
    </row>
    <row r="198" spans="1:19" ht="18.95" hidden="1" customHeight="1" thickBot="1">
      <c r="A198" s="129" t="s">
        <v>87</v>
      </c>
      <c r="B198" s="117"/>
      <c r="C198" s="118" t="s">
        <v>84</v>
      </c>
      <c r="D198" s="119">
        <v>5</v>
      </c>
      <c r="E198" s="120"/>
      <c r="F198" s="131"/>
      <c r="G198" s="130">
        <v>0.05</v>
      </c>
      <c r="H198" s="135" t="s">
        <v>123</v>
      </c>
      <c r="I198" s="122">
        <f>VLOOKUP($D198,wartości[],3,FALSE)</f>
        <v>0</v>
      </c>
      <c r="J198" s="122">
        <f>VLOOKUP($D198,wartości[],4,FALSE)</f>
        <v>0</v>
      </c>
      <c r="K198" s="122">
        <f>VLOOKUP($D198,wartości[],5,FALSE)</f>
        <v>0</v>
      </c>
      <c r="L198" s="133">
        <v>1</v>
      </c>
      <c r="M198" s="122">
        <f>VLOOKUP($D198,wartości[],7,FALSE)</f>
        <v>0</v>
      </c>
      <c r="N198" s="122">
        <f>VLOOKUP($D198,wartości[],8,FALSE)</f>
        <v>0</v>
      </c>
      <c r="O198" s="122">
        <f>VLOOKUP($D198,wartości[],9,FALSE)</f>
        <v>0</v>
      </c>
      <c r="P198" s="123">
        <f>VLOOKUP($D198,wartości[],11,FALSE)</f>
        <v>0</v>
      </c>
      <c r="Q198" s="122">
        <f>VLOOKUP($D198,wartości[],12,FALSE)</f>
        <v>0</v>
      </c>
      <c r="R198" s="124">
        <f>VLOOKUP($D198,wartości[],13,FALSE)</f>
        <v>0</v>
      </c>
    </row>
    <row r="199" spans="1:19" hidden="1">
      <c r="A199" s="127">
        <f>$D$198</f>
        <v>5</v>
      </c>
      <c r="B199" s="142"/>
      <c r="C199" s="146"/>
      <c r="D199" s="143"/>
      <c r="E199" s="132"/>
      <c r="F199" s="134"/>
      <c r="G199" s="130">
        <v>0.05</v>
      </c>
      <c r="H199" s="116"/>
      <c r="I199" s="144">
        <f t="shared" ref="I199" si="134">ROUND($F199*H199,2)</f>
        <v>0</v>
      </c>
      <c r="J199" s="144">
        <f t="shared" ref="J199" si="135">ROUND(I199*$G199,2)</f>
        <v>0</v>
      </c>
      <c r="K199" s="144">
        <f t="shared" ref="K199" si="136">ROUND(I199+J199,2)</f>
        <v>0</v>
      </c>
      <c r="L199" s="133">
        <v>1</v>
      </c>
      <c r="M199" s="144">
        <f t="shared" ref="M199" si="137">ROUND($F199*L199,2)</f>
        <v>0</v>
      </c>
      <c r="N199" s="144">
        <f t="shared" ref="N199" si="138">ROUND(M199*$G199,2)</f>
        <v>0</v>
      </c>
      <c r="O199" s="144">
        <f t="shared" ref="O199" si="139">ROUND(M199+N199,2)</f>
        <v>0</v>
      </c>
      <c r="P199" s="145">
        <f t="shared" ref="P199" si="140">ROUND(I199+M199,2)</f>
        <v>0</v>
      </c>
      <c r="Q199" s="144">
        <f t="shared" ref="Q199" si="141">ROUND(J199+N199,2)</f>
        <v>0</v>
      </c>
      <c r="R199" s="144">
        <f t="shared" ref="R199" si="142">ROUND(K199+O199,2)</f>
        <v>0</v>
      </c>
      <c r="S199" s="62"/>
    </row>
    <row r="200" spans="1:19"/>
    <row r="201" spans="1:19"/>
    <row r="202" spans="1:19" hidden="1">
      <c r="F202" s="66"/>
      <c r="H202" s="63"/>
      <c r="L202" s="63"/>
    </row>
    <row r="203" spans="1:19" hidden="1">
      <c r="F203" s="66"/>
      <c r="H203" s="63"/>
      <c r="L203" s="63"/>
    </row>
    <row r="204" spans="1:19" hidden="1">
      <c r="F204" s="66"/>
      <c r="H204" s="63"/>
      <c r="L204" s="63"/>
    </row>
    <row r="205" spans="1:19" hidden="1">
      <c r="F205" s="66"/>
      <c r="H205" s="63"/>
      <c r="L205" s="63"/>
    </row>
    <row r="206" spans="1:19" hidden="1">
      <c r="F206" s="66"/>
      <c r="H206" s="63"/>
      <c r="L206" s="63"/>
    </row>
    <row r="207" spans="1:19" hidden="1">
      <c r="F207" s="66"/>
      <c r="H207" s="63"/>
      <c r="L207" s="63"/>
    </row>
    <row r="208" spans="1:19" hidden="1">
      <c r="F208" s="66"/>
      <c r="H208" s="63"/>
      <c r="L208" s="63"/>
    </row>
    <row r="209" spans="6:12" hidden="1">
      <c r="F209" s="66"/>
      <c r="H209" s="63"/>
      <c r="L209" s="63"/>
    </row>
    <row r="210" spans="6:12" hidden="1">
      <c r="F210" s="66"/>
      <c r="H210" s="63"/>
      <c r="L210" s="63"/>
    </row>
    <row r="211" spans="6:12" hidden="1">
      <c r="F211" s="66"/>
      <c r="H211" s="63"/>
      <c r="L211" s="63"/>
    </row>
    <row r="212" spans="6:12" hidden="1">
      <c r="F212" s="66"/>
      <c r="H212" s="63"/>
      <c r="L212" s="63"/>
    </row>
    <row r="213" spans="6:12" hidden="1">
      <c r="F213" s="66"/>
      <c r="H213" s="63"/>
      <c r="L213" s="63"/>
    </row>
    <row r="214" spans="6:12" hidden="1">
      <c r="F214" s="66"/>
      <c r="H214" s="63"/>
      <c r="L214" s="63"/>
    </row>
    <row r="215" spans="6:12" hidden="1">
      <c r="F215" s="66"/>
      <c r="H215" s="63"/>
      <c r="L215" s="63"/>
    </row>
    <row r="216" spans="6:12" hidden="1">
      <c r="F216" s="66"/>
      <c r="H216" s="63"/>
      <c r="L216" s="63"/>
    </row>
    <row r="217" spans="6:12" hidden="1">
      <c r="F217" s="66"/>
      <c r="H217" s="63"/>
      <c r="L217" s="63"/>
    </row>
    <row r="218" spans="6:12" hidden="1">
      <c r="F218" s="66"/>
      <c r="H218" s="63"/>
      <c r="L218" s="63"/>
    </row>
    <row r="219" spans="6:12" hidden="1">
      <c r="F219" s="66"/>
      <c r="H219" s="63"/>
      <c r="L219" s="63"/>
    </row>
    <row r="220" spans="6:12" hidden="1">
      <c r="F220" s="66"/>
      <c r="H220" s="63"/>
      <c r="L220" s="63"/>
    </row>
    <row r="221" spans="6:12" hidden="1">
      <c r="F221" s="66"/>
      <c r="H221" s="63"/>
      <c r="L221" s="63"/>
    </row>
    <row r="222" spans="6:12" hidden="1">
      <c r="F222" s="66"/>
      <c r="H222" s="63"/>
      <c r="L222" s="63"/>
    </row>
    <row r="223" spans="6:12" hidden="1">
      <c r="F223" s="66"/>
      <c r="H223" s="63"/>
      <c r="L223" s="63"/>
    </row>
    <row r="224" spans="6:12" hidden="1">
      <c r="F224" s="66"/>
      <c r="H224" s="63"/>
      <c r="L224" s="63"/>
    </row>
    <row r="225" spans="6:12" hidden="1">
      <c r="F225" s="66"/>
      <c r="H225" s="63"/>
      <c r="L225" s="63"/>
    </row>
    <row r="226" spans="6:12" hidden="1">
      <c r="F226" s="66"/>
      <c r="H226" s="63"/>
      <c r="L226" s="63"/>
    </row>
    <row r="227" spans="6:12" hidden="1">
      <c r="F227" s="66"/>
      <c r="H227" s="63"/>
      <c r="L227" s="63"/>
    </row>
    <row r="228" spans="6:12" hidden="1">
      <c r="F228" s="66"/>
      <c r="H228" s="63"/>
      <c r="L228" s="63"/>
    </row>
    <row r="229" spans="6:12" hidden="1">
      <c r="F229" s="66"/>
      <c r="H229" s="63"/>
      <c r="L229" s="63"/>
    </row>
    <row r="230" spans="6:12" hidden="1">
      <c r="F230" s="66"/>
      <c r="H230" s="63"/>
      <c r="L230" s="63"/>
    </row>
    <row r="231" spans="6:12" hidden="1">
      <c r="F231" s="66"/>
      <c r="H231" s="63"/>
      <c r="L231" s="63"/>
    </row>
    <row r="232" spans="6:12" hidden="1">
      <c r="F232" s="66"/>
      <c r="H232" s="63"/>
      <c r="L232" s="63"/>
    </row>
    <row r="233" spans="6:12" hidden="1">
      <c r="F233" s="66"/>
      <c r="H233" s="63"/>
      <c r="L233" s="63"/>
    </row>
    <row r="234" spans="6:12" hidden="1">
      <c r="F234" s="66"/>
      <c r="H234" s="63"/>
      <c r="L234" s="63"/>
    </row>
    <row r="235" spans="6:12" hidden="1">
      <c r="F235" s="66"/>
      <c r="H235" s="63"/>
      <c r="L235" s="63"/>
    </row>
    <row r="236" spans="6:12" hidden="1">
      <c r="F236" s="66"/>
      <c r="H236" s="63"/>
      <c r="L236" s="63"/>
    </row>
    <row r="237" spans="6:12" hidden="1">
      <c r="F237" s="66"/>
      <c r="H237" s="63"/>
      <c r="L237" s="63"/>
    </row>
    <row r="238" spans="6:12" hidden="1">
      <c r="F238" s="66"/>
      <c r="H238" s="63"/>
      <c r="L238" s="63"/>
    </row>
    <row r="239" spans="6:12" hidden="1">
      <c r="F239" s="66"/>
      <c r="H239" s="63"/>
      <c r="L239" s="63"/>
    </row>
    <row r="240" spans="6:12" hidden="1">
      <c r="F240" s="66"/>
      <c r="H240" s="63"/>
      <c r="L240" s="63"/>
    </row>
    <row r="241" spans="6:12" hidden="1">
      <c r="F241" s="66"/>
      <c r="H241" s="63"/>
      <c r="L241" s="63"/>
    </row>
    <row r="242" spans="6:12" hidden="1">
      <c r="F242" s="66"/>
      <c r="H242" s="63"/>
      <c r="L242" s="63"/>
    </row>
    <row r="243" spans="6:12" hidden="1">
      <c r="F243" s="66"/>
      <c r="H243" s="63"/>
      <c r="L243" s="63"/>
    </row>
    <row r="244" spans="6:12" hidden="1">
      <c r="F244" s="66"/>
      <c r="H244" s="63"/>
      <c r="L244" s="63"/>
    </row>
    <row r="245" spans="6:12" hidden="1">
      <c r="F245" s="66"/>
      <c r="H245" s="63"/>
      <c r="L245" s="63"/>
    </row>
    <row r="246" spans="6:12" hidden="1">
      <c r="F246" s="66"/>
      <c r="H246" s="63"/>
      <c r="L246" s="63"/>
    </row>
    <row r="247" spans="6:12" hidden="1">
      <c r="F247" s="66"/>
      <c r="H247" s="63"/>
      <c r="L247" s="63"/>
    </row>
    <row r="248" spans="6:12" hidden="1">
      <c r="F248" s="66"/>
      <c r="H248" s="63"/>
      <c r="L248" s="63"/>
    </row>
    <row r="249" spans="6:12" hidden="1">
      <c r="F249" s="66"/>
      <c r="H249" s="63"/>
      <c r="L249" s="63"/>
    </row>
    <row r="250" spans="6:12" hidden="1">
      <c r="F250" s="66"/>
      <c r="H250" s="63"/>
      <c r="L250" s="63"/>
    </row>
    <row r="251" spans="6:12" hidden="1">
      <c r="F251" s="66"/>
      <c r="H251" s="63"/>
      <c r="L251" s="63"/>
    </row>
    <row r="252" spans="6:12" hidden="1">
      <c r="F252" s="66"/>
      <c r="H252" s="63"/>
      <c r="L252" s="63"/>
    </row>
    <row r="253" spans="6:12" hidden="1">
      <c r="F253" s="66"/>
      <c r="H253" s="63"/>
      <c r="L253" s="63"/>
    </row>
    <row r="254" spans="6:12" hidden="1">
      <c r="F254" s="66"/>
      <c r="H254" s="63"/>
      <c r="L254" s="63"/>
    </row>
    <row r="255" spans="6:12" hidden="1">
      <c r="F255" s="66"/>
      <c r="H255" s="63"/>
      <c r="L255" s="63"/>
    </row>
    <row r="256" spans="6:12" hidden="1">
      <c r="F256" s="66"/>
      <c r="H256" s="63"/>
      <c r="L256" s="63"/>
    </row>
    <row r="257" spans="6:12" hidden="1">
      <c r="F257" s="66"/>
      <c r="H257" s="63"/>
      <c r="L257" s="63"/>
    </row>
    <row r="258" spans="6:12" hidden="1">
      <c r="F258" s="66"/>
      <c r="H258" s="63"/>
      <c r="L258" s="63"/>
    </row>
    <row r="259" spans="6:12" hidden="1">
      <c r="F259" s="66"/>
      <c r="H259" s="63"/>
      <c r="L259" s="63"/>
    </row>
    <row r="260" spans="6:12" hidden="1">
      <c r="F260" s="66"/>
      <c r="H260" s="63"/>
      <c r="L260" s="63"/>
    </row>
    <row r="261" spans="6:12" hidden="1">
      <c r="F261" s="66"/>
      <c r="H261" s="63"/>
      <c r="L261" s="63"/>
    </row>
    <row r="262" spans="6:12" hidden="1">
      <c r="F262" s="66"/>
      <c r="H262" s="63"/>
      <c r="L262" s="63"/>
    </row>
    <row r="263" spans="6:12" hidden="1">
      <c r="F263" s="66"/>
      <c r="H263" s="63"/>
      <c r="L263" s="63"/>
    </row>
    <row r="264" spans="6:12" hidden="1">
      <c r="F264" s="66"/>
      <c r="H264" s="63"/>
      <c r="L264" s="63"/>
    </row>
    <row r="265" spans="6:12" hidden="1">
      <c r="F265" s="66"/>
      <c r="H265" s="63"/>
      <c r="L265" s="63"/>
    </row>
    <row r="266" spans="6:12" hidden="1">
      <c r="F266" s="66"/>
      <c r="H266" s="63"/>
      <c r="L266" s="63"/>
    </row>
    <row r="267" spans="6:12" hidden="1">
      <c r="F267" s="66"/>
      <c r="H267" s="63"/>
      <c r="L267" s="63"/>
    </row>
    <row r="268" spans="6:12" hidden="1">
      <c r="F268" s="66"/>
      <c r="H268" s="63"/>
      <c r="L268" s="63"/>
    </row>
    <row r="269" spans="6:12" hidden="1">
      <c r="F269" s="66"/>
      <c r="H269" s="63"/>
      <c r="L269" s="63"/>
    </row>
    <row r="270" spans="6:12" hidden="1">
      <c r="F270" s="66"/>
      <c r="H270" s="63"/>
      <c r="L270" s="63"/>
    </row>
    <row r="271" spans="6:12" hidden="1">
      <c r="F271" s="66"/>
      <c r="H271" s="63"/>
      <c r="L271" s="63"/>
    </row>
    <row r="272" spans="6:12" hidden="1">
      <c r="F272" s="66"/>
      <c r="H272" s="63"/>
      <c r="L272" s="63"/>
    </row>
    <row r="273" spans="6:12" hidden="1">
      <c r="F273" s="66"/>
      <c r="H273" s="63"/>
      <c r="L273" s="63"/>
    </row>
    <row r="274" spans="6:12" hidden="1">
      <c r="F274" s="66"/>
      <c r="H274" s="63"/>
      <c r="L274" s="63"/>
    </row>
    <row r="275" spans="6:12" hidden="1">
      <c r="F275" s="66"/>
      <c r="H275" s="63"/>
      <c r="L275" s="63"/>
    </row>
    <row r="276" spans="6:12" hidden="1">
      <c r="F276" s="66"/>
      <c r="H276" s="63"/>
      <c r="L276" s="63"/>
    </row>
    <row r="277" spans="6:12" hidden="1">
      <c r="F277" s="66"/>
      <c r="H277" s="63"/>
      <c r="L277" s="63"/>
    </row>
    <row r="278" spans="6:12" hidden="1">
      <c r="F278" s="66"/>
      <c r="H278" s="63"/>
      <c r="L278" s="63"/>
    </row>
    <row r="279" spans="6:12" hidden="1">
      <c r="F279" s="66"/>
      <c r="H279" s="63"/>
      <c r="L279" s="63"/>
    </row>
    <row r="280" spans="6:12" hidden="1">
      <c r="F280" s="66"/>
      <c r="H280" s="63"/>
      <c r="L280" s="63"/>
    </row>
    <row r="281" spans="6:12" hidden="1">
      <c r="F281" s="66"/>
      <c r="H281" s="63"/>
      <c r="L281" s="63"/>
    </row>
    <row r="282" spans="6:12" hidden="1">
      <c r="F282" s="66"/>
      <c r="H282" s="63"/>
      <c r="L282" s="63"/>
    </row>
    <row r="283" spans="6:12" hidden="1">
      <c r="F283" s="66"/>
      <c r="H283" s="63"/>
      <c r="L283" s="63"/>
    </row>
    <row r="284" spans="6:12" hidden="1">
      <c r="F284" s="66"/>
      <c r="H284" s="63"/>
      <c r="L284" s="63"/>
    </row>
    <row r="285" spans="6:12" hidden="1">
      <c r="F285" s="66"/>
      <c r="H285" s="63"/>
      <c r="L285" s="63"/>
    </row>
    <row r="286" spans="6:12" hidden="1">
      <c r="F286" s="66"/>
      <c r="H286" s="63"/>
      <c r="L286" s="63"/>
    </row>
    <row r="287" spans="6:12" hidden="1">
      <c r="F287" s="66"/>
      <c r="H287" s="63"/>
      <c r="L287" s="63"/>
    </row>
    <row r="288" spans="6:12" hidden="1">
      <c r="F288" s="66"/>
      <c r="H288" s="63"/>
      <c r="L288" s="63"/>
    </row>
    <row r="289" spans="6:12" hidden="1">
      <c r="F289" s="66"/>
      <c r="H289" s="63"/>
      <c r="L289" s="63"/>
    </row>
    <row r="290" spans="6:12" hidden="1">
      <c r="F290" s="66"/>
      <c r="H290" s="63"/>
      <c r="L290" s="63"/>
    </row>
    <row r="291" spans="6:12" hidden="1">
      <c r="F291" s="66"/>
      <c r="H291" s="63"/>
      <c r="L291" s="63"/>
    </row>
    <row r="292" spans="6:12" hidden="1">
      <c r="F292" s="66"/>
      <c r="H292" s="63"/>
      <c r="L292" s="63"/>
    </row>
    <row r="293" spans="6:12" hidden="1">
      <c r="F293" s="66"/>
      <c r="H293" s="63"/>
      <c r="L293" s="63"/>
    </row>
    <row r="294" spans="6:12" hidden="1">
      <c r="F294" s="66"/>
      <c r="H294" s="63"/>
      <c r="L294" s="63"/>
    </row>
    <row r="295" spans="6:12" hidden="1">
      <c r="F295" s="66"/>
      <c r="H295" s="63"/>
      <c r="L295" s="63"/>
    </row>
    <row r="296" spans="6:12" hidden="1">
      <c r="F296" s="66"/>
      <c r="H296" s="63"/>
      <c r="L296" s="63"/>
    </row>
    <row r="297" spans="6:12" hidden="1">
      <c r="F297" s="66"/>
      <c r="H297" s="63"/>
      <c r="L297" s="63"/>
    </row>
    <row r="298" spans="6:12" hidden="1">
      <c r="F298" s="66"/>
      <c r="H298" s="63"/>
      <c r="L298" s="63"/>
    </row>
    <row r="299" spans="6:12" hidden="1">
      <c r="F299" s="66"/>
      <c r="H299" s="63"/>
      <c r="L299" s="63"/>
    </row>
    <row r="300" spans="6:12" hidden="1">
      <c r="F300" s="66"/>
      <c r="H300" s="63"/>
      <c r="L300" s="63"/>
    </row>
    <row r="301" spans="6:12" hidden="1">
      <c r="F301" s="66"/>
      <c r="H301" s="63"/>
      <c r="L301" s="63"/>
    </row>
    <row r="302" spans="6:12" hidden="1">
      <c r="F302" s="66"/>
      <c r="H302" s="63"/>
      <c r="L302" s="63"/>
    </row>
    <row r="303" spans="6:12" hidden="1">
      <c r="F303" s="66"/>
      <c r="H303" s="63"/>
      <c r="L303" s="63"/>
    </row>
    <row r="304" spans="6:12" hidden="1">
      <c r="F304" s="66"/>
      <c r="H304" s="63"/>
      <c r="L304" s="63"/>
    </row>
    <row r="305"/>
  </sheetData>
  <sheetProtection algorithmName="SHA-512" hashValue="vYGe57CBOECgCoTmjD5xssad6txc5cShViil+Zr3B+Ctvjnewzj9oWW/UmwZpntjrGu0Hq0PRFu0dJD943JQHA==" saltValue="NOBiQR//mPP2FnJTTYyvxA==" spinCount="100000" sheet="1" objects="1" scenarios="1"/>
  <mergeCells count="40">
    <mergeCell ref="N14:O14"/>
    <mergeCell ref="D14:M14"/>
    <mergeCell ref="E16:G16"/>
    <mergeCell ref="F20:H20"/>
    <mergeCell ref="I20:K20"/>
    <mergeCell ref="F19:H19"/>
    <mergeCell ref="C15:K15"/>
    <mergeCell ref="M15:O15"/>
    <mergeCell ref="F18:H18"/>
    <mergeCell ref="I18:K18"/>
    <mergeCell ref="F17:G17"/>
    <mergeCell ref="D3:K4"/>
    <mergeCell ref="M4:O4"/>
    <mergeCell ref="K13:M13"/>
    <mergeCell ref="M9:O9"/>
    <mergeCell ref="G11:M11"/>
    <mergeCell ref="M7:O7"/>
    <mergeCell ref="D7:H7"/>
    <mergeCell ref="D9:H9"/>
    <mergeCell ref="J9:K9"/>
    <mergeCell ref="D13:G13"/>
    <mergeCell ref="D6:G6"/>
    <mergeCell ref="K6:M6"/>
    <mergeCell ref="D12:K12"/>
    <mergeCell ref="G5:H5"/>
    <mergeCell ref="I5:K5"/>
    <mergeCell ref="D5:F5"/>
    <mergeCell ref="F21:H21"/>
    <mergeCell ref="I21:K21"/>
    <mergeCell ref="L21:N21"/>
    <mergeCell ref="O21:Q21"/>
    <mergeCell ref="I19:K19"/>
    <mergeCell ref="F23:H23"/>
    <mergeCell ref="I23:K23"/>
    <mergeCell ref="L23:N23"/>
    <mergeCell ref="O23:Q23"/>
    <mergeCell ref="I22:K22"/>
    <mergeCell ref="L22:N22"/>
    <mergeCell ref="O22:Q22"/>
    <mergeCell ref="F22:H22"/>
  </mergeCells>
  <conditionalFormatting sqref="D2">
    <cfRule type="notContainsBlanks" dxfId="175" priority="96">
      <formula>LEN(TRIM(D2))&gt;0</formula>
    </cfRule>
  </conditionalFormatting>
  <conditionalFormatting sqref="D3:K4">
    <cfRule type="notContainsBlanks" dxfId="174" priority="93">
      <formula>LEN(TRIM(D3))&gt;0</formula>
    </cfRule>
  </conditionalFormatting>
  <conditionalFormatting sqref="D5:F5">
    <cfRule type="notContainsBlanks" dxfId="173" priority="90">
      <formula>LEN(TRIM(D5))&gt;0</formula>
    </cfRule>
  </conditionalFormatting>
  <conditionalFormatting sqref="M3">
    <cfRule type="notContainsBlanks" dxfId="172" priority="89">
      <formula>LEN(TRIM(M3))&gt;0</formula>
    </cfRule>
  </conditionalFormatting>
  <conditionalFormatting sqref="O3">
    <cfRule type="notContainsBlanks" dxfId="171" priority="88">
      <formula>LEN(TRIM(O3))&gt;0</formula>
    </cfRule>
  </conditionalFormatting>
  <conditionalFormatting sqref="I5:K5">
    <cfRule type="notContainsBlanks" dxfId="170" priority="97">
      <formula>LEN(TRIM(I5))&gt;0</formula>
    </cfRule>
  </conditionalFormatting>
  <conditionalFormatting sqref="D6:G6">
    <cfRule type="notContainsBlanks" dxfId="169" priority="86">
      <formula>LEN(TRIM(D6))&gt;0</formula>
    </cfRule>
  </conditionalFormatting>
  <conditionalFormatting sqref="I6">
    <cfRule type="notContainsBlanks" dxfId="168" priority="85">
      <formula>LEN(TRIM(I6))&gt;0</formula>
    </cfRule>
  </conditionalFormatting>
  <conditionalFormatting sqref="K6:M6">
    <cfRule type="notContainsBlanks" dxfId="167" priority="84">
      <formula>LEN(TRIM(K6))&gt;0</formula>
    </cfRule>
  </conditionalFormatting>
  <conditionalFormatting sqref="D7:H7">
    <cfRule type="notContainsBlanks" dxfId="166" priority="83">
      <formula>LEN(TRIM(D7))&gt;0</formula>
    </cfRule>
  </conditionalFormatting>
  <conditionalFormatting sqref="D9:H9">
    <cfRule type="notContainsBlanks" dxfId="165" priority="82">
      <formula>LEN(TRIM(D9))&gt;0</formula>
    </cfRule>
  </conditionalFormatting>
  <conditionalFormatting sqref="M9:O9">
    <cfRule type="notContainsBlanks" dxfId="164" priority="81">
      <formula>LEN(TRIM(M9))&gt;0</formula>
    </cfRule>
  </conditionalFormatting>
  <conditionalFormatting sqref="F22:H22">
    <cfRule type="notContainsBlanks" dxfId="163" priority="80">
      <formula>LEN(TRIM(F22))&gt;0</formula>
    </cfRule>
  </conditionalFormatting>
  <conditionalFormatting sqref="F23:H23">
    <cfRule type="notContainsBlanks" dxfId="162" priority="79">
      <formula>LEN(TRIM(F23))&gt;0</formula>
    </cfRule>
  </conditionalFormatting>
  <conditionalFormatting sqref="O22:Q22">
    <cfRule type="notContainsBlanks" dxfId="161" priority="71">
      <formula>LEN(TRIM(O22))&gt;0</formula>
    </cfRule>
  </conditionalFormatting>
  <conditionalFormatting sqref="I22:K22">
    <cfRule type="notContainsBlanks" dxfId="160" priority="77">
      <formula>LEN(TRIM(I22))&gt;0</formula>
    </cfRule>
  </conditionalFormatting>
  <conditionalFormatting sqref="I23:K23">
    <cfRule type="notContainsBlanks" dxfId="159" priority="76">
      <formula>LEN(TRIM(I23))&gt;0</formula>
    </cfRule>
  </conditionalFormatting>
  <conditionalFormatting sqref="L22:N22">
    <cfRule type="notContainsBlanks" dxfId="158" priority="74">
      <formula>LEN(TRIM(L22))&gt;0</formula>
    </cfRule>
  </conditionalFormatting>
  <conditionalFormatting sqref="L23:N23">
    <cfRule type="notContainsBlanks" dxfId="157" priority="73">
      <formula>LEN(TRIM(L23))&gt;0</formula>
    </cfRule>
  </conditionalFormatting>
  <conditionalFormatting sqref="O23:Q23">
    <cfRule type="notContainsBlanks" dxfId="156" priority="70">
      <formula>LEN(TRIM(O23))&gt;0</formula>
    </cfRule>
  </conditionalFormatting>
  <conditionalFormatting sqref="F21:H21">
    <cfRule type="notContainsBlanks" dxfId="155" priority="62">
      <formula>LEN(TRIM(F21))&gt;0</formula>
    </cfRule>
  </conditionalFormatting>
  <conditionalFormatting sqref="I97:K97 I198:K198 H180:K195 M180:R195 M198:R198 M97:R97">
    <cfRule type="cellIs" dxfId="154" priority="68" operator="equal">
      <formula>0</formula>
    </cfRule>
  </conditionalFormatting>
  <conditionalFormatting sqref="I28:K29 M28:R29">
    <cfRule type="cellIs" dxfId="153" priority="67" operator="equal">
      <formula>0</formula>
    </cfRule>
  </conditionalFormatting>
  <conditionalFormatting sqref="I171:K171 M171:Q171">
    <cfRule type="cellIs" dxfId="152" priority="66" operator="equal">
      <formula>0</formula>
    </cfRule>
  </conditionalFormatting>
  <conditionalFormatting sqref="I196:K196 M196:R196">
    <cfRule type="cellIs" dxfId="151" priority="65" operator="equal">
      <formula>0</formula>
    </cfRule>
  </conditionalFormatting>
  <conditionalFormatting sqref="F20:H20">
    <cfRule type="notContainsBlanks" dxfId="150" priority="64">
      <formula>LEN(TRIM(F20))&gt;0</formula>
    </cfRule>
  </conditionalFormatting>
  <conditionalFormatting sqref="I20:K20">
    <cfRule type="notContainsBlanks" dxfId="149" priority="61">
      <formula>LEN(TRIM(I20))&gt;0</formula>
    </cfRule>
  </conditionalFormatting>
  <conditionalFormatting sqref="I21:K21">
    <cfRule type="notContainsBlanks" dxfId="148" priority="59">
      <formula>LEN(TRIM(I21))&gt;0</formula>
    </cfRule>
  </conditionalFormatting>
  <conditionalFormatting sqref="L21:N21">
    <cfRule type="notContainsBlanks" dxfId="147" priority="56">
      <formula>LEN(TRIM(L21))&gt;0</formula>
    </cfRule>
  </conditionalFormatting>
  <conditionalFormatting sqref="P20:Q20">
    <cfRule type="notContainsBlanks" dxfId="146" priority="55">
      <formula>LEN(TRIM(P20))&gt;0</formula>
    </cfRule>
  </conditionalFormatting>
  <conditionalFormatting sqref="O21:Q21">
    <cfRule type="notContainsBlanks" dxfId="145" priority="53">
      <formula>LEN(TRIM(O21))&gt;0</formula>
    </cfRule>
  </conditionalFormatting>
  <conditionalFormatting sqref="I88:R96">
    <cfRule type="cellIs" dxfId="144" priority="49" operator="equal">
      <formula>0</formula>
    </cfRule>
  </conditionalFormatting>
  <conditionalFormatting sqref="H128:K170 M117:R170 I117:K127">
    <cfRule type="cellIs" dxfId="143" priority="48" operator="equal">
      <formula>0</formula>
    </cfRule>
  </conditionalFormatting>
  <conditionalFormatting sqref="H197:K197 M197:R197">
    <cfRule type="cellIs" dxfId="142" priority="47" operator="equal">
      <formula>0</formula>
    </cfRule>
  </conditionalFormatting>
  <conditionalFormatting sqref="H199:K199 M199:R199">
    <cfRule type="cellIs" dxfId="141" priority="46" operator="equal">
      <formula>0</formula>
    </cfRule>
  </conditionalFormatting>
  <conditionalFormatting sqref="L128:L170">
    <cfRule type="cellIs" dxfId="140" priority="45" operator="equal">
      <formula>0</formula>
    </cfRule>
  </conditionalFormatting>
  <conditionalFormatting sqref="I30:K30 L70 L53 L72 L55 L74 L57 L76 L59 L78 L61 L80 L63 L82 L65 L84 L67:L68 L86 M30:R30">
    <cfRule type="cellIs" dxfId="139" priority="31" operator="equal">
      <formula>0</formula>
    </cfRule>
  </conditionalFormatting>
  <conditionalFormatting sqref="H30:H96">
    <cfRule type="cellIs" dxfId="138" priority="30" operator="equal">
      <formula>0</formula>
    </cfRule>
  </conditionalFormatting>
  <conditionalFormatting sqref="I31:K31 I42:K52 I37:K39 M37:R39 M42:R52 I35:K35 L69 L71 L54 L73 L56 L75 L58 L77 L60 L79 L62 L81 L64 L83 L66 L85 M35:R35 M31:R31">
    <cfRule type="cellIs" dxfId="137" priority="29" operator="equal">
      <formula>0</formula>
    </cfRule>
  </conditionalFormatting>
  <conditionalFormatting sqref="I53:K69 M53:R69">
    <cfRule type="cellIs" dxfId="136" priority="27" operator="equal">
      <formula>0</formula>
    </cfRule>
  </conditionalFormatting>
  <conditionalFormatting sqref="I87:R87 I70:K86 M70:R86">
    <cfRule type="cellIs" dxfId="135" priority="25" operator="equal">
      <formula>0</formula>
    </cfRule>
  </conditionalFormatting>
  <conditionalFormatting sqref="I33:K34 M33:R34">
    <cfRule type="cellIs" dxfId="134" priority="15" operator="equal">
      <formula>0</formula>
    </cfRule>
  </conditionalFormatting>
  <conditionalFormatting sqref="I35:K36 I32:K32 M32:R32 M35:R36">
    <cfRule type="cellIs" dxfId="133" priority="17" operator="equal">
      <formula>0</formula>
    </cfRule>
  </conditionalFormatting>
  <conditionalFormatting sqref="I40:K41 M40:R41">
    <cfRule type="cellIs" dxfId="132" priority="19" operator="equal">
      <formula>0</formula>
    </cfRule>
  </conditionalFormatting>
  <conditionalFormatting sqref="I36:K37 M36:R37">
    <cfRule type="cellIs" dxfId="131" priority="13" operator="equal">
      <formula>0</formula>
    </cfRule>
  </conditionalFormatting>
  <conditionalFormatting sqref="H98:H127">
    <cfRule type="cellIs" dxfId="130" priority="6" operator="equal">
      <formula>0</formula>
    </cfRule>
  </conditionalFormatting>
  <conditionalFormatting sqref="L98:L127">
    <cfRule type="cellIs" dxfId="129" priority="8" operator="equal">
      <formula>0</formula>
    </cfRule>
  </conditionalFormatting>
  <conditionalFormatting sqref="I98:K116 M98:R116">
    <cfRule type="cellIs" dxfId="128" priority="7" operator="equal">
      <formula>0</formula>
    </cfRule>
  </conditionalFormatting>
  <conditionalFormatting sqref="H172:H179">
    <cfRule type="cellIs" dxfId="127" priority="3" operator="equal">
      <formula>0</formula>
    </cfRule>
  </conditionalFormatting>
  <conditionalFormatting sqref="L172:L199">
    <cfRule type="cellIs" dxfId="126" priority="5" operator="equal">
      <formula>0</formula>
    </cfRule>
  </conditionalFormatting>
  <conditionalFormatting sqref="I172:K179 M172:R179">
    <cfRule type="cellIs" dxfId="125" priority="4" operator="equal">
      <formula>0</formula>
    </cfRule>
  </conditionalFormatting>
  <conditionalFormatting sqref="R171">
    <cfRule type="cellIs" dxfId="124" priority="2" operator="equal">
      <formula>0</formula>
    </cfRule>
  </conditionalFormatting>
  <conditionalFormatting sqref="L30:L52">
    <cfRule type="cellIs" dxfId="123" priority="1" operator="equal">
      <formula>0</formula>
    </cfRule>
  </conditionalFormatting>
  <dataValidations xWindow="897" yWindow="460" count="7">
    <dataValidation allowBlank="1" showInputMessage="1" showErrorMessage="1" prompt="Wybierz z listy" sqref="M5:Q5"/>
    <dataValidation type="list" allowBlank="1" showInputMessage="1" showErrorMessage="1" prompt="Wybierz z listy_x000a_TAK - wspólnie ubiegający się Wykonawcy_x000a_NIE - samodzielnie ubiegający się Wykonawca" sqref="D2">
      <formula1>TAK_NIE</formula1>
    </dataValidation>
    <dataValidation type="list" allowBlank="1" showInputMessage="1" showErrorMessage="1" prompt="Wybierz z listy" sqref="M4:O4">
      <formula1>Rodzaj_WYKONAWCY</formula1>
    </dataValidation>
    <dataValidation type="list" allowBlank="1" showInputMessage="1" showErrorMessage="1" prompt="Wybierz z listy" sqref="I5:K5">
      <formula1>wojewodztwaPL</formula1>
    </dataValidation>
    <dataValidation type="list" allowBlank="1" showInputMessage="1" showErrorMessage="1" sqref="D29 D97 D198 D171 D196 D20:D23">
      <formula1>Zadanie</formula1>
    </dataValidation>
    <dataValidation type="list" allowBlank="1" showInputMessage="1" showErrorMessage="1" sqref="F20:H23">
      <formula1>K_2</formula1>
    </dataValidation>
    <dataValidation type="list" allowBlank="1" showInputMessage="1" showErrorMessage="1" sqref="I20:K23">
      <formula1>K_3</formula1>
    </dataValidation>
  </dataValidations>
  <pageMargins left="0.11811023622047245" right="0.11811023622047245" top="0.55118110236220474" bottom="0.15748031496062992" header="0.31496062992125984" footer="0.31496062992125984"/>
  <pageSetup paperSize="9" scale="57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xWindow="897" yWindow="460" count="1">
        <x14:dataValidation type="list" allowBlank="1" showInputMessage="1" showErrorMessage="1">
          <x14:formula1>
            <xm:f>pomoc!$I$2:$I$20</xm:f>
          </x14:formula1>
          <xm:sqref>G11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M42"/>
  <sheetViews>
    <sheetView workbookViewId="0">
      <selection activeCell="D11" sqref="D11"/>
    </sheetView>
  </sheetViews>
  <sheetFormatPr defaultColWidth="0" defaultRowHeight="12.75" zeroHeight="1"/>
  <cols>
    <col min="1" max="1" width="6.5703125" style="94" customWidth="1"/>
    <col min="2" max="2" width="5.85546875" style="94" customWidth="1"/>
    <col min="3" max="5" width="16.7109375" style="94" customWidth="1"/>
    <col min="6" max="6" width="6.42578125" style="94" customWidth="1"/>
    <col min="7" max="9" width="16.7109375" style="94" customWidth="1"/>
    <col min="10" max="10" width="6.7109375" style="94" customWidth="1"/>
    <col min="11" max="13" width="16.7109375" style="94" customWidth="1"/>
    <col min="14" max="16384" width="9.140625" style="94" hidden="1"/>
  </cols>
  <sheetData>
    <row r="1" spans="1:13" s="98" customFormat="1">
      <c r="A1" s="98" t="s">
        <v>71</v>
      </c>
      <c r="B1" s="100" t="s">
        <v>74</v>
      </c>
      <c r="C1" s="99" t="s">
        <v>72</v>
      </c>
      <c r="D1" s="99" t="s">
        <v>73</v>
      </c>
      <c r="E1" s="99" t="s">
        <v>75</v>
      </c>
      <c r="F1" s="100" t="s">
        <v>77</v>
      </c>
      <c r="G1" s="99" t="s">
        <v>76</v>
      </c>
      <c r="H1" s="99" t="s">
        <v>78</v>
      </c>
      <c r="I1" s="99" t="s">
        <v>79</v>
      </c>
      <c r="J1" s="100" t="s">
        <v>80</v>
      </c>
      <c r="K1" s="99" t="s">
        <v>81</v>
      </c>
      <c r="L1" s="99" t="s">
        <v>82</v>
      </c>
      <c r="M1" s="99" t="s">
        <v>83</v>
      </c>
    </row>
    <row r="2" spans="1:13" s="59" customFormat="1" ht="16.5">
      <c r="A2" s="97" t="s">
        <v>68</v>
      </c>
      <c r="B2" s="101" t="s">
        <v>69</v>
      </c>
      <c r="C2" s="91">
        <f>SUM(C4:C33)</f>
        <v>0</v>
      </c>
      <c r="D2" s="91">
        <f>SUM(D4:D33)</f>
        <v>0</v>
      </c>
      <c r="E2" s="91">
        <f>SUM(E4:E33)</f>
        <v>0</v>
      </c>
      <c r="F2" s="101" t="s">
        <v>70</v>
      </c>
      <c r="G2" s="91">
        <f>SUM(G4:G33)</f>
        <v>0</v>
      </c>
      <c r="H2" s="91">
        <f>SUM(H4:H33)</f>
        <v>0</v>
      </c>
      <c r="I2" s="91">
        <f>SUM(I4:I33)</f>
        <v>0</v>
      </c>
      <c r="J2" s="90" t="s">
        <v>68</v>
      </c>
      <c r="K2" s="91">
        <f>SUM(K4:K33)</f>
        <v>0</v>
      </c>
      <c r="L2" s="91">
        <f>SUM(L4:L33)</f>
        <v>0</v>
      </c>
      <c r="M2" s="91">
        <f>SUM(M4:M33)</f>
        <v>0</v>
      </c>
    </row>
    <row r="3" spans="1:13" s="93" customFormat="1">
      <c r="A3" s="92" t="s">
        <v>64</v>
      </c>
      <c r="B3" s="92"/>
      <c r="C3" s="92" t="s">
        <v>65</v>
      </c>
      <c r="D3" s="92" t="s">
        <v>66</v>
      </c>
      <c r="E3" s="92" t="s">
        <v>67</v>
      </c>
      <c r="F3" s="92"/>
      <c r="G3" s="92" t="s">
        <v>65</v>
      </c>
      <c r="H3" s="92" t="s">
        <v>66</v>
      </c>
      <c r="I3" s="92" t="s">
        <v>67</v>
      </c>
      <c r="J3" s="92"/>
      <c r="K3" s="92" t="s">
        <v>65</v>
      </c>
      <c r="L3" s="92" t="s">
        <v>66</v>
      </c>
      <c r="M3" s="92" t="s">
        <v>67</v>
      </c>
    </row>
    <row r="4" spans="1:13" s="59" customFormat="1" ht="16.5">
      <c r="A4" s="59">
        <v>1</v>
      </c>
      <c r="B4" s="6"/>
      <c r="C4" s="96">
        <f>SUMIFS('FORMULARZ OFERTY'!$I$29:$I$1199,'FORMULARZ OFERTY'!$A$29:$A$1199,$A4)</f>
        <v>0</v>
      </c>
      <c r="D4" s="96">
        <f>SUMIFS('FORMULARZ OFERTY'!$J$29:$J$1199,'FORMULARZ OFERTY'!$A$29:$A$1199,$A4)</f>
        <v>0</v>
      </c>
      <c r="E4" s="96">
        <f>SUMIFS('FORMULARZ OFERTY'!$K$29:$K$1199,'FORMULARZ OFERTY'!$A$29:$A$1199,$A4)</f>
        <v>0</v>
      </c>
      <c r="F4" s="6"/>
      <c r="G4" s="96">
        <f>SUMIFS('FORMULARZ OFERTY'!$M$29:$M$1199,'FORMULARZ OFERTY'!$A$29:$A$1199,$A4)</f>
        <v>0</v>
      </c>
      <c r="H4" s="96">
        <f>SUMIFS('FORMULARZ OFERTY'!$N$29:$N$1199,'FORMULARZ OFERTY'!$A$29:$A$1199,$A4)</f>
        <v>0</v>
      </c>
      <c r="I4" s="96">
        <f>SUMIFS('FORMULARZ OFERTY'!$O$29:$O$1199,'FORMULARZ OFERTY'!$A$29:$A$1199,$A4)</f>
        <v>0</v>
      </c>
      <c r="J4" s="6"/>
      <c r="K4" s="96">
        <f>SUMIFS('FORMULARZ OFERTY'!$P$29:$P$1199,'FORMULARZ OFERTY'!$A$29:$A$1199,$A4)</f>
        <v>0</v>
      </c>
      <c r="L4" s="96">
        <f>SUMIFS('FORMULARZ OFERTY'!$Q$29:$Q$1199,'FORMULARZ OFERTY'!$A$29:$A$1199,$A4)</f>
        <v>0</v>
      </c>
      <c r="M4" s="96">
        <f>SUMIFS('FORMULARZ OFERTY'!$R$29:$R$1199,'FORMULARZ OFERTY'!$A$29:$A$1199,$A4)</f>
        <v>0</v>
      </c>
    </row>
    <row r="5" spans="1:13" s="59" customFormat="1" ht="16.5">
      <c r="A5" s="59">
        <v>2</v>
      </c>
      <c r="B5" s="6"/>
      <c r="C5" s="96">
        <f>SUMIFS('FORMULARZ OFERTY'!$I$29:$I$1199,'FORMULARZ OFERTY'!$A$29:$A$1199,$A5)</f>
        <v>0</v>
      </c>
      <c r="D5" s="96">
        <f>SUMIFS('FORMULARZ OFERTY'!$J$29:$J$1199,'FORMULARZ OFERTY'!$A$29:$A$1199,$A5)</f>
        <v>0</v>
      </c>
      <c r="E5" s="96">
        <f>SUMIFS('FORMULARZ OFERTY'!$K$29:$K$1199,'FORMULARZ OFERTY'!$A$29:$A$1199,$A5)</f>
        <v>0</v>
      </c>
      <c r="F5" s="6"/>
      <c r="G5" s="96">
        <f>SUMIFS('FORMULARZ OFERTY'!$M$29:$M$1199,'FORMULARZ OFERTY'!$A$29:$A$1199,$A5)</f>
        <v>0</v>
      </c>
      <c r="H5" s="96">
        <f>SUMIFS('FORMULARZ OFERTY'!$N$29:$N$1199,'FORMULARZ OFERTY'!$A$29:$A$1199,$A5)</f>
        <v>0</v>
      </c>
      <c r="I5" s="96">
        <f>SUMIFS('FORMULARZ OFERTY'!$O$29:$O$1199,'FORMULARZ OFERTY'!$A$29:$A$1199,$A5)</f>
        <v>0</v>
      </c>
      <c r="J5" s="6"/>
      <c r="K5" s="96">
        <f>SUMIFS('FORMULARZ OFERTY'!$P$29:$P$1199,'FORMULARZ OFERTY'!$A$29:$A$1199,$A5)</f>
        <v>0</v>
      </c>
      <c r="L5" s="96">
        <f>SUMIFS('FORMULARZ OFERTY'!$Q$29:$Q$1199,'FORMULARZ OFERTY'!$A$29:$A$1199,$A5)</f>
        <v>0</v>
      </c>
      <c r="M5" s="96">
        <f>SUMIFS('FORMULARZ OFERTY'!$R$29:$R$1199,'FORMULARZ OFERTY'!$A$29:$A$1199,$A5)</f>
        <v>0</v>
      </c>
    </row>
    <row r="6" spans="1:13" s="59" customFormat="1" ht="16.5">
      <c r="A6" s="59">
        <v>3</v>
      </c>
      <c r="B6" s="6"/>
      <c r="C6" s="96">
        <f>SUMIFS('FORMULARZ OFERTY'!$I$29:$I$1199,'FORMULARZ OFERTY'!$A$29:$A$1199,$A6)</f>
        <v>0</v>
      </c>
      <c r="D6" s="96">
        <f>SUMIFS('FORMULARZ OFERTY'!$J$29:$J$1199,'FORMULARZ OFERTY'!$A$29:$A$1199,$A6)</f>
        <v>0</v>
      </c>
      <c r="E6" s="96">
        <f>SUMIFS('FORMULARZ OFERTY'!$K$29:$K$1199,'FORMULARZ OFERTY'!$A$29:$A$1199,$A6)</f>
        <v>0</v>
      </c>
      <c r="F6" s="6"/>
      <c r="G6" s="96">
        <f>SUMIFS('FORMULARZ OFERTY'!$M$29:$M$1199,'FORMULARZ OFERTY'!$A$29:$A$1199,$A6)</f>
        <v>0</v>
      </c>
      <c r="H6" s="96">
        <f>SUMIFS('FORMULARZ OFERTY'!$N$29:$N$1199,'FORMULARZ OFERTY'!$A$29:$A$1199,$A6)</f>
        <v>0</v>
      </c>
      <c r="I6" s="96">
        <f>SUMIFS('FORMULARZ OFERTY'!$O$29:$O$1199,'FORMULARZ OFERTY'!$A$29:$A$1199,$A6)</f>
        <v>0</v>
      </c>
      <c r="J6" s="6"/>
      <c r="K6" s="96">
        <f>SUMIFS('FORMULARZ OFERTY'!$P$29:$P$1199,'FORMULARZ OFERTY'!$A$29:$A$1199,$A6)</f>
        <v>0</v>
      </c>
      <c r="L6" s="96">
        <f>SUMIFS('FORMULARZ OFERTY'!$Q$29:$Q$1199,'FORMULARZ OFERTY'!$A$29:$A$1199,$A6)</f>
        <v>0</v>
      </c>
      <c r="M6" s="96">
        <f>SUMIFS('FORMULARZ OFERTY'!$R$29:$R$1199,'FORMULARZ OFERTY'!$A$29:$A$1199,$A6)</f>
        <v>0</v>
      </c>
    </row>
    <row r="7" spans="1:13" s="59" customFormat="1" ht="16.5">
      <c r="A7" s="59">
        <v>4</v>
      </c>
      <c r="B7" s="6"/>
      <c r="C7" s="96">
        <f>SUMIFS('FORMULARZ OFERTY'!$I$29:$I$1199,'FORMULARZ OFERTY'!$A$29:$A$1199,$A7)</f>
        <v>0</v>
      </c>
      <c r="D7" s="96">
        <f>SUMIFS('FORMULARZ OFERTY'!$J$29:$J$1199,'FORMULARZ OFERTY'!$A$29:$A$1199,$A7)</f>
        <v>0</v>
      </c>
      <c r="E7" s="96">
        <f>SUMIFS('FORMULARZ OFERTY'!$K$29:$K$1199,'FORMULARZ OFERTY'!$A$29:$A$1199,$A7)</f>
        <v>0</v>
      </c>
      <c r="F7" s="6"/>
      <c r="G7" s="96">
        <f>SUMIFS('FORMULARZ OFERTY'!$M$29:$M$1199,'FORMULARZ OFERTY'!$A$29:$A$1199,$A7)</f>
        <v>0</v>
      </c>
      <c r="H7" s="96">
        <f>SUMIFS('FORMULARZ OFERTY'!$N$29:$N$1199,'FORMULARZ OFERTY'!$A$29:$A$1199,$A7)</f>
        <v>0</v>
      </c>
      <c r="I7" s="96">
        <f>SUMIFS('FORMULARZ OFERTY'!$O$29:$O$1199,'FORMULARZ OFERTY'!$A$29:$A$1199,$A7)</f>
        <v>0</v>
      </c>
      <c r="J7" s="6"/>
      <c r="K7" s="96">
        <f>SUMIFS('FORMULARZ OFERTY'!$P$29:$P$1199,'FORMULARZ OFERTY'!$A$29:$A$1199,$A7)</f>
        <v>0</v>
      </c>
      <c r="L7" s="96">
        <f>SUMIFS('FORMULARZ OFERTY'!$Q$29:$Q$1199,'FORMULARZ OFERTY'!$A$29:$A$1199,$A7)</f>
        <v>0</v>
      </c>
      <c r="M7" s="96">
        <f>SUMIFS('FORMULARZ OFERTY'!$R$29:$R$1199,'FORMULARZ OFERTY'!$A$29:$A$1199,$A7)</f>
        <v>0</v>
      </c>
    </row>
    <row r="8" spans="1:13" s="59" customFormat="1" ht="16.5">
      <c r="A8" s="59">
        <v>5</v>
      </c>
      <c r="B8" s="6"/>
      <c r="C8" s="96">
        <f>SUMIFS('FORMULARZ OFERTY'!$I$29:$I$1199,'FORMULARZ OFERTY'!$A$29:$A$1199,$A8)</f>
        <v>0</v>
      </c>
      <c r="D8" s="96">
        <f>SUMIFS('FORMULARZ OFERTY'!$J$29:$J$1199,'FORMULARZ OFERTY'!$A$29:$A$1199,$A8)</f>
        <v>0</v>
      </c>
      <c r="E8" s="96">
        <f>SUMIFS('FORMULARZ OFERTY'!$K$29:$K$1199,'FORMULARZ OFERTY'!$A$29:$A$1199,$A8)</f>
        <v>0</v>
      </c>
      <c r="F8" s="6"/>
      <c r="G8" s="96">
        <f>SUMIFS('FORMULARZ OFERTY'!$M$29:$M$1199,'FORMULARZ OFERTY'!$A$29:$A$1199,$A8)</f>
        <v>0</v>
      </c>
      <c r="H8" s="96">
        <f>SUMIFS('FORMULARZ OFERTY'!$N$29:$N$1199,'FORMULARZ OFERTY'!$A$29:$A$1199,$A8)</f>
        <v>0</v>
      </c>
      <c r="I8" s="96">
        <f>SUMIFS('FORMULARZ OFERTY'!$O$29:$O$1199,'FORMULARZ OFERTY'!$A$29:$A$1199,$A8)</f>
        <v>0</v>
      </c>
      <c r="J8" s="6"/>
      <c r="K8" s="96">
        <f>SUMIFS('FORMULARZ OFERTY'!$P$29:$P$1199,'FORMULARZ OFERTY'!$A$29:$A$1199,$A8)</f>
        <v>0</v>
      </c>
      <c r="L8" s="96">
        <f>SUMIFS('FORMULARZ OFERTY'!$Q$29:$Q$1199,'FORMULARZ OFERTY'!$A$29:$A$1199,$A8)</f>
        <v>0</v>
      </c>
      <c r="M8" s="96">
        <f>SUMIFS('FORMULARZ OFERTY'!$R$29:$R$1199,'FORMULARZ OFERTY'!$A$29:$A$1199,$A8)</f>
        <v>0</v>
      </c>
    </row>
    <row r="9" spans="1:13" s="59" customFormat="1" ht="16.5">
      <c r="A9" s="59">
        <v>6</v>
      </c>
      <c r="B9" s="6"/>
      <c r="C9" s="96">
        <f>SUMIFS('FORMULARZ OFERTY'!$I$29:$I$1199,'FORMULARZ OFERTY'!$A$29:$A$1199,$A9)</f>
        <v>0</v>
      </c>
      <c r="D9" s="96">
        <f>SUMIFS('FORMULARZ OFERTY'!$J$29:$J$1199,'FORMULARZ OFERTY'!$A$29:$A$1199,$A9)</f>
        <v>0</v>
      </c>
      <c r="E9" s="96">
        <f>SUMIFS('FORMULARZ OFERTY'!$K$29:$K$1199,'FORMULARZ OFERTY'!$A$29:$A$1199,$A9)</f>
        <v>0</v>
      </c>
      <c r="F9" s="6"/>
      <c r="G9" s="96">
        <f>SUMIFS('FORMULARZ OFERTY'!$M$29:$M$1199,'FORMULARZ OFERTY'!$A$29:$A$1199,$A9)</f>
        <v>0</v>
      </c>
      <c r="H9" s="96">
        <f>SUMIFS('FORMULARZ OFERTY'!$N$29:$N$1199,'FORMULARZ OFERTY'!$A$29:$A$1199,$A9)</f>
        <v>0</v>
      </c>
      <c r="I9" s="96">
        <f>SUMIFS('FORMULARZ OFERTY'!$O$29:$O$1199,'FORMULARZ OFERTY'!$A$29:$A$1199,$A9)</f>
        <v>0</v>
      </c>
      <c r="J9" s="6"/>
      <c r="K9" s="96">
        <f>SUMIFS('FORMULARZ OFERTY'!$P$29:$P$1199,'FORMULARZ OFERTY'!$A$29:$A$1199,$A9)</f>
        <v>0</v>
      </c>
      <c r="L9" s="96">
        <f>SUMIFS('FORMULARZ OFERTY'!$Q$29:$Q$1199,'FORMULARZ OFERTY'!$A$29:$A$1199,$A9)</f>
        <v>0</v>
      </c>
      <c r="M9" s="96">
        <f>SUMIFS('FORMULARZ OFERTY'!$R$29:$R$1199,'FORMULARZ OFERTY'!$A$29:$A$1199,$A9)</f>
        <v>0</v>
      </c>
    </row>
    <row r="10" spans="1:13" s="59" customFormat="1" ht="16.5">
      <c r="A10" s="59">
        <v>7</v>
      </c>
      <c r="B10" s="6"/>
      <c r="C10" s="96">
        <f>SUMIFS('FORMULARZ OFERTY'!$I$29:$I$1199,'FORMULARZ OFERTY'!$A$29:$A$1199,$A10)</f>
        <v>0</v>
      </c>
      <c r="D10" s="96">
        <f>SUMIFS('FORMULARZ OFERTY'!$J$29:$J$1199,'FORMULARZ OFERTY'!$A$29:$A$1199,$A10)</f>
        <v>0</v>
      </c>
      <c r="E10" s="96">
        <f>SUMIFS('FORMULARZ OFERTY'!$K$29:$K$1199,'FORMULARZ OFERTY'!$A$29:$A$1199,$A10)</f>
        <v>0</v>
      </c>
      <c r="F10" s="6"/>
      <c r="G10" s="96">
        <f>SUMIFS('FORMULARZ OFERTY'!$M$29:$M$1199,'FORMULARZ OFERTY'!$A$29:$A$1199,$A10)</f>
        <v>0</v>
      </c>
      <c r="H10" s="96">
        <f>SUMIFS('FORMULARZ OFERTY'!$N$29:$N$1199,'FORMULARZ OFERTY'!$A$29:$A$1199,$A10)</f>
        <v>0</v>
      </c>
      <c r="I10" s="96">
        <f>SUMIFS('FORMULARZ OFERTY'!$O$29:$O$1199,'FORMULARZ OFERTY'!$A$29:$A$1199,$A10)</f>
        <v>0</v>
      </c>
      <c r="J10" s="6"/>
      <c r="K10" s="96">
        <f>SUMIFS('FORMULARZ OFERTY'!$P$29:$P$1199,'FORMULARZ OFERTY'!$A$29:$A$1199,$A10)</f>
        <v>0</v>
      </c>
      <c r="L10" s="96">
        <f>SUMIFS('FORMULARZ OFERTY'!$Q$29:$Q$1199,'FORMULARZ OFERTY'!$A$29:$A$1199,$A10)</f>
        <v>0</v>
      </c>
      <c r="M10" s="96">
        <f>SUMIFS('FORMULARZ OFERTY'!$R$29:$R$1199,'FORMULARZ OFERTY'!$A$29:$A$1199,$A10)</f>
        <v>0</v>
      </c>
    </row>
    <row r="11" spans="1:13" s="59" customFormat="1" ht="16.5">
      <c r="A11" s="59">
        <v>8</v>
      </c>
      <c r="B11" s="6"/>
      <c r="C11" s="96">
        <f>SUMIFS('FORMULARZ OFERTY'!$I$29:$I$1199,'FORMULARZ OFERTY'!$A$29:$A$1199,$A11)</f>
        <v>0</v>
      </c>
      <c r="D11" s="96">
        <f>SUMIFS('FORMULARZ OFERTY'!$J$29:$J$1199,'FORMULARZ OFERTY'!$A$29:$A$1199,$A11)</f>
        <v>0</v>
      </c>
      <c r="E11" s="96">
        <f>SUMIFS('FORMULARZ OFERTY'!$K$29:$K$1199,'FORMULARZ OFERTY'!$A$29:$A$1199,$A11)</f>
        <v>0</v>
      </c>
      <c r="F11" s="6"/>
      <c r="G11" s="96">
        <f>SUMIFS('FORMULARZ OFERTY'!$M$29:$M$1199,'FORMULARZ OFERTY'!$A$29:$A$1199,$A11)</f>
        <v>0</v>
      </c>
      <c r="H11" s="96">
        <f>SUMIFS('FORMULARZ OFERTY'!$N$29:$N$1199,'FORMULARZ OFERTY'!$A$29:$A$1199,$A11)</f>
        <v>0</v>
      </c>
      <c r="I11" s="96">
        <f>SUMIFS('FORMULARZ OFERTY'!$O$29:$O$1199,'FORMULARZ OFERTY'!$A$29:$A$1199,$A11)</f>
        <v>0</v>
      </c>
      <c r="J11" s="6"/>
      <c r="K11" s="96">
        <f>SUMIFS('FORMULARZ OFERTY'!$P$29:$P$1199,'FORMULARZ OFERTY'!$A$29:$A$1199,$A11)</f>
        <v>0</v>
      </c>
      <c r="L11" s="96">
        <f>SUMIFS('FORMULARZ OFERTY'!$Q$29:$Q$1199,'FORMULARZ OFERTY'!$A$29:$A$1199,$A11)</f>
        <v>0</v>
      </c>
      <c r="M11" s="96">
        <f>SUMIFS('FORMULARZ OFERTY'!$R$29:$R$1199,'FORMULARZ OFERTY'!$A$29:$A$1199,$A11)</f>
        <v>0</v>
      </c>
    </row>
    <row r="12" spans="1:13" s="59" customFormat="1" ht="16.5">
      <c r="A12" s="59">
        <v>9</v>
      </c>
      <c r="B12" s="6"/>
      <c r="C12" s="96">
        <f>SUMIFS('FORMULARZ OFERTY'!$I$29:$I$1199,'FORMULARZ OFERTY'!$A$29:$A$1199,$A12)</f>
        <v>0</v>
      </c>
      <c r="D12" s="96">
        <f>SUMIFS('FORMULARZ OFERTY'!$J$29:$J$1199,'FORMULARZ OFERTY'!$A$29:$A$1199,$A12)</f>
        <v>0</v>
      </c>
      <c r="E12" s="96">
        <f>SUMIFS('FORMULARZ OFERTY'!$K$29:$K$1199,'FORMULARZ OFERTY'!$A$29:$A$1199,$A12)</f>
        <v>0</v>
      </c>
      <c r="F12" s="6"/>
      <c r="G12" s="96">
        <f>SUMIFS('FORMULARZ OFERTY'!$M$29:$M$1199,'FORMULARZ OFERTY'!$A$29:$A$1199,$A12)</f>
        <v>0</v>
      </c>
      <c r="H12" s="96">
        <f>SUMIFS('FORMULARZ OFERTY'!$N$29:$N$1199,'FORMULARZ OFERTY'!$A$29:$A$1199,$A12)</f>
        <v>0</v>
      </c>
      <c r="I12" s="96">
        <f>SUMIFS('FORMULARZ OFERTY'!$O$29:$O$1199,'FORMULARZ OFERTY'!$A$29:$A$1199,$A12)</f>
        <v>0</v>
      </c>
      <c r="J12" s="6"/>
      <c r="K12" s="96">
        <f>SUMIFS('FORMULARZ OFERTY'!$P$29:$P$1199,'FORMULARZ OFERTY'!$A$29:$A$1199,$A12)</f>
        <v>0</v>
      </c>
      <c r="L12" s="96">
        <f>SUMIFS('FORMULARZ OFERTY'!$Q$29:$Q$1199,'FORMULARZ OFERTY'!$A$29:$A$1199,$A12)</f>
        <v>0</v>
      </c>
      <c r="M12" s="96">
        <f>SUMIFS('FORMULARZ OFERTY'!$R$29:$R$1199,'FORMULARZ OFERTY'!$A$29:$A$1199,$A12)</f>
        <v>0</v>
      </c>
    </row>
    <row r="13" spans="1:13" s="59" customFormat="1" ht="16.5">
      <c r="A13" s="59">
        <v>10</v>
      </c>
      <c r="B13" s="6"/>
      <c r="C13" s="96">
        <f>SUMIFS('FORMULARZ OFERTY'!$I$29:$I$1199,'FORMULARZ OFERTY'!$A$29:$A$1199,$A13)</f>
        <v>0</v>
      </c>
      <c r="D13" s="96">
        <f>SUMIFS('FORMULARZ OFERTY'!$J$29:$J$1199,'FORMULARZ OFERTY'!$A$29:$A$1199,$A13)</f>
        <v>0</v>
      </c>
      <c r="E13" s="96">
        <f>SUMIFS('FORMULARZ OFERTY'!$K$29:$K$1199,'FORMULARZ OFERTY'!$A$29:$A$1199,$A13)</f>
        <v>0</v>
      </c>
      <c r="F13" s="6"/>
      <c r="G13" s="96">
        <f>SUMIFS('FORMULARZ OFERTY'!$M$29:$M$1199,'FORMULARZ OFERTY'!$A$29:$A$1199,$A13)</f>
        <v>0</v>
      </c>
      <c r="H13" s="96">
        <f>SUMIFS('FORMULARZ OFERTY'!$N$29:$N$1199,'FORMULARZ OFERTY'!$A$29:$A$1199,$A13)</f>
        <v>0</v>
      </c>
      <c r="I13" s="96">
        <f>SUMIFS('FORMULARZ OFERTY'!$O$29:$O$1199,'FORMULARZ OFERTY'!$A$29:$A$1199,$A13)</f>
        <v>0</v>
      </c>
      <c r="J13" s="6"/>
      <c r="K13" s="96">
        <f>SUMIFS('FORMULARZ OFERTY'!$P$29:$P$1199,'FORMULARZ OFERTY'!$A$29:$A$1199,$A13)</f>
        <v>0</v>
      </c>
      <c r="L13" s="96">
        <f>SUMIFS('FORMULARZ OFERTY'!$Q$29:$Q$1199,'FORMULARZ OFERTY'!$A$29:$A$1199,$A13)</f>
        <v>0</v>
      </c>
      <c r="M13" s="96">
        <f>SUMIFS('FORMULARZ OFERTY'!$R$29:$R$1199,'FORMULARZ OFERTY'!$A$29:$A$1199,$A13)</f>
        <v>0</v>
      </c>
    </row>
    <row r="14" spans="1:13" s="59" customFormat="1" ht="16.5">
      <c r="A14" s="59">
        <v>11</v>
      </c>
      <c r="B14" s="6"/>
      <c r="C14" s="96">
        <f>SUMIFS('FORMULARZ OFERTY'!$I$29:$I$1199,'FORMULARZ OFERTY'!$A$29:$A$1199,$A14)</f>
        <v>0</v>
      </c>
      <c r="D14" s="96">
        <f>SUMIFS('FORMULARZ OFERTY'!$J$29:$J$1199,'FORMULARZ OFERTY'!$A$29:$A$1199,$A14)</f>
        <v>0</v>
      </c>
      <c r="E14" s="96">
        <f>SUMIFS('FORMULARZ OFERTY'!$K$29:$K$1199,'FORMULARZ OFERTY'!$A$29:$A$1199,$A14)</f>
        <v>0</v>
      </c>
      <c r="F14" s="6"/>
      <c r="G14" s="96">
        <f>SUMIFS('FORMULARZ OFERTY'!$M$29:$M$1199,'FORMULARZ OFERTY'!$A$29:$A$1199,$A14)</f>
        <v>0</v>
      </c>
      <c r="H14" s="96">
        <f>SUMIFS('FORMULARZ OFERTY'!$N$29:$N$1199,'FORMULARZ OFERTY'!$A$29:$A$1199,$A14)</f>
        <v>0</v>
      </c>
      <c r="I14" s="96">
        <f>SUMIFS('FORMULARZ OFERTY'!$O$29:$O$1199,'FORMULARZ OFERTY'!$A$29:$A$1199,$A14)</f>
        <v>0</v>
      </c>
      <c r="J14" s="6"/>
      <c r="K14" s="96">
        <f>SUMIFS('FORMULARZ OFERTY'!$P$29:$P$1199,'FORMULARZ OFERTY'!$A$29:$A$1199,$A14)</f>
        <v>0</v>
      </c>
      <c r="L14" s="96">
        <f>SUMIFS('FORMULARZ OFERTY'!$Q$29:$Q$1199,'FORMULARZ OFERTY'!$A$29:$A$1199,$A14)</f>
        <v>0</v>
      </c>
      <c r="M14" s="96">
        <f>SUMIFS('FORMULARZ OFERTY'!$R$29:$R$1199,'FORMULARZ OFERTY'!$A$29:$A$1199,$A14)</f>
        <v>0</v>
      </c>
    </row>
    <row r="15" spans="1:13" s="59" customFormat="1" ht="16.5">
      <c r="A15" s="59">
        <v>12</v>
      </c>
      <c r="B15" s="6"/>
      <c r="C15" s="96">
        <f>SUMIFS('FORMULARZ OFERTY'!$I$29:$I$1199,'FORMULARZ OFERTY'!$A$29:$A$1199,$A15)</f>
        <v>0</v>
      </c>
      <c r="D15" s="96">
        <f>SUMIFS('FORMULARZ OFERTY'!$J$29:$J$1199,'FORMULARZ OFERTY'!$A$29:$A$1199,$A15)</f>
        <v>0</v>
      </c>
      <c r="E15" s="96">
        <f>SUMIFS('FORMULARZ OFERTY'!$K$29:$K$1199,'FORMULARZ OFERTY'!$A$29:$A$1199,$A15)</f>
        <v>0</v>
      </c>
      <c r="F15" s="6"/>
      <c r="G15" s="96">
        <f>SUMIFS('FORMULARZ OFERTY'!$M$29:$M$1199,'FORMULARZ OFERTY'!$A$29:$A$1199,$A15)</f>
        <v>0</v>
      </c>
      <c r="H15" s="96">
        <f>SUMIFS('FORMULARZ OFERTY'!$N$29:$N$1199,'FORMULARZ OFERTY'!$A$29:$A$1199,$A15)</f>
        <v>0</v>
      </c>
      <c r="I15" s="96">
        <f>SUMIFS('FORMULARZ OFERTY'!$O$29:$O$1199,'FORMULARZ OFERTY'!$A$29:$A$1199,$A15)</f>
        <v>0</v>
      </c>
      <c r="J15" s="6"/>
      <c r="K15" s="96">
        <f>SUMIFS('FORMULARZ OFERTY'!$P$29:$P$1199,'FORMULARZ OFERTY'!$A$29:$A$1199,$A15)</f>
        <v>0</v>
      </c>
      <c r="L15" s="96">
        <f>SUMIFS('FORMULARZ OFERTY'!$Q$29:$Q$1199,'FORMULARZ OFERTY'!$A$29:$A$1199,$A15)</f>
        <v>0</v>
      </c>
      <c r="M15" s="96">
        <f>SUMIFS('FORMULARZ OFERTY'!$R$29:$R$1199,'FORMULARZ OFERTY'!$A$29:$A$1199,$A15)</f>
        <v>0</v>
      </c>
    </row>
    <row r="16" spans="1:13" s="59" customFormat="1" ht="16.5">
      <c r="A16" s="59">
        <v>13</v>
      </c>
      <c r="B16" s="6"/>
      <c r="C16" s="96">
        <f>SUMIFS('FORMULARZ OFERTY'!$I$29:$I$1199,'FORMULARZ OFERTY'!$A$29:$A$1199,$A16)</f>
        <v>0</v>
      </c>
      <c r="D16" s="96">
        <f>SUMIFS('FORMULARZ OFERTY'!$J$29:$J$1199,'FORMULARZ OFERTY'!$A$29:$A$1199,$A16)</f>
        <v>0</v>
      </c>
      <c r="E16" s="96">
        <f>SUMIFS('FORMULARZ OFERTY'!$K$29:$K$1199,'FORMULARZ OFERTY'!$A$29:$A$1199,$A16)</f>
        <v>0</v>
      </c>
      <c r="F16" s="6"/>
      <c r="G16" s="96">
        <f>SUMIFS('FORMULARZ OFERTY'!$M$29:$M$1199,'FORMULARZ OFERTY'!$A$29:$A$1199,$A16)</f>
        <v>0</v>
      </c>
      <c r="H16" s="96">
        <f>SUMIFS('FORMULARZ OFERTY'!$N$29:$N$1199,'FORMULARZ OFERTY'!$A$29:$A$1199,$A16)</f>
        <v>0</v>
      </c>
      <c r="I16" s="96">
        <f>SUMIFS('FORMULARZ OFERTY'!$O$29:$O$1199,'FORMULARZ OFERTY'!$A$29:$A$1199,$A16)</f>
        <v>0</v>
      </c>
      <c r="J16" s="6"/>
      <c r="K16" s="96">
        <f>SUMIFS('FORMULARZ OFERTY'!$P$29:$P$1199,'FORMULARZ OFERTY'!$A$29:$A$1199,$A16)</f>
        <v>0</v>
      </c>
      <c r="L16" s="96">
        <f>SUMIFS('FORMULARZ OFERTY'!$Q$29:$Q$1199,'FORMULARZ OFERTY'!$A$29:$A$1199,$A16)</f>
        <v>0</v>
      </c>
      <c r="M16" s="96">
        <f>SUMIFS('FORMULARZ OFERTY'!$R$29:$R$1199,'FORMULARZ OFERTY'!$A$29:$A$1199,$A16)</f>
        <v>0</v>
      </c>
    </row>
    <row r="17" spans="1:13" s="59" customFormat="1" ht="16.5">
      <c r="A17" s="59">
        <v>14</v>
      </c>
      <c r="B17" s="6"/>
      <c r="C17" s="96">
        <f>SUMIFS('FORMULARZ OFERTY'!$I$29:$I$1199,'FORMULARZ OFERTY'!$A$29:$A$1199,$A17)</f>
        <v>0</v>
      </c>
      <c r="D17" s="96">
        <f>SUMIFS('FORMULARZ OFERTY'!$J$29:$J$1199,'FORMULARZ OFERTY'!$A$29:$A$1199,$A17)</f>
        <v>0</v>
      </c>
      <c r="E17" s="96">
        <f>SUMIFS('FORMULARZ OFERTY'!$K$29:$K$1199,'FORMULARZ OFERTY'!$A$29:$A$1199,$A17)</f>
        <v>0</v>
      </c>
      <c r="F17" s="6"/>
      <c r="G17" s="96">
        <f>SUMIFS('FORMULARZ OFERTY'!$M$29:$M$1199,'FORMULARZ OFERTY'!$A$29:$A$1199,$A17)</f>
        <v>0</v>
      </c>
      <c r="H17" s="96">
        <f>SUMIFS('FORMULARZ OFERTY'!$N$29:$N$1199,'FORMULARZ OFERTY'!$A$29:$A$1199,$A17)</f>
        <v>0</v>
      </c>
      <c r="I17" s="96">
        <f>SUMIFS('FORMULARZ OFERTY'!$O$29:$O$1199,'FORMULARZ OFERTY'!$A$29:$A$1199,$A17)</f>
        <v>0</v>
      </c>
      <c r="J17" s="6"/>
      <c r="K17" s="96">
        <f>SUMIFS('FORMULARZ OFERTY'!$P$29:$P$1199,'FORMULARZ OFERTY'!$A$29:$A$1199,$A17)</f>
        <v>0</v>
      </c>
      <c r="L17" s="96">
        <f>SUMIFS('FORMULARZ OFERTY'!$Q$29:$Q$1199,'FORMULARZ OFERTY'!$A$29:$A$1199,$A17)</f>
        <v>0</v>
      </c>
      <c r="M17" s="96">
        <f>SUMIFS('FORMULARZ OFERTY'!$R$29:$R$1199,'FORMULARZ OFERTY'!$A$29:$A$1199,$A17)</f>
        <v>0</v>
      </c>
    </row>
    <row r="18" spans="1:13" s="59" customFormat="1" ht="16.5">
      <c r="A18" s="59">
        <v>15</v>
      </c>
      <c r="B18" s="6"/>
      <c r="C18" s="96">
        <f>SUMIFS('FORMULARZ OFERTY'!$I$29:$I$1199,'FORMULARZ OFERTY'!$A$29:$A$1199,$A18)</f>
        <v>0</v>
      </c>
      <c r="D18" s="96">
        <f>SUMIFS('FORMULARZ OFERTY'!$J$29:$J$1199,'FORMULARZ OFERTY'!$A$29:$A$1199,$A18)</f>
        <v>0</v>
      </c>
      <c r="E18" s="96">
        <f>SUMIFS('FORMULARZ OFERTY'!$K$29:$K$1199,'FORMULARZ OFERTY'!$A$29:$A$1199,$A18)</f>
        <v>0</v>
      </c>
      <c r="F18" s="6"/>
      <c r="G18" s="96">
        <f>SUMIFS('FORMULARZ OFERTY'!$M$29:$M$1199,'FORMULARZ OFERTY'!$A$29:$A$1199,$A18)</f>
        <v>0</v>
      </c>
      <c r="H18" s="96">
        <f>SUMIFS('FORMULARZ OFERTY'!$N$29:$N$1199,'FORMULARZ OFERTY'!$A$29:$A$1199,$A18)</f>
        <v>0</v>
      </c>
      <c r="I18" s="96">
        <f>SUMIFS('FORMULARZ OFERTY'!$O$29:$O$1199,'FORMULARZ OFERTY'!$A$29:$A$1199,$A18)</f>
        <v>0</v>
      </c>
      <c r="J18" s="6"/>
      <c r="K18" s="96">
        <f>SUMIFS('FORMULARZ OFERTY'!$P$29:$P$1199,'FORMULARZ OFERTY'!$A$29:$A$1199,$A18)</f>
        <v>0</v>
      </c>
      <c r="L18" s="96">
        <f>SUMIFS('FORMULARZ OFERTY'!$Q$29:$Q$1199,'FORMULARZ OFERTY'!$A$29:$A$1199,$A18)</f>
        <v>0</v>
      </c>
      <c r="M18" s="96">
        <f>SUMIFS('FORMULARZ OFERTY'!$R$29:$R$1199,'FORMULARZ OFERTY'!$A$29:$A$1199,$A18)</f>
        <v>0</v>
      </c>
    </row>
    <row r="19" spans="1:13" s="59" customFormat="1" ht="16.5">
      <c r="A19" s="59">
        <v>16</v>
      </c>
      <c r="B19" s="6"/>
      <c r="C19" s="96">
        <f>SUMIFS('FORMULARZ OFERTY'!$I$29:$I$1199,'FORMULARZ OFERTY'!$A$29:$A$1199,$A19)</f>
        <v>0</v>
      </c>
      <c r="D19" s="96">
        <f>SUMIFS('FORMULARZ OFERTY'!$J$29:$J$1199,'FORMULARZ OFERTY'!$A$29:$A$1199,$A19)</f>
        <v>0</v>
      </c>
      <c r="E19" s="96">
        <f>SUMIFS('FORMULARZ OFERTY'!$K$29:$K$1199,'FORMULARZ OFERTY'!$A$29:$A$1199,$A19)</f>
        <v>0</v>
      </c>
      <c r="F19" s="6"/>
      <c r="G19" s="96">
        <f>SUMIFS('FORMULARZ OFERTY'!$M$29:$M$1199,'FORMULARZ OFERTY'!$A$29:$A$1199,$A19)</f>
        <v>0</v>
      </c>
      <c r="H19" s="96">
        <f>SUMIFS('FORMULARZ OFERTY'!$N$29:$N$1199,'FORMULARZ OFERTY'!$A$29:$A$1199,$A19)</f>
        <v>0</v>
      </c>
      <c r="I19" s="96">
        <f>SUMIFS('FORMULARZ OFERTY'!$O$29:$O$1199,'FORMULARZ OFERTY'!$A$29:$A$1199,$A19)</f>
        <v>0</v>
      </c>
      <c r="J19" s="6"/>
      <c r="K19" s="96">
        <f>SUMIFS('FORMULARZ OFERTY'!$P$29:$P$1199,'FORMULARZ OFERTY'!$A$29:$A$1199,$A19)</f>
        <v>0</v>
      </c>
      <c r="L19" s="96">
        <f>SUMIFS('FORMULARZ OFERTY'!$Q$29:$Q$1199,'FORMULARZ OFERTY'!$A$29:$A$1199,$A19)</f>
        <v>0</v>
      </c>
      <c r="M19" s="96">
        <f>SUMIFS('FORMULARZ OFERTY'!$R$29:$R$1199,'FORMULARZ OFERTY'!$A$29:$A$1199,$A19)</f>
        <v>0</v>
      </c>
    </row>
    <row r="20" spans="1:13" s="59" customFormat="1" ht="16.5">
      <c r="A20" s="59">
        <v>17</v>
      </c>
      <c r="B20" s="6"/>
      <c r="C20" s="96">
        <f>SUMIFS('FORMULARZ OFERTY'!$I$29:$I$1199,'FORMULARZ OFERTY'!$A$29:$A$1199,$A20)</f>
        <v>0</v>
      </c>
      <c r="D20" s="96">
        <f>SUMIFS('FORMULARZ OFERTY'!$J$29:$J$1199,'FORMULARZ OFERTY'!$A$29:$A$1199,$A20)</f>
        <v>0</v>
      </c>
      <c r="E20" s="96">
        <f>SUMIFS('FORMULARZ OFERTY'!$K$29:$K$1199,'FORMULARZ OFERTY'!$A$29:$A$1199,$A20)</f>
        <v>0</v>
      </c>
      <c r="F20" s="6"/>
      <c r="G20" s="96">
        <f>SUMIFS('FORMULARZ OFERTY'!$M$29:$M$1199,'FORMULARZ OFERTY'!$A$29:$A$1199,$A20)</f>
        <v>0</v>
      </c>
      <c r="H20" s="96">
        <f>SUMIFS('FORMULARZ OFERTY'!$N$29:$N$1199,'FORMULARZ OFERTY'!$A$29:$A$1199,$A20)</f>
        <v>0</v>
      </c>
      <c r="I20" s="96">
        <f>SUMIFS('FORMULARZ OFERTY'!$O$29:$O$1199,'FORMULARZ OFERTY'!$A$29:$A$1199,$A20)</f>
        <v>0</v>
      </c>
      <c r="J20" s="6"/>
      <c r="K20" s="96">
        <f>SUMIFS('FORMULARZ OFERTY'!$P$29:$P$1199,'FORMULARZ OFERTY'!$A$29:$A$1199,$A20)</f>
        <v>0</v>
      </c>
      <c r="L20" s="96">
        <f>SUMIFS('FORMULARZ OFERTY'!$Q$29:$Q$1199,'FORMULARZ OFERTY'!$A$29:$A$1199,$A20)</f>
        <v>0</v>
      </c>
      <c r="M20" s="96">
        <f>SUMIFS('FORMULARZ OFERTY'!$R$29:$R$1199,'FORMULARZ OFERTY'!$A$29:$A$1199,$A20)</f>
        <v>0</v>
      </c>
    </row>
    <row r="21" spans="1:13" s="59" customFormat="1" ht="16.5">
      <c r="A21" s="59">
        <v>18</v>
      </c>
      <c r="B21" s="6"/>
      <c r="C21" s="96">
        <f>SUMIFS('FORMULARZ OFERTY'!$I$29:$I$1199,'FORMULARZ OFERTY'!$A$29:$A$1199,$A21)</f>
        <v>0</v>
      </c>
      <c r="D21" s="96">
        <f>SUMIFS('FORMULARZ OFERTY'!$J$29:$J$1199,'FORMULARZ OFERTY'!$A$29:$A$1199,$A21)</f>
        <v>0</v>
      </c>
      <c r="E21" s="96">
        <f>SUMIFS('FORMULARZ OFERTY'!$K$29:$K$1199,'FORMULARZ OFERTY'!$A$29:$A$1199,$A21)</f>
        <v>0</v>
      </c>
      <c r="F21" s="6"/>
      <c r="G21" s="96">
        <f>SUMIFS('FORMULARZ OFERTY'!$M$29:$M$1199,'FORMULARZ OFERTY'!$A$29:$A$1199,$A21)</f>
        <v>0</v>
      </c>
      <c r="H21" s="96">
        <f>SUMIFS('FORMULARZ OFERTY'!$N$29:$N$1199,'FORMULARZ OFERTY'!$A$29:$A$1199,$A21)</f>
        <v>0</v>
      </c>
      <c r="I21" s="96">
        <f>SUMIFS('FORMULARZ OFERTY'!$O$29:$O$1199,'FORMULARZ OFERTY'!$A$29:$A$1199,$A21)</f>
        <v>0</v>
      </c>
      <c r="J21" s="6"/>
      <c r="K21" s="96">
        <f>SUMIFS('FORMULARZ OFERTY'!$P$29:$P$1199,'FORMULARZ OFERTY'!$A$29:$A$1199,$A21)</f>
        <v>0</v>
      </c>
      <c r="L21" s="96">
        <f>SUMIFS('FORMULARZ OFERTY'!$Q$29:$Q$1199,'FORMULARZ OFERTY'!$A$29:$A$1199,$A21)</f>
        <v>0</v>
      </c>
      <c r="M21" s="96">
        <f>SUMIFS('FORMULARZ OFERTY'!$R$29:$R$1199,'FORMULARZ OFERTY'!$A$29:$A$1199,$A21)</f>
        <v>0</v>
      </c>
    </row>
    <row r="22" spans="1:13" s="59" customFormat="1" ht="16.5">
      <c r="A22" s="59">
        <v>19</v>
      </c>
      <c r="B22" s="6"/>
      <c r="C22" s="96">
        <f>SUMIFS('FORMULARZ OFERTY'!$I$29:$I$1199,'FORMULARZ OFERTY'!$A$29:$A$1199,$A22)</f>
        <v>0</v>
      </c>
      <c r="D22" s="96">
        <f>SUMIFS('FORMULARZ OFERTY'!$J$29:$J$1199,'FORMULARZ OFERTY'!$A$29:$A$1199,$A22)</f>
        <v>0</v>
      </c>
      <c r="E22" s="96">
        <f>SUMIFS('FORMULARZ OFERTY'!$K$29:$K$1199,'FORMULARZ OFERTY'!$A$29:$A$1199,$A22)</f>
        <v>0</v>
      </c>
      <c r="F22" s="6"/>
      <c r="G22" s="96">
        <f>SUMIFS('FORMULARZ OFERTY'!$M$29:$M$1199,'FORMULARZ OFERTY'!$A$29:$A$1199,$A22)</f>
        <v>0</v>
      </c>
      <c r="H22" s="96">
        <f>SUMIFS('FORMULARZ OFERTY'!$N$29:$N$1199,'FORMULARZ OFERTY'!$A$29:$A$1199,$A22)</f>
        <v>0</v>
      </c>
      <c r="I22" s="96">
        <f>SUMIFS('FORMULARZ OFERTY'!$O$29:$O$1199,'FORMULARZ OFERTY'!$A$29:$A$1199,$A22)</f>
        <v>0</v>
      </c>
      <c r="J22" s="6"/>
      <c r="K22" s="96">
        <f>SUMIFS('FORMULARZ OFERTY'!$P$29:$P$1199,'FORMULARZ OFERTY'!$A$29:$A$1199,$A22)</f>
        <v>0</v>
      </c>
      <c r="L22" s="96">
        <f>SUMIFS('FORMULARZ OFERTY'!$Q$29:$Q$1199,'FORMULARZ OFERTY'!$A$29:$A$1199,$A22)</f>
        <v>0</v>
      </c>
      <c r="M22" s="96">
        <f>SUMIFS('FORMULARZ OFERTY'!$R$29:$R$1199,'FORMULARZ OFERTY'!$A$29:$A$1199,$A22)</f>
        <v>0</v>
      </c>
    </row>
    <row r="23" spans="1:13" s="59" customFormat="1" ht="16.5">
      <c r="A23" s="59">
        <v>20</v>
      </c>
      <c r="B23" s="6"/>
      <c r="C23" s="96">
        <f>SUMIFS('FORMULARZ OFERTY'!$I$29:$I$1199,'FORMULARZ OFERTY'!$A$29:$A$1199,$A23)</f>
        <v>0</v>
      </c>
      <c r="D23" s="96">
        <f>SUMIFS('FORMULARZ OFERTY'!$J$29:$J$1199,'FORMULARZ OFERTY'!$A$29:$A$1199,$A23)</f>
        <v>0</v>
      </c>
      <c r="E23" s="96">
        <f>SUMIFS('FORMULARZ OFERTY'!$K$29:$K$1199,'FORMULARZ OFERTY'!$A$29:$A$1199,$A23)</f>
        <v>0</v>
      </c>
      <c r="F23" s="6"/>
      <c r="G23" s="96">
        <f>SUMIFS('FORMULARZ OFERTY'!$M$29:$M$1199,'FORMULARZ OFERTY'!$A$29:$A$1199,$A23)</f>
        <v>0</v>
      </c>
      <c r="H23" s="96">
        <f>SUMIFS('FORMULARZ OFERTY'!$N$29:$N$1199,'FORMULARZ OFERTY'!$A$29:$A$1199,$A23)</f>
        <v>0</v>
      </c>
      <c r="I23" s="96">
        <f>SUMIFS('FORMULARZ OFERTY'!$O$29:$O$1199,'FORMULARZ OFERTY'!$A$29:$A$1199,$A23)</f>
        <v>0</v>
      </c>
      <c r="J23" s="6"/>
      <c r="K23" s="96">
        <f>SUMIFS('FORMULARZ OFERTY'!$P$29:$P$1199,'FORMULARZ OFERTY'!$A$29:$A$1199,$A23)</f>
        <v>0</v>
      </c>
      <c r="L23" s="96">
        <f>SUMIFS('FORMULARZ OFERTY'!$Q$29:$Q$1199,'FORMULARZ OFERTY'!$A$29:$A$1199,$A23)</f>
        <v>0</v>
      </c>
      <c r="M23" s="96">
        <f>SUMIFS('FORMULARZ OFERTY'!$R$29:$R$1199,'FORMULARZ OFERTY'!$A$29:$A$1199,$A23)</f>
        <v>0</v>
      </c>
    </row>
    <row r="24" spans="1:13" s="59" customFormat="1" ht="16.5">
      <c r="A24" s="59">
        <v>21</v>
      </c>
      <c r="B24" s="6"/>
      <c r="C24" s="96">
        <f>SUMIFS('FORMULARZ OFERTY'!$I$29:$I$1199,'FORMULARZ OFERTY'!$A$29:$A$1199,$A24)</f>
        <v>0</v>
      </c>
      <c r="D24" s="96">
        <f>SUMIFS('FORMULARZ OFERTY'!$J$29:$J$1199,'FORMULARZ OFERTY'!$A$29:$A$1199,$A24)</f>
        <v>0</v>
      </c>
      <c r="E24" s="96">
        <f>SUMIFS('FORMULARZ OFERTY'!$K$29:$K$1199,'FORMULARZ OFERTY'!$A$29:$A$1199,$A24)</f>
        <v>0</v>
      </c>
      <c r="F24" s="6"/>
      <c r="G24" s="96">
        <f>SUMIFS('FORMULARZ OFERTY'!$M$29:$M$1199,'FORMULARZ OFERTY'!$A$29:$A$1199,$A24)</f>
        <v>0</v>
      </c>
      <c r="H24" s="96">
        <f>SUMIFS('FORMULARZ OFERTY'!$N$29:$N$1199,'FORMULARZ OFERTY'!$A$29:$A$1199,$A24)</f>
        <v>0</v>
      </c>
      <c r="I24" s="96">
        <f>SUMIFS('FORMULARZ OFERTY'!$O$29:$O$1199,'FORMULARZ OFERTY'!$A$29:$A$1199,$A24)</f>
        <v>0</v>
      </c>
      <c r="J24" s="6"/>
      <c r="K24" s="96">
        <f>SUMIFS('FORMULARZ OFERTY'!$P$29:$P$1199,'FORMULARZ OFERTY'!$A$29:$A$1199,$A24)</f>
        <v>0</v>
      </c>
      <c r="L24" s="96">
        <f>SUMIFS('FORMULARZ OFERTY'!$Q$29:$Q$1199,'FORMULARZ OFERTY'!$A$29:$A$1199,$A24)</f>
        <v>0</v>
      </c>
      <c r="M24" s="96">
        <f>SUMIFS('FORMULARZ OFERTY'!$R$29:$R$1199,'FORMULARZ OFERTY'!$A$29:$A$1199,$A24)</f>
        <v>0</v>
      </c>
    </row>
    <row r="25" spans="1:13" s="59" customFormat="1" ht="16.5">
      <c r="A25" s="59">
        <v>22</v>
      </c>
      <c r="B25" s="6"/>
      <c r="C25" s="96">
        <f>SUMIFS('FORMULARZ OFERTY'!$I$29:$I$1199,'FORMULARZ OFERTY'!$A$29:$A$1199,$A25)</f>
        <v>0</v>
      </c>
      <c r="D25" s="96">
        <f>SUMIFS('FORMULARZ OFERTY'!$J$29:$J$1199,'FORMULARZ OFERTY'!$A$29:$A$1199,$A25)</f>
        <v>0</v>
      </c>
      <c r="E25" s="96">
        <f>SUMIFS('FORMULARZ OFERTY'!$K$29:$K$1199,'FORMULARZ OFERTY'!$A$29:$A$1199,$A25)</f>
        <v>0</v>
      </c>
      <c r="F25" s="6"/>
      <c r="G25" s="96">
        <f>SUMIFS('FORMULARZ OFERTY'!$M$29:$M$1199,'FORMULARZ OFERTY'!$A$29:$A$1199,$A25)</f>
        <v>0</v>
      </c>
      <c r="H25" s="96">
        <f>SUMIFS('FORMULARZ OFERTY'!$N$29:$N$1199,'FORMULARZ OFERTY'!$A$29:$A$1199,$A25)</f>
        <v>0</v>
      </c>
      <c r="I25" s="96">
        <f>SUMIFS('FORMULARZ OFERTY'!$O$29:$O$1199,'FORMULARZ OFERTY'!$A$29:$A$1199,$A25)</f>
        <v>0</v>
      </c>
      <c r="J25" s="6"/>
      <c r="K25" s="96">
        <f>SUMIFS('FORMULARZ OFERTY'!$P$29:$P$1199,'FORMULARZ OFERTY'!$A$29:$A$1199,$A25)</f>
        <v>0</v>
      </c>
      <c r="L25" s="96">
        <f>SUMIFS('FORMULARZ OFERTY'!$Q$29:$Q$1199,'FORMULARZ OFERTY'!$A$29:$A$1199,$A25)</f>
        <v>0</v>
      </c>
      <c r="M25" s="96">
        <f>SUMIFS('FORMULARZ OFERTY'!$R$29:$R$1199,'FORMULARZ OFERTY'!$A$29:$A$1199,$A25)</f>
        <v>0</v>
      </c>
    </row>
    <row r="26" spans="1:13" s="59" customFormat="1" ht="16.5">
      <c r="A26" s="59">
        <v>23</v>
      </c>
      <c r="B26" s="6"/>
      <c r="C26" s="96">
        <f>SUMIFS('FORMULARZ OFERTY'!$I$29:$I$1199,'FORMULARZ OFERTY'!$A$29:$A$1199,$A26)</f>
        <v>0</v>
      </c>
      <c r="D26" s="96">
        <f>SUMIFS('FORMULARZ OFERTY'!$J$29:$J$1199,'FORMULARZ OFERTY'!$A$29:$A$1199,$A26)</f>
        <v>0</v>
      </c>
      <c r="E26" s="96">
        <f>SUMIFS('FORMULARZ OFERTY'!$K$29:$K$1199,'FORMULARZ OFERTY'!$A$29:$A$1199,$A26)</f>
        <v>0</v>
      </c>
      <c r="F26" s="6"/>
      <c r="G26" s="96">
        <f>SUMIFS('FORMULARZ OFERTY'!$M$29:$M$1199,'FORMULARZ OFERTY'!$A$29:$A$1199,$A26)</f>
        <v>0</v>
      </c>
      <c r="H26" s="96">
        <f>SUMIFS('FORMULARZ OFERTY'!$N$29:$N$1199,'FORMULARZ OFERTY'!$A$29:$A$1199,$A26)</f>
        <v>0</v>
      </c>
      <c r="I26" s="96">
        <f>SUMIFS('FORMULARZ OFERTY'!$O$29:$O$1199,'FORMULARZ OFERTY'!$A$29:$A$1199,$A26)</f>
        <v>0</v>
      </c>
      <c r="J26" s="6"/>
      <c r="K26" s="96">
        <f>SUMIFS('FORMULARZ OFERTY'!$P$29:$P$1199,'FORMULARZ OFERTY'!$A$29:$A$1199,$A26)</f>
        <v>0</v>
      </c>
      <c r="L26" s="96">
        <f>SUMIFS('FORMULARZ OFERTY'!$Q$29:$Q$1199,'FORMULARZ OFERTY'!$A$29:$A$1199,$A26)</f>
        <v>0</v>
      </c>
      <c r="M26" s="96">
        <f>SUMIFS('FORMULARZ OFERTY'!$R$29:$R$1199,'FORMULARZ OFERTY'!$A$29:$A$1199,$A26)</f>
        <v>0</v>
      </c>
    </row>
    <row r="27" spans="1:13" s="59" customFormat="1" ht="16.5">
      <c r="A27" s="59">
        <v>24</v>
      </c>
      <c r="B27" s="6"/>
      <c r="C27" s="96">
        <f>SUMIFS('FORMULARZ OFERTY'!$I$29:$I$1199,'FORMULARZ OFERTY'!$A$29:$A$1199,$A27)</f>
        <v>0</v>
      </c>
      <c r="D27" s="96">
        <f>SUMIFS('FORMULARZ OFERTY'!$J$29:$J$1199,'FORMULARZ OFERTY'!$A$29:$A$1199,$A27)</f>
        <v>0</v>
      </c>
      <c r="E27" s="96">
        <f>SUMIFS('FORMULARZ OFERTY'!$K$29:$K$1199,'FORMULARZ OFERTY'!$A$29:$A$1199,$A27)</f>
        <v>0</v>
      </c>
      <c r="F27" s="6"/>
      <c r="G27" s="96">
        <f>SUMIFS('FORMULARZ OFERTY'!$M$29:$M$1199,'FORMULARZ OFERTY'!$A$29:$A$1199,$A27)</f>
        <v>0</v>
      </c>
      <c r="H27" s="96">
        <f>SUMIFS('FORMULARZ OFERTY'!$N$29:$N$1199,'FORMULARZ OFERTY'!$A$29:$A$1199,$A27)</f>
        <v>0</v>
      </c>
      <c r="I27" s="96">
        <f>SUMIFS('FORMULARZ OFERTY'!$O$29:$O$1199,'FORMULARZ OFERTY'!$A$29:$A$1199,$A27)</f>
        <v>0</v>
      </c>
      <c r="J27" s="6"/>
      <c r="K27" s="96">
        <f>SUMIFS('FORMULARZ OFERTY'!$P$29:$P$1199,'FORMULARZ OFERTY'!$A$29:$A$1199,$A27)</f>
        <v>0</v>
      </c>
      <c r="L27" s="96">
        <f>SUMIFS('FORMULARZ OFERTY'!$Q$29:$Q$1199,'FORMULARZ OFERTY'!$A$29:$A$1199,$A27)</f>
        <v>0</v>
      </c>
      <c r="M27" s="96">
        <f>SUMIFS('FORMULARZ OFERTY'!$R$29:$R$1199,'FORMULARZ OFERTY'!$A$29:$A$1199,$A27)</f>
        <v>0</v>
      </c>
    </row>
    <row r="28" spans="1:13" s="59" customFormat="1" ht="16.5">
      <c r="A28" s="59">
        <v>25</v>
      </c>
      <c r="B28" s="6"/>
      <c r="C28" s="96">
        <f>SUMIFS('FORMULARZ OFERTY'!$I$29:$I$1199,'FORMULARZ OFERTY'!$A$29:$A$1199,$A28)</f>
        <v>0</v>
      </c>
      <c r="D28" s="96">
        <f>SUMIFS('FORMULARZ OFERTY'!$J$29:$J$1199,'FORMULARZ OFERTY'!$A$29:$A$1199,$A28)</f>
        <v>0</v>
      </c>
      <c r="E28" s="96">
        <f>SUMIFS('FORMULARZ OFERTY'!$K$29:$K$1199,'FORMULARZ OFERTY'!$A$29:$A$1199,$A28)</f>
        <v>0</v>
      </c>
      <c r="F28" s="6"/>
      <c r="G28" s="96">
        <f>SUMIFS('FORMULARZ OFERTY'!$M$29:$M$1199,'FORMULARZ OFERTY'!$A$29:$A$1199,$A28)</f>
        <v>0</v>
      </c>
      <c r="H28" s="96">
        <f>SUMIFS('FORMULARZ OFERTY'!$N$29:$N$1199,'FORMULARZ OFERTY'!$A$29:$A$1199,$A28)</f>
        <v>0</v>
      </c>
      <c r="I28" s="96">
        <f>SUMIFS('FORMULARZ OFERTY'!$O$29:$O$1199,'FORMULARZ OFERTY'!$A$29:$A$1199,$A28)</f>
        <v>0</v>
      </c>
      <c r="J28" s="6"/>
      <c r="K28" s="96">
        <f>SUMIFS('FORMULARZ OFERTY'!$P$29:$P$1199,'FORMULARZ OFERTY'!$A$29:$A$1199,$A28)</f>
        <v>0</v>
      </c>
      <c r="L28" s="96">
        <f>SUMIFS('FORMULARZ OFERTY'!$Q$29:$Q$1199,'FORMULARZ OFERTY'!$A$29:$A$1199,$A28)</f>
        <v>0</v>
      </c>
      <c r="M28" s="96">
        <f>SUMIFS('FORMULARZ OFERTY'!$R$29:$R$1199,'FORMULARZ OFERTY'!$A$29:$A$1199,$A28)</f>
        <v>0</v>
      </c>
    </row>
    <row r="29" spans="1:13" s="59" customFormat="1" ht="16.5">
      <c r="A29" s="59">
        <v>26</v>
      </c>
      <c r="B29" s="6"/>
      <c r="C29" s="96">
        <f>SUMIFS('FORMULARZ OFERTY'!$I$29:$I$1199,'FORMULARZ OFERTY'!$A$29:$A$1199,$A29)</f>
        <v>0</v>
      </c>
      <c r="D29" s="96">
        <f>SUMIFS('FORMULARZ OFERTY'!$J$29:$J$1199,'FORMULARZ OFERTY'!$A$29:$A$1199,$A29)</f>
        <v>0</v>
      </c>
      <c r="E29" s="96">
        <f>SUMIFS('FORMULARZ OFERTY'!$K$29:$K$1199,'FORMULARZ OFERTY'!$A$29:$A$1199,$A29)</f>
        <v>0</v>
      </c>
      <c r="F29" s="6"/>
      <c r="G29" s="96">
        <f>SUMIFS('FORMULARZ OFERTY'!$M$29:$M$1199,'FORMULARZ OFERTY'!$A$29:$A$1199,$A29)</f>
        <v>0</v>
      </c>
      <c r="H29" s="96">
        <f>SUMIFS('FORMULARZ OFERTY'!$N$29:$N$1199,'FORMULARZ OFERTY'!$A$29:$A$1199,$A29)</f>
        <v>0</v>
      </c>
      <c r="I29" s="96">
        <f>SUMIFS('FORMULARZ OFERTY'!$O$29:$O$1199,'FORMULARZ OFERTY'!$A$29:$A$1199,$A29)</f>
        <v>0</v>
      </c>
      <c r="J29" s="6"/>
      <c r="K29" s="96">
        <f>SUMIFS('FORMULARZ OFERTY'!$P$29:$P$1199,'FORMULARZ OFERTY'!$A$29:$A$1199,$A29)</f>
        <v>0</v>
      </c>
      <c r="L29" s="96">
        <f>SUMIFS('FORMULARZ OFERTY'!$Q$29:$Q$1199,'FORMULARZ OFERTY'!$A$29:$A$1199,$A29)</f>
        <v>0</v>
      </c>
      <c r="M29" s="96">
        <f>SUMIFS('FORMULARZ OFERTY'!$R$29:$R$1199,'FORMULARZ OFERTY'!$A$29:$A$1199,$A29)</f>
        <v>0</v>
      </c>
    </row>
    <row r="30" spans="1:13" s="59" customFormat="1" ht="16.5">
      <c r="A30" s="59">
        <v>27</v>
      </c>
      <c r="B30" s="6"/>
      <c r="C30" s="96">
        <f>SUMIFS('FORMULARZ OFERTY'!$I$29:$I$1199,'FORMULARZ OFERTY'!$A$29:$A$1199,$A30)</f>
        <v>0</v>
      </c>
      <c r="D30" s="96">
        <f>SUMIFS('FORMULARZ OFERTY'!$J$29:$J$1199,'FORMULARZ OFERTY'!$A$29:$A$1199,$A30)</f>
        <v>0</v>
      </c>
      <c r="E30" s="96">
        <f>SUMIFS('FORMULARZ OFERTY'!$K$29:$K$1199,'FORMULARZ OFERTY'!$A$29:$A$1199,$A30)</f>
        <v>0</v>
      </c>
      <c r="F30" s="6"/>
      <c r="G30" s="96">
        <f>SUMIFS('FORMULARZ OFERTY'!$M$29:$M$1199,'FORMULARZ OFERTY'!$A$29:$A$1199,$A30)</f>
        <v>0</v>
      </c>
      <c r="H30" s="96">
        <f>SUMIFS('FORMULARZ OFERTY'!$N$29:$N$1199,'FORMULARZ OFERTY'!$A$29:$A$1199,$A30)</f>
        <v>0</v>
      </c>
      <c r="I30" s="96">
        <f>SUMIFS('FORMULARZ OFERTY'!$O$29:$O$1199,'FORMULARZ OFERTY'!$A$29:$A$1199,$A30)</f>
        <v>0</v>
      </c>
      <c r="J30" s="6"/>
      <c r="K30" s="96">
        <f>SUMIFS('FORMULARZ OFERTY'!$P$29:$P$1199,'FORMULARZ OFERTY'!$A$29:$A$1199,$A30)</f>
        <v>0</v>
      </c>
      <c r="L30" s="96">
        <f>SUMIFS('FORMULARZ OFERTY'!$Q$29:$Q$1199,'FORMULARZ OFERTY'!$A$29:$A$1199,$A30)</f>
        <v>0</v>
      </c>
      <c r="M30" s="96">
        <f>SUMIFS('FORMULARZ OFERTY'!$R$29:$R$1199,'FORMULARZ OFERTY'!$A$29:$A$1199,$A30)</f>
        <v>0</v>
      </c>
    </row>
    <row r="31" spans="1:13" s="59" customFormat="1" ht="16.5">
      <c r="A31" s="59">
        <v>28</v>
      </c>
      <c r="B31" s="6"/>
      <c r="C31" s="96">
        <f>SUMIFS('FORMULARZ OFERTY'!$I$29:$I$1199,'FORMULARZ OFERTY'!$A$29:$A$1199,$A31)</f>
        <v>0</v>
      </c>
      <c r="D31" s="96">
        <f>SUMIFS('FORMULARZ OFERTY'!$J$29:$J$1199,'FORMULARZ OFERTY'!$A$29:$A$1199,$A31)</f>
        <v>0</v>
      </c>
      <c r="E31" s="96">
        <f>SUMIFS('FORMULARZ OFERTY'!$K$29:$K$1199,'FORMULARZ OFERTY'!$A$29:$A$1199,$A31)</f>
        <v>0</v>
      </c>
      <c r="F31" s="6"/>
      <c r="G31" s="96">
        <f>SUMIFS('FORMULARZ OFERTY'!$M$29:$M$1199,'FORMULARZ OFERTY'!$A$29:$A$1199,$A31)</f>
        <v>0</v>
      </c>
      <c r="H31" s="96">
        <f>SUMIFS('FORMULARZ OFERTY'!$N$29:$N$1199,'FORMULARZ OFERTY'!$A$29:$A$1199,$A31)</f>
        <v>0</v>
      </c>
      <c r="I31" s="96">
        <f>SUMIFS('FORMULARZ OFERTY'!$O$29:$O$1199,'FORMULARZ OFERTY'!$A$29:$A$1199,$A31)</f>
        <v>0</v>
      </c>
      <c r="J31" s="6"/>
      <c r="K31" s="96">
        <f>SUMIFS('FORMULARZ OFERTY'!$P$29:$P$1199,'FORMULARZ OFERTY'!$A$29:$A$1199,$A31)</f>
        <v>0</v>
      </c>
      <c r="L31" s="96">
        <f>SUMIFS('FORMULARZ OFERTY'!$Q$29:$Q$1199,'FORMULARZ OFERTY'!$A$29:$A$1199,$A31)</f>
        <v>0</v>
      </c>
      <c r="M31" s="96">
        <f>SUMIFS('FORMULARZ OFERTY'!$R$29:$R$1199,'FORMULARZ OFERTY'!$A$29:$A$1199,$A31)</f>
        <v>0</v>
      </c>
    </row>
    <row r="32" spans="1:13" s="59" customFormat="1" ht="16.5">
      <c r="A32" s="59">
        <v>29</v>
      </c>
      <c r="B32" s="6"/>
      <c r="C32" s="96">
        <f>SUMIFS('FORMULARZ OFERTY'!$I$29:$I$1199,'FORMULARZ OFERTY'!$A$29:$A$1199,$A32)</f>
        <v>0</v>
      </c>
      <c r="D32" s="96">
        <f>SUMIFS('FORMULARZ OFERTY'!$J$29:$J$1199,'FORMULARZ OFERTY'!$A$29:$A$1199,$A32)</f>
        <v>0</v>
      </c>
      <c r="E32" s="96">
        <f>SUMIFS('FORMULARZ OFERTY'!$K$29:$K$1199,'FORMULARZ OFERTY'!$A$29:$A$1199,$A32)</f>
        <v>0</v>
      </c>
      <c r="F32" s="6"/>
      <c r="G32" s="96">
        <f>SUMIFS('FORMULARZ OFERTY'!$M$29:$M$1199,'FORMULARZ OFERTY'!$A$29:$A$1199,$A32)</f>
        <v>0</v>
      </c>
      <c r="H32" s="96">
        <f>SUMIFS('FORMULARZ OFERTY'!$N$29:$N$1199,'FORMULARZ OFERTY'!$A$29:$A$1199,$A32)</f>
        <v>0</v>
      </c>
      <c r="I32" s="96">
        <f>SUMIFS('FORMULARZ OFERTY'!$O$29:$O$1199,'FORMULARZ OFERTY'!$A$29:$A$1199,$A32)</f>
        <v>0</v>
      </c>
      <c r="J32" s="6"/>
      <c r="K32" s="96">
        <f>SUMIFS('FORMULARZ OFERTY'!$P$29:$P$1199,'FORMULARZ OFERTY'!$A$29:$A$1199,$A32)</f>
        <v>0</v>
      </c>
      <c r="L32" s="96">
        <f>SUMIFS('FORMULARZ OFERTY'!$Q$29:$Q$1199,'FORMULARZ OFERTY'!$A$29:$A$1199,$A32)</f>
        <v>0</v>
      </c>
      <c r="M32" s="96">
        <f>SUMIFS('FORMULARZ OFERTY'!$R$29:$R$1199,'FORMULARZ OFERTY'!$A$29:$A$1199,$A32)</f>
        <v>0</v>
      </c>
    </row>
    <row r="33" spans="1:13" s="59" customFormat="1" ht="16.5">
      <c r="A33" s="59">
        <v>30</v>
      </c>
      <c r="B33" s="6"/>
      <c r="C33" s="96">
        <f>SUMIFS('FORMULARZ OFERTY'!$I$29:$I$1199,'FORMULARZ OFERTY'!$A$29:$A$1199,$A33)</f>
        <v>0</v>
      </c>
      <c r="D33" s="96">
        <f>SUMIFS('FORMULARZ OFERTY'!$J$29:$J$1199,'FORMULARZ OFERTY'!$A$29:$A$1199,$A33)</f>
        <v>0</v>
      </c>
      <c r="E33" s="96">
        <f>SUMIFS('FORMULARZ OFERTY'!$K$29:$K$1199,'FORMULARZ OFERTY'!$A$29:$A$1199,$A33)</f>
        <v>0</v>
      </c>
      <c r="F33" s="6"/>
      <c r="G33" s="96">
        <f>SUMIFS('FORMULARZ OFERTY'!$M$29:$M$1199,'FORMULARZ OFERTY'!$A$29:$A$1199,$A33)</f>
        <v>0</v>
      </c>
      <c r="H33" s="96">
        <f>SUMIFS('FORMULARZ OFERTY'!$N$29:$N$1199,'FORMULARZ OFERTY'!$A$29:$A$1199,$A33)</f>
        <v>0</v>
      </c>
      <c r="I33" s="96">
        <f>SUMIFS('FORMULARZ OFERTY'!$O$29:$O$1199,'FORMULARZ OFERTY'!$A$29:$A$1199,$A33)</f>
        <v>0</v>
      </c>
      <c r="J33" s="6"/>
      <c r="K33" s="96">
        <f>SUMIFS('FORMULARZ OFERTY'!$P$29:$P$1199,'FORMULARZ OFERTY'!$A$29:$A$1199,$A33)</f>
        <v>0</v>
      </c>
      <c r="L33" s="96">
        <f>SUMIFS('FORMULARZ OFERTY'!$Q$29:$Q$1199,'FORMULARZ OFERTY'!$A$29:$A$1199,$A33)</f>
        <v>0</v>
      </c>
      <c r="M33" s="96">
        <f>SUMIFS('FORMULARZ OFERTY'!$R$29:$R$1199,'FORMULARZ OFERTY'!$A$29:$A$1199,$A33)</f>
        <v>0</v>
      </c>
    </row>
    <row r="34" spans="1:13" hidden="1">
      <c r="C34" s="95"/>
      <c r="D34" s="95"/>
      <c r="E34" s="95"/>
      <c r="F34" s="95"/>
      <c r="G34" s="95"/>
      <c r="H34" s="95"/>
      <c r="I34" s="95"/>
      <c r="K34" s="95"/>
      <c r="L34" s="95"/>
      <c r="M34" s="95"/>
    </row>
    <row r="35" spans="1:13" hidden="1">
      <c r="C35" s="95"/>
      <c r="D35" s="95"/>
      <c r="E35" s="95"/>
      <c r="F35" s="95"/>
      <c r="G35" s="95"/>
      <c r="H35" s="95"/>
      <c r="I35" s="95"/>
      <c r="K35" s="95"/>
      <c r="L35" s="95"/>
      <c r="M35" s="95"/>
    </row>
    <row r="36" spans="1:13" hidden="1">
      <c r="C36" s="95"/>
      <c r="D36" s="95"/>
      <c r="E36" s="95"/>
      <c r="F36" s="95"/>
      <c r="G36" s="95"/>
      <c r="H36" s="95"/>
      <c r="I36" s="95"/>
      <c r="K36" s="95"/>
      <c r="L36" s="95"/>
      <c r="M36" s="95"/>
    </row>
    <row r="37" spans="1:13" hidden="1">
      <c r="C37" s="95"/>
      <c r="D37" s="95"/>
      <c r="E37" s="95"/>
      <c r="F37" s="95"/>
      <c r="G37" s="95"/>
      <c r="H37" s="95"/>
      <c r="I37" s="95"/>
      <c r="K37" s="95"/>
      <c r="L37" s="95"/>
      <c r="M37" s="95"/>
    </row>
    <row r="38" spans="1:13" hidden="1">
      <c r="C38" s="95"/>
      <c r="D38" s="95"/>
      <c r="E38" s="95"/>
      <c r="F38" s="95"/>
      <c r="G38" s="95"/>
      <c r="H38" s="95"/>
      <c r="I38" s="95"/>
      <c r="K38" s="95"/>
      <c r="L38" s="95"/>
      <c r="M38" s="95"/>
    </row>
    <row r="39" spans="1:13" hidden="1">
      <c r="C39" s="95"/>
      <c r="D39" s="95"/>
      <c r="E39" s="95"/>
      <c r="F39" s="95"/>
      <c r="G39" s="95"/>
      <c r="H39" s="95"/>
      <c r="I39" s="95"/>
      <c r="K39" s="95"/>
      <c r="L39" s="95"/>
      <c r="M39" s="95"/>
    </row>
    <row r="40" spans="1:13" hidden="1">
      <c r="C40" s="95"/>
      <c r="D40" s="95"/>
      <c r="E40" s="95"/>
      <c r="F40" s="95"/>
      <c r="G40" s="95"/>
      <c r="H40" s="95"/>
      <c r="I40" s="95"/>
      <c r="K40" s="95"/>
      <c r="L40" s="95"/>
      <c r="M40" s="95"/>
    </row>
    <row r="41" spans="1:13" hidden="1">
      <c r="C41" s="95"/>
      <c r="D41" s="95"/>
      <c r="E41" s="95"/>
      <c r="F41" s="95"/>
      <c r="G41" s="95"/>
      <c r="H41" s="95"/>
      <c r="I41" s="95"/>
      <c r="K41" s="95"/>
      <c r="L41" s="95"/>
      <c r="M41" s="95"/>
    </row>
    <row r="42" spans="1:13" hidden="1"/>
  </sheetData>
  <sheetProtection algorithmName="SHA-512" hashValue="jdtLQtjnN0Xw1wCjiVTivMKk0uNV+AR9zarYpemcBoLNWiWB/LhBulGpYHJwBrNljs7ygJtaDbOtl2d4YLYlXA==" saltValue="gbDgw6fYz0b5BgXbZAgcjg==" spinCount="100000" sheet="1" objects="1" scenarios="1"/>
  <conditionalFormatting sqref="A1:XFD1048576">
    <cfRule type="containsBlanks" dxfId="102" priority="1">
      <formula>LEN(TRIM(A1))=0</formula>
    </cfRule>
  </conditionalFormatting>
  <dataValidations disablePrompts="1" count="1">
    <dataValidation type="list" allowBlank="1" showInputMessage="1" showErrorMessage="1" sqref="A4:A33">
      <formula1>Zadanie</formula1>
    </dataValidation>
  </dataValidation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X65"/>
  <sheetViews>
    <sheetView zoomScale="130" zoomScaleNormal="130" zoomScaleSheetLayoutView="100" workbookViewId="0">
      <selection activeCell="E6" sqref="E6"/>
    </sheetView>
  </sheetViews>
  <sheetFormatPr defaultColWidth="0" defaultRowHeight="12.75" zeroHeight="1"/>
  <cols>
    <col min="1" max="1" width="5.28515625" style="103" customWidth="1"/>
    <col min="2" max="2" width="1.7109375" style="103" customWidth="1"/>
    <col min="3" max="3" width="5.140625" style="89" customWidth="1"/>
    <col min="4" max="4" width="1.7109375" style="89" customWidth="1"/>
    <col min="5" max="5" width="14.7109375" style="89" customWidth="1"/>
    <col min="6" max="6" width="1.7109375" style="89" customWidth="1"/>
    <col min="7" max="7" width="34.7109375" style="89" customWidth="1"/>
    <col min="8" max="8" width="1.7109375" style="89" customWidth="1"/>
    <col min="9" max="9" width="39" style="89" customWidth="1"/>
    <col min="10" max="10" width="1.7109375" style="89" customWidth="1"/>
    <col min="11" max="11" width="3.42578125" style="89" customWidth="1"/>
    <col min="12" max="12" width="13.140625" style="89" customWidth="1"/>
    <col min="13" max="13" width="1.7109375" style="89" customWidth="1"/>
    <col min="14" max="14" width="5.140625" style="89" customWidth="1"/>
    <col min="15" max="23" width="18" style="89" customWidth="1"/>
    <col min="24" max="24" width="9.140625" style="89" customWidth="1"/>
    <col min="25" max="16384" width="9.140625" style="89" hidden="1"/>
  </cols>
  <sheetData>
    <row r="1" spans="1:23" ht="13.5">
      <c r="A1" s="102" t="s">
        <v>102</v>
      </c>
      <c r="C1" s="104" t="s">
        <v>10</v>
      </c>
      <c r="E1" s="104" t="s">
        <v>12</v>
      </c>
      <c r="G1" s="104" t="s">
        <v>30</v>
      </c>
      <c r="I1" s="104" t="s">
        <v>40</v>
      </c>
      <c r="K1" s="105" t="s">
        <v>101</v>
      </c>
      <c r="L1" s="104" t="s">
        <v>100</v>
      </c>
      <c r="N1" s="112" t="s">
        <v>103</v>
      </c>
      <c r="O1" s="89" t="s">
        <v>104</v>
      </c>
      <c r="P1" s="89" t="s">
        <v>105</v>
      </c>
      <c r="Q1" s="89" t="s">
        <v>106</v>
      </c>
      <c r="R1" s="89" t="s">
        <v>107</v>
      </c>
      <c r="S1" s="89" t="s">
        <v>108</v>
      </c>
      <c r="T1" s="89" t="s">
        <v>109</v>
      </c>
      <c r="U1" s="89" t="s">
        <v>110</v>
      </c>
      <c r="V1" s="89" t="s">
        <v>111</v>
      </c>
      <c r="W1" s="89" t="s">
        <v>112</v>
      </c>
    </row>
    <row r="2" spans="1:23" ht="13.5" customHeight="1">
      <c r="A2" s="106">
        <v>1</v>
      </c>
      <c r="C2" s="106" t="s">
        <v>8</v>
      </c>
      <c r="E2" s="106" t="s">
        <v>13</v>
      </c>
      <c r="G2" s="106" t="s">
        <v>31</v>
      </c>
      <c r="I2" s="107" t="s">
        <v>43</v>
      </c>
      <c r="K2" s="108" t="s">
        <v>69</v>
      </c>
      <c r="L2" s="106" t="s">
        <v>85</v>
      </c>
      <c r="O2" s="89" t="s">
        <v>113</v>
      </c>
      <c r="P2" s="89" t="s">
        <v>113</v>
      </c>
      <c r="Q2" s="89" t="s">
        <v>113</v>
      </c>
      <c r="R2" s="89" t="s">
        <v>113</v>
      </c>
      <c r="S2" s="89" t="s">
        <v>113</v>
      </c>
      <c r="T2" s="89" t="s">
        <v>113</v>
      </c>
      <c r="U2" s="89" t="s">
        <v>113</v>
      </c>
      <c r="V2" s="89" t="s">
        <v>113</v>
      </c>
      <c r="W2" s="89" t="s">
        <v>113</v>
      </c>
    </row>
    <row r="3" spans="1:23" ht="13.5" customHeight="1">
      <c r="A3" s="107">
        <v>2</v>
      </c>
      <c r="C3" s="109" t="s">
        <v>9</v>
      </c>
      <c r="E3" s="107" t="s">
        <v>14</v>
      </c>
      <c r="G3" s="107" t="s">
        <v>32</v>
      </c>
      <c r="I3" s="107" t="s">
        <v>44</v>
      </c>
      <c r="K3" s="109" t="s">
        <v>70</v>
      </c>
      <c r="L3" s="107" t="s">
        <v>86</v>
      </c>
      <c r="O3" s="89" t="s">
        <v>113</v>
      </c>
      <c r="P3" s="89" t="s">
        <v>113</v>
      </c>
      <c r="Q3" s="89" t="s">
        <v>113</v>
      </c>
      <c r="R3" s="89" t="s">
        <v>113</v>
      </c>
      <c r="S3" s="89" t="s">
        <v>113</v>
      </c>
      <c r="T3" s="89" t="s">
        <v>113</v>
      </c>
      <c r="U3" s="89" t="s">
        <v>113</v>
      </c>
      <c r="V3" s="89" t="s">
        <v>113</v>
      </c>
      <c r="W3" s="89" t="s">
        <v>113</v>
      </c>
    </row>
    <row r="4" spans="1:23" ht="13.5" customHeight="1">
      <c r="A4" s="107">
        <v>3</v>
      </c>
      <c r="E4" s="107" t="s">
        <v>15</v>
      </c>
      <c r="G4" s="107" t="s">
        <v>33</v>
      </c>
      <c r="I4" s="107" t="s">
        <v>53</v>
      </c>
      <c r="R4" s="89" t="s">
        <v>113</v>
      </c>
      <c r="S4" s="89" t="s">
        <v>113</v>
      </c>
      <c r="T4" s="89" t="s">
        <v>113</v>
      </c>
      <c r="U4" s="89" t="s">
        <v>113</v>
      </c>
      <c r="V4" s="89" t="s">
        <v>113</v>
      </c>
      <c r="W4" s="89" t="s">
        <v>113</v>
      </c>
    </row>
    <row r="5" spans="1:23" ht="13.5" customHeight="1">
      <c r="A5" s="107">
        <v>4</v>
      </c>
      <c r="E5" s="107" t="s">
        <v>16</v>
      </c>
      <c r="G5" s="107" t="s">
        <v>34</v>
      </c>
      <c r="I5" s="107" t="s">
        <v>54</v>
      </c>
      <c r="R5" s="89" t="s">
        <v>113</v>
      </c>
      <c r="S5" s="89" t="s">
        <v>113</v>
      </c>
      <c r="T5" s="89" t="s">
        <v>113</v>
      </c>
      <c r="U5" s="89" t="s">
        <v>113</v>
      </c>
      <c r="V5" s="89" t="s">
        <v>113</v>
      </c>
      <c r="W5" s="89" t="s">
        <v>113</v>
      </c>
    </row>
    <row r="6" spans="1:23" ht="13.5" customHeight="1">
      <c r="A6" s="107">
        <v>5</v>
      </c>
      <c r="E6" s="107" t="s">
        <v>17</v>
      </c>
      <c r="G6" s="107" t="s">
        <v>35</v>
      </c>
      <c r="I6" s="107" t="s">
        <v>55</v>
      </c>
    </row>
    <row r="7" spans="1:23" ht="13.5" customHeight="1">
      <c r="A7" s="107">
        <v>6</v>
      </c>
      <c r="E7" s="107" t="s">
        <v>18</v>
      </c>
      <c r="G7" s="109" t="s">
        <v>36</v>
      </c>
      <c r="I7" s="107" t="s">
        <v>46</v>
      </c>
    </row>
    <row r="8" spans="1:23" ht="13.5" customHeight="1">
      <c r="A8" s="107">
        <v>7</v>
      </c>
      <c r="E8" s="107" t="s">
        <v>19</v>
      </c>
      <c r="G8" s="110"/>
      <c r="I8" s="107" t="s">
        <v>47</v>
      </c>
    </row>
    <row r="9" spans="1:23" ht="13.5" customHeight="1">
      <c r="A9" s="107">
        <v>8</v>
      </c>
      <c r="E9" s="107" t="s">
        <v>20</v>
      </c>
      <c r="G9" s="110"/>
      <c r="I9" s="107" t="s">
        <v>48</v>
      </c>
    </row>
    <row r="10" spans="1:23" ht="13.5" customHeight="1">
      <c r="A10" s="107">
        <v>9</v>
      </c>
      <c r="E10" s="107" t="s">
        <v>21</v>
      </c>
      <c r="G10" s="110"/>
      <c r="I10" s="107" t="s">
        <v>49</v>
      </c>
    </row>
    <row r="11" spans="1:23" ht="13.5" customHeight="1">
      <c r="A11" s="107">
        <v>10</v>
      </c>
      <c r="E11" s="107" t="s">
        <v>22</v>
      </c>
      <c r="G11" s="110"/>
      <c r="I11" s="107" t="s">
        <v>45</v>
      </c>
    </row>
    <row r="12" spans="1:23" ht="13.5" customHeight="1">
      <c r="A12" s="107">
        <v>11</v>
      </c>
      <c r="E12" s="107" t="s">
        <v>23</v>
      </c>
      <c r="G12" s="110"/>
      <c r="I12" s="107" t="s">
        <v>50</v>
      </c>
    </row>
    <row r="13" spans="1:23" ht="13.5" customHeight="1">
      <c r="A13" s="107">
        <v>12</v>
      </c>
      <c r="E13" s="107" t="s">
        <v>24</v>
      </c>
      <c r="G13" s="110"/>
      <c r="I13" s="89" t="s">
        <v>51</v>
      </c>
    </row>
    <row r="14" spans="1:23" ht="13.5" customHeight="1">
      <c r="A14" s="107">
        <v>13</v>
      </c>
      <c r="E14" s="107" t="s">
        <v>25</v>
      </c>
      <c r="G14" s="110"/>
      <c r="I14" s="109" t="s">
        <v>52</v>
      </c>
    </row>
    <row r="15" spans="1:23" ht="13.5" customHeight="1">
      <c r="A15" s="107">
        <v>14</v>
      </c>
      <c r="E15" s="107" t="s">
        <v>26</v>
      </c>
      <c r="G15" s="110"/>
      <c r="I15" s="110"/>
    </row>
    <row r="16" spans="1:23" ht="13.5" customHeight="1">
      <c r="A16" s="107">
        <v>15</v>
      </c>
      <c r="E16" s="107" t="s">
        <v>27</v>
      </c>
      <c r="G16" s="110"/>
      <c r="I16" s="110"/>
    </row>
    <row r="17" spans="1:10" ht="13.5" customHeight="1">
      <c r="A17" s="107">
        <v>16</v>
      </c>
      <c r="E17" s="109" t="s">
        <v>28</v>
      </c>
      <c r="G17" s="110"/>
      <c r="I17" s="110"/>
    </row>
    <row r="18" spans="1:10" ht="13.5" customHeight="1">
      <c r="A18" s="107">
        <v>17</v>
      </c>
      <c r="E18" s="110"/>
      <c r="G18" s="110"/>
      <c r="I18" s="110"/>
    </row>
    <row r="19" spans="1:10" ht="13.5" customHeight="1">
      <c r="A19" s="107">
        <v>18</v>
      </c>
      <c r="C19" s="110"/>
      <c r="D19" s="110"/>
      <c r="E19" s="110"/>
      <c r="F19" s="110"/>
      <c r="G19" s="110"/>
      <c r="H19" s="110"/>
      <c r="I19" s="110"/>
      <c r="J19" s="110"/>
    </row>
    <row r="20" spans="1:10" ht="13.5" customHeight="1">
      <c r="A20" s="107">
        <v>19</v>
      </c>
      <c r="C20" s="110"/>
      <c r="D20" s="110"/>
      <c r="E20" s="110"/>
      <c r="F20" s="110"/>
      <c r="G20" s="110"/>
      <c r="H20" s="110"/>
      <c r="I20" s="110"/>
      <c r="J20" s="110"/>
    </row>
    <row r="21" spans="1:10" ht="13.5" customHeight="1">
      <c r="A21" s="107">
        <v>20</v>
      </c>
      <c r="C21" s="110"/>
      <c r="D21" s="110"/>
      <c r="E21" s="110"/>
      <c r="F21" s="110"/>
      <c r="G21" s="110"/>
      <c r="H21" s="110"/>
      <c r="I21" s="110"/>
      <c r="J21" s="110"/>
    </row>
    <row r="22" spans="1:10" ht="12" customHeight="1">
      <c r="A22" s="107">
        <v>21</v>
      </c>
      <c r="C22" s="110"/>
      <c r="D22" s="110"/>
      <c r="E22" s="110"/>
      <c r="F22" s="110"/>
      <c r="G22" s="110"/>
      <c r="H22" s="110"/>
      <c r="I22" s="110"/>
      <c r="J22" s="110"/>
    </row>
    <row r="23" spans="1:10" ht="12" customHeight="1">
      <c r="A23" s="107">
        <v>22</v>
      </c>
      <c r="C23" s="110"/>
      <c r="D23" s="110"/>
      <c r="E23" s="110"/>
      <c r="F23" s="110"/>
      <c r="G23" s="110"/>
      <c r="H23" s="110"/>
      <c r="I23" s="110"/>
      <c r="J23" s="110"/>
    </row>
    <row r="24" spans="1:10" ht="12" customHeight="1">
      <c r="A24" s="107">
        <v>23</v>
      </c>
      <c r="C24" s="110"/>
      <c r="D24" s="110"/>
      <c r="E24" s="110"/>
      <c r="F24" s="110"/>
      <c r="G24" s="110"/>
      <c r="H24" s="110"/>
      <c r="I24" s="110"/>
      <c r="J24" s="110"/>
    </row>
    <row r="25" spans="1:10" ht="12" customHeight="1">
      <c r="A25" s="107">
        <v>24</v>
      </c>
      <c r="C25" s="110"/>
      <c r="D25" s="110"/>
      <c r="E25" s="110"/>
      <c r="F25" s="110"/>
      <c r="G25" s="110"/>
      <c r="H25" s="110"/>
      <c r="I25" s="110"/>
      <c r="J25" s="110"/>
    </row>
    <row r="26" spans="1:10" ht="12" customHeight="1">
      <c r="A26" s="107">
        <v>25</v>
      </c>
      <c r="C26" s="110"/>
      <c r="D26" s="110"/>
      <c r="E26" s="110"/>
      <c r="F26" s="110"/>
      <c r="G26" s="110"/>
      <c r="H26" s="110"/>
      <c r="I26" s="110"/>
      <c r="J26" s="110"/>
    </row>
    <row r="27" spans="1:10" ht="12" customHeight="1">
      <c r="A27" s="107">
        <v>26</v>
      </c>
      <c r="C27" s="110"/>
      <c r="D27" s="110"/>
      <c r="E27" s="110"/>
      <c r="F27" s="110"/>
      <c r="G27" s="110"/>
      <c r="H27" s="110"/>
      <c r="I27" s="110"/>
      <c r="J27" s="110"/>
    </row>
    <row r="28" spans="1:10" ht="12" customHeight="1">
      <c r="A28" s="107">
        <v>27</v>
      </c>
      <c r="C28" s="110"/>
      <c r="D28" s="110"/>
      <c r="E28" s="110"/>
      <c r="F28" s="110"/>
      <c r="G28" s="110"/>
      <c r="H28" s="110"/>
      <c r="I28" s="110"/>
      <c r="J28" s="110"/>
    </row>
    <row r="29" spans="1:10" ht="12" customHeight="1">
      <c r="A29" s="107">
        <v>28</v>
      </c>
      <c r="C29" s="110"/>
      <c r="D29" s="110"/>
      <c r="E29" s="110"/>
      <c r="F29" s="110"/>
      <c r="G29" s="110"/>
      <c r="H29" s="110"/>
      <c r="I29" s="110"/>
      <c r="J29" s="110"/>
    </row>
    <row r="30" spans="1:10" ht="12" customHeight="1">
      <c r="A30" s="107">
        <v>29</v>
      </c>
      <c r="C30" s="110"/>
      <c r="D30" s="110"/>
      <c r="E30" s="110"/>
      <c r="F30" s="110"/>
      <c r="G30" s="110"/>
      <c r="H30" s="110"/>
      <c r="I30" s="110"/>
      <c r="J30" s="110"/>
    </row>
    <row r="31" spans="1:10" ht="12" customHeight="1">
      <c r="A31" s="107">
        <v>30</v>
      </c>
      <c r="C31" s="110"/>
      <c r="D31" s="110"/>
      <c r="F31" s="110"/>
      <c r="H31" s="110"/>
      <c r="J31" s="110"/>
    </row>
    <row r="32" spans="1:10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</sheetData>
  <sheetProtection algorithmName="SHA-512" hashValue="KUMiVjm8d92S1kfZAtvLOsa9BrcqB1x8e7LuBKlgC6jrTKHBocRbcnGHMQWl+80vMIeUdSEk4fYlurmoJPAqWw==" saltValue="fmNrQZ4BWWu9nZ1lRakRoA==" spinCount="100000" sheet="1" objects="1" scenarios="1"/>
  <conditionalFormatting sqref="C1:K3 A2:A31 K31:L1048576 K9:K30 C4:J1048576 M1:XFD1048576">
    <cfRule type="containsBlanks" dxfId="74" priority="13">
      <formula>LEN(TRIM(A1))=0</formula>
    </cfRule>
  </conditionalFormatting>
  <conditionalFormatting sqref="L9:L21 L1:L3">
    <cfRule type="containsBlanks" dxfId="73" priority="12">
      <formula>LEN(TRIM(L1))=0</formula>
    </cfRule>
  </conditionalFormatting>
  <conditionalFormatting sqref="K4:K6">
    <cfRule type="containsBlanks" dxfId="72" priority="11">
      <formula>LEN(TRIM(K4))=0</formula>
    </cfRule>
  </conditionalFormatting>
  <conditionalFormatting sqref="L4:L6">
    <cfRule type="containsBlanks" dxfId="71" priority="10">
      <formula>LEN(TRIM(L4))=0</formula>
    </cfRule>
  </conditionalFormatting>
  <conditionalFormatting sqref="K7:K8">
    <cfRule type="containsBlanks" dxfId="70" priority="9">
      <formula>LEN(TRIM(K7))=0</formula>
    </cfRule>
  </conditionalFormatting>
  <conditionalFormatting sqref="L7:L8">
    <cfRule type="containsBlanks" dxfId="69" priority="8">
      <formula>LEN(TRIM(L7))=0</formula>
    </cfRule>
  </conditionalFormatting>
  <conditionalFormatting sqref="L22:L30">
    <cfRule type="containsBlanks" dxfId="68" priority="5">
      <formula>LEN(TRIM(L22))=0</formula>
    </cfRule>
  </conditionalFormatting>
  <conditionalFormatting sqref="A1">
    <cfRule type="containsBlanks" dxfId="67" priority="3">
      <formula>LEN(TRIM(A1))=0</formula>
    </cfRule>
  </conditionalFormatting>
  <pageMargins left="0.7" right="0.7" top="0.75" bottom="0.75" header="0.3" footer="0.3"/>
  <pageSetup paperSize="9" scale="63" orientation="portrait" r:id="rId1"/>
  <tableParts count="15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3DF2FCC0-15B6-4998-BB58-EB6A06F6BA12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18</vt:i4>
      </vt:variant>
    </vt:vector>
  </HeadingPairs>
  <TitlesOfParts>
    <vt:vector size="21" baseType="lpstr">
      <vt:lpstr>FORMULARZ OFERTY</vt:lpstr>
      <vt:lpstr>wartości</vt:lpstr>
      <vt:lpstr>pomoc</vt:lpstr>
      <vt:lpstr>K_10</vt:lpstr>
      <vt:lpstr>K_2</vt:lpstr>
      <vt:lpstr>K_3</vt:lpstr>
      <vt:lpstr>K_4</vt:lpstr>
      <vt:lpstr>K_5</vt:lpstr>
      <vt:lpstr>K_6</vt:lpstr>
      <vt:lpstr>K_7</vt:lpstr>
      <vt:lpstr>K_8</vt:lpstr>
      <vt:lpstr>K_9</vt:lpstr>
      <vt:lpstr>'FORMULARZ OFERTY'!Obszar_wydruku</vt:lpstr>
      <vt:lpstr>pomoc!Obszar_wydruku</vt:lpstr>
      <vt:lpstr>Rodzaj_WYKONAWCY</vt:lpstr>
      <vt:lpstr>TAK_NIE</vt:lpstr>
      <vt:lpstr>TRYB</vt:lpstr>
      <vt:lpstr>'FORMULARZ OFERTY'!Tytuły_wydruku</vt:lpstr>
      <vt:lpstr>wojewodztwaPL</vt:lpstr>
      <vt:lpstr>Zadanie</vt:lpstr>
      <vt:lpstr>ZakresZP_PO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Bednarz Wioletta</dc:creator>
  <cp:lastModifiedBy>Bielicka Elżbieta</cp:lastModifiedBy>
  <cp:lastPrinted>2024-11-06T09:02:17Z</cp:lastPrinted>
  <dcterms:created xsi:type="dcterms:W3CDTF">2022-06-10T12:26:47Z</dcterms:created>
  <dcterms:modified xsi:type="dcterms:W3CDTF">2024-11-20T08:00:58Z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b48d4cc9-0ee7-4941-a5c1-06d4a5c68af7</vt:lpwstr>
  </property>
  <property fmtid="{D5CDD505-2E9C-101B-9397-08002B2CF9AE}" pid="3" name="bjDocumentSecurityLabel">
    <vt:lpwstr>[d7220eed-17a6-431d-810c-83a0ddfed893]</vt:lpwstr>
  </property>
  <property fmtid="{D5CDD505-2E9C-101B-9397-08002B2CF9AE}" pid="4" name="bjPortionMark">
    <vt:lpwstr>[JAW]</vt:lpwstr>
  </property>
  <property fmtid="{D5CDD505-2E9C-101B-9397-08002B2CF9AE}" pid="5" name="bjSaver">
    <vt:lpwstr>JO/5lW5vs2jmTeKC92ezpt8pX0N3cRxg</vt:lpwstr>
  </property>
  <property fmtid="{D5CDD505-2E9C-101B-9397-08002B2CF9AE}" pid="6" name="bjClsUserRVM">
    <vt:lpwstr>[]</vt:lpwstr>
  </property>
  <property fmtid="{D5CDD505-2E9C-101B-9397-08002B2CF9AE}" pid="7" name="s5636:Creator type=organization">
    <vt:lpwstr>MILNET-Z</vt:lpwstr>
  </property>
  <property fmtid="{D5CDD505-2E9C-101B-9397-08002B2CF9AE}" pid="8" name="s5636:Creator type=person">
    <vt:lpwstr>ppszczolka651</vt:lpwstr>
  </property>
  <property fmtid="{D5CDD505-2E9C-101B-9397-08002B2CF9AE}" pid="9" name="s5636:Creator type=author">
    <vt:lpwstr>Bednarz Wioletta</vt:lpwstr>
  </property>
  <property fmtid="{D5CDD505-2E9C-101B-9397-08002B2CF9AE}" pid="10" name="s5636:Creator type=IP">
    <vt:lpwstr>10.11.176.88</vt:lpwstr>
  </property>
  <property fmtid="{D5CDD505-2E9C-101B-9397-08002B2CF9AE}" pid="11" name="bjDocumentLabelXML">
    <vt:lpwstr>&lt;?xml version="1.0" encoding="us-ascii"?&gt;&lt;sisl xmlns:xsd="http://www.w3.org/2001/XMLSchema" xmlns:xsi="http://www.w3.org/2001/XMLSchema-instance" sislVersion="0" policy="8417b2fb-54a7-4fbc-b023-b6b37b7a623f" origin="userSelected" xmlns="http://www.boldonj</vt:lpwstr>
  </property>
  <property fmtid="{D5CDD505-2E9C-101B-9397-08002B2CF9AE}" pid="12" name="bjDocumentLabelXML-0">
    <vt:lpwstr>ames.com/2008/01/sie/internal/label"&gt;&lt;element uid="d7220eed-17a6-431d-810c-83a0ddfed893" value="" /&gt;&lt;/sisl&gt;</vt:lpwstr>
  </property>
  <property fmtid="{D5CDD505-2E9C-101B-9397-08002B2CF9AE}" pid="13" name="bjLabelRefreshRequired">
    <vt:lpwstr>FileClassifier</vt:lpwstr>
  </property>
</Properties>
</file>