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kres rzeczowy usługi" sheetId="1" r:id="rId1"/>
  </sheets>
  <definedNames>
    <definedName name="_xlnm.Print_Area" localSheetId="0">'zakres rzeczowy usługi'!$A$2:$AG$62</definedName>
    <definedName name="Z_4F10AD2F_D8E8_433C_A24B_7030061E8DB4_.wvu.PrintArea" localSheetId="0" hidden="1">'zakres rzeczowy usługi'!$A$2:$AG$62</definedName>
  </definedNames>
  <calcPr fullCalcOnLoad="1"/>
</workbook>
</file>

<file path=xl/comments1.xml><?xml version="1.0" encoding="utf-8"?>
<comments xmlns="http://schemas.openxmlformats.org/spreadsheetml/2006/main">
  <authors>
    <author>mmart</author>
    <author>Marta Martewicz</author>
  </authors>
  <commentList>
    <comment ref="D22" authorId="0">
      <text>
        <r>
          <rPr>
            <b/>
            <sz val="9"/>
            <rFont val="Tahoma"/>
            <family val="2"/>
          </rPr>
          <t>mmart:</t>
        </r>
        <r>
          <rPr>
            <sz val="9"/>
            <rFont val="Tahoma"/>
            <family val="2"/>
          </rPr>
          <t xml:space="preserve">
plac zabaw 63/5, 63/7 pow.997; odeszło do Krasińskiego 12 działka 55/8 pow. 210 m2</t>
        </r>
      </text>
    </comment>
    <comment ref="D42" authorId="1">
      <text>
        <r>
          <rPr>
            <b/>
            <sz val="9"/>
            <rFont val="Tahoma"/>
            <family val="2"/>
          </rPr>
          <t>Marta Martewicz:</t>
        </r>
        <r>
          <rPr>
            <sz val="9"/>
            <rFont val="Tahoma"/>
            <family val="2"/>
          </rPr>
          <t xml:space="preserve">
68 m2 stacja trafo 2,75</t>
        </r>
      </text>
    </comment>
  </commentList>
</comments>
</file>

<file path=xl/sharedStrings.xml><?xml version="1.0" encoding="utf-8"?>
<sst xmlns="http://schemas.openxmlformats.org/spreadsheetml/2006/main" count="652" uniqueCount="100">
  <si>
    <t>l.p.</t>
  </si>
  <si>
    <t>ul. Krasińskiego  14 b-k</t>
  </si>
  <si>
    <t>ul. Pod Kasztanami  41, 43</t>
  </si>
  <si>
    <t>ul. Pod Kasztanami  45, 47</t>
  </si>
  <si>
    <t>ul. Pod Kasztanami  49, 51</t>
  </si>
  <si>
    <t>ul. Pod Kasztanami  53, 55</t>
  </si>
  <si>
    <t>ul. Pod Kasztanami  57, 59, 61, 63</t>
  </si>
  <si>
    <t>ul. Pod Kasztanami  65, 67</t>
  </si>
  <si>
    <t>ul. Pod Kasztanami  69, 71</t>
  </si>
  <si>
    <t>ul. Pod Kasztanami  73, 75, 77</t>
  </si>
  <si>
    <t>ul. Pod Kasztanami  79, 81, 83</t>
  </si>
  <si>
    <t>ul. Skowrońskiego  3, 3a</t>
  </si>
  <si>
    <t>ul. 1 Maja 95, 97</t>
  </si>
  <si>
    <t>ul. Sławka 30, 30a, 30b</t>
  </si>
  <si>
    <t>ul. Sławka 34, 34a, 34b</t>
  </si>
  <si>
    <t>ul. Sławka 40, 40a, 40b</t>
  </si>
  <si>
    <t xml:space="preserve">ul. Sławka 38, 38a, 38b, 38c, 38d </t>
  </si>
  <si>
    <t>adres nieruchomości (budynku)</t>
  </si>
  <si>
    <t>tak</t>
  </si>
  <si>
    <t>nie</t>
  </si>
  <si>
    <t>ilość mieszkań</t>
  </si>
  <si>
    <t>razem</t>
  </si>
  <si>
    <r>
      <t>powierzchnia terenu świadczenia usługi (m</t>
    </r>
    <r>
      <rPr>
        <b/>
        <i/>
        <vertAlign val="superscript"/>
        <sz val="9"/>
        <rFont val="Arial"/>
        <family val="2"/>
      </rPr>
      <t>2</t>
    </r>
    <r>
      <rPr>
        <b/>
        <i/>
        <sz val="9"/>
        <rFont val="Arial"/>
        <family val="2"/>
      </rPr>
      <t>)</t>
    </r>
  </si>
  <si>
    <t>częściowo</t>
  </si>
  <si>
    <t>sporadycznie</t>
  </si>
  <si>
    <t xml:space="preserve">Zestawienie określające zakres rzeczowy usługi dla poszczególnych części zamówienia </t>
  </si>
  <si>
    <t xml:space="preserve">pozostałe obowiązki gospodarza określone w załącznika nr 2 do SIWZ określającego terminy i częstotliwość świadczenia usług </t>
  </si>
  <si>
    <t>część 3</t>
  </si>
  <si>
    <t>część 4</t>
  </si>
  <si>
    <t>część 6</t>
  </si>
  <si>
    <t xml:space="preserve">ul. 1 Maja 93 A - C </t>
  </si>
  <si>
    <t>ul. Bohaterów Monte Cassino 2 - 2i</t>
  </si>
  <si>
    <t>część 8</t>
  </si>
  <si>
    <t>parking dwupoziomowy - Sławka</t>
  </si>
  <si>
    <t>odczytywanie urządzeń pomiarowych zużycia mediów
III 2</t>
  </si>
  <si>
    <t xml:space="preserve">doręczanie mieszkańcom osiedla pism i zawiadomień kierowanych od zamawiającego, w tym osobiste stawiennictwo gospodarza w siedzibie zamawiającego co najmniej raz w tygodniu 
III 1     </t>
  </si>
  <si>
    <t>współdziałanie z obsługą portierni i innymi gospodarzami
III 4</t>
  </si>
  <si>
    <t>zamiatanie, sprzątanie i mycie posadzek komunikacji części nadziemnej
I 1</t>
  </si>
  <si>
    <t>zamiatanie, sprzątanie lub/ i mycie posadzek komunikacji części piwnicznej 
I 2</t>
  </si>
  <si>
    <t>mycie, sprzątanie i dezynfekowanie kabin wind
I 5</t>
  </si>
  <si>
    <t>mycie okien w części wspólnej nieruchomości (korytarze, piwnice
I 7)</t>
  </si>
  <si>
    <t>mycie płytek ściennych lub lamperii w części wspólnej (korytarze, wiatrołapy)/korytarze biurowe*
I 8</t>
  </si>
  <si>
    <t>mycie świetlików dachowych w części wspólnej (korytarze)
I 7</t>
  </si>
  <si>
    <t>mycie drzwi wejściowych wewnętrznych i zewnętrznych, skrzynek pocztowych, gablot ogłoszeniowych  
I 9</t>
  </si>
  <si>
    <t>czyszczenie kratek przy wejściach do klatek schodowych / biur*  
II 4</t>
  </si>
  <si>
    <t>mycie, sprzątanie i dezynfekowanie boksów śmietnikowych zewnętrznych i wewnętrznych (wbudowanych) w tym stanowisk do selektywnej zbiórki odpadów
II 6</t>
  </si>
  <si>
    <t xml:space="preserve">załadunek przedmiotów wielkogabarytowych
II 7 </t>
  </si>
  <si>
    <t>zamiatanie chodników, ciągów pieszo-jezdnych, stref wejść do budynków
I 1</t>
  </si>
  <si>
    <t>sprzątanie i zamiatanie parkingów podziemnych
I 12</t>
  </si>
  <si>
    <t>sprzątanie placów zabaw
wymiana piasku w piaskownicach
II 9</t>
  </si>
  <si>
    <t>sprzątanie boisk sportowych
II 10</t>
  </si>
  <si>
    <t>utrzymywanie czystości i porządku na terenach zielonych
II 17</t>
  </si>
  <si>
    <t>w okresie wiosenno-jesiennym, zbieranie i pryzmowanie liści oraz przygotowywanie ich do wywozu (pakowanie) 
II 21</t>
  </si>
  <si>
    <t>usuwanie wszelkich naklejek, ogłoszeń, graffiti z elewacji zewnętrznej budynku, drzwi wejściowych do budynku, wnętrza budynku
II 12</t>
  </si>
  <si>
    <t>dekorowanie nieruchomości
II 13</t>
  </si>
  <si>
    <t xml:space="preserve">w okresie zimowym odśnieżanie i pryzmowanie śniegu oraz posypywanie piaskiem wejść do budynków, chodników i ciągów pieszo jezdnych
II 14  
                   </t>
  </si>
  <si>
    <t xml:space="preserve">usuwanie nawisów śnieżnych i sopli, których usunięcie może nastąpić z bezpiecznego miejsca np. z balkonu czy okna
II 16 </t>
  </si>
  <si>
    <t>utrzymywanie czystości i porządku, w tym odśnieżania na drogach wewnętrznych
II 17</t>
  </si>
  <si>
    <t xml:space="preserve">ul. Sławka 28 </t>
  </si>
  <si>
    <t>ul. Obroki 43</t>
  </si>
  <si>
    <t>ul. Slawka 26d</t>
  </si>
  <si>
    <t>ul. Sławka 26b</t>
  </si>
  <si>
    <t>ul. Kominka 1 , 3</t>
  </si>
  <si>
    <t>ul. Kubiny 9</t>
  </si>
  <si>
    <t>ul. Warmińska 10 , 12</t>
  </si>
  <si>
    <t>częśc nr 1</t>
  </si>
  <si>
    <t xml:space="preserve">nie </t>
  </si>
  <si>
    <t>ul. St. Etienne 2,2a</t>
  </si>
  <si>
    <t>ul. St. Etienne 3, 3a</t>
  </si>
  <si>
    <t>ul. St. Etienne 4, 4a</t>
  </si>
  <si>
    <t>ul. St. Etienne 5, 5a</t>
  </si>
  <si>
    <t>ul. St. Etienne 6, 6a</t>
  </si>
  <si>
    <t>ul. St. Etienne 7, 7a</t>
  </si>
  <si>
    <t xml:space="preserve">ul. St. Etienne 9 - 9a </t>
  </si>
  <si>
    <t xml:space="preserve">ul. St. Etienne 11 - 11a </t>
  </si>
  <si>
    <t xml:space="preserve">ul. St. Etienne 13 - 13a </t>
  </si>
  <si>
    <t xml:space="preserve">ul. St. Etienne 15 - 15a </t>
  </si>
  <si>
    <t>ul. St. Etienne1 - parking dwupoziomowy</t>
  </si>
  <si>
    <t>część 2</t>
  </si>
  <si>
    <t>ul. Szeroka 21, 23, 25</t>
  </si>
  <si>
    <t>ul. Marcinkowskiego  2a, 2b, 2c</t>
  </si>
  <si>
    <t>ul. Marcinkowskiego 4a, 4b, 4c</t>
  </si>
  <si>
    <t>ul.Marcinkowskiego 6a, 6b, 6c</t>
  </si>
  <si>
    <t>część 5</t>
  </si>
  <si>
    <t>ul. Dębowa 24, 24a, 24b, 26, 26a, 26b</t>
  </si>
  <si>
    <t>ul. Sportowa 27, 27a, 27b, 27c, 27d</t>
  </si>
  <si>
    <t>ul. Złota 17a</t>
  </si>
  <si>
    <t>część 7</t>
  </si>
  <si>
    <t>koszenie i grabienie trawników, 
bieżące zbieranie, pryzmowanie 
i wywóz opadłych liści i skoszonej trawy
II 21</t>
  </si>
  <si>
    <t>ul. Szeroka 17, 19</t>
  </si>
  <si>
    <t>ul. Leopolda 17, 17a</t>
  </si>
  <si>
    <t>ul. Skowrońskiego Równoległa 2,2a,4 / 7,8</t>
  </si>
  <si>
    <t>ul. Krasińskiego 12abc</t>
  </si>
  <si>
    <t>załącznik nr 1 do SWZ</t>
  </si>
  <si>
    <t>ul. Sławka 26a</t>
  </si>
  <si>
    <t>ul. Sławka 26c</t>
  </si>
  <si>
    <t>ZP/1/24</t>
  </si>
  <si>
    <t>mycie urządzeniami ciśnieniowymi ceramicznych okładzin zewnętrznych budynku do wysokości 4m
II 1</t>
  </si>
  <si>
    <t>garaże 
wielostanowskowe 
pow. użytkowa</t>
  </si>
  <si>
    <t>powierzchnia komunikacji, pomieszczeń technicznych, gospodarczych, itp.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</si>
</sst>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00"/>
    <numFmt numFmtId="173" formatCode="0.000"/>
    <numFmt numFmtId="174" formatCode="_-[$€-2]\ * #,##0.00_-;\-[$€-2]\ * #,##0.00_-;_-[$€-2]\ * &quot;-&quot;??_-;_-@_-"/>
    <numFmt numFmtId="175" formatCode="_-* #,##0.0\ _z_ł_-;\-* #,##0.0\ _z_ł_-;_-* &quot;-&quot;??\ _z_ł_-;_-@_-"/>
    <numFmt numFmtId="176" formatCode="_-* #,##0\ _z_ł_-;\-* #,##0\ _z_ł_-;_-* &quot;-&quot;??\ _z_ł_-;_-@_-"/>
    <numFmt numFmtId="177" formatCode="#,##0_ ;\-#,##0\ "/>
    <numFmt numFmtId="178" formatCode="#,##0.0"/>
  </numFmts>
  <fonts count="52">
    <font>
      <sz val="10"/>
      <name val="Arial CE"/>
      <family val="0"/>
    </font>
    <font>
      <i/>
      <sz val="16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2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4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3" fontId="2" fillId="33" borderId="19" xfId="0" applyNumberFormat="1" applyFont="1" applyFill="1" applyBorder="1" applyAlignment="1">
      <alignment horizontal="center" vertical="center"/>
    </xf>
    <xf numFmtId="177" fontId="2" fillId="33" borderId="11" xfId="60" applyNumberFormat="1" applyFont="1" applyFill="1" applyBorder="1" applyAlignment="1">
      <alignment horizontal="center" vertical="center" wrapText="1"/>
    </xf>
    <xf numFmtId="177" fontId="2" fillId="0" borderId="18" xfId="60" applyNumberFormat="1" applyFont="1" applyFill="1" applyBorder="1" applyAlignment="1">
      <alignment horizontal="center" vertical="center"/>
    </xf>
    <xf numFmtId="177" fontId="2" fillId="33" borderId="15" xfId="60" applyNumberFormat="1" applyFont="1" applyFill="1" applyBorder="1" applyAlignment="1">
      <alignment horizontal="center" vertical="center" wrapText="1"/>
    </xf>
    <xf numFmtId="44" fontId="2" fillId="33" borderId="20" xfId="60" applyFont="1" applyFill="1" applyBorder="1" applyAlignment="1">
      <alignment horizontal="center" vertical="center" wrapText="1"/>
    </xf>
    <xf numFmtId="3" fontId="4" fillId="34" borderId="17" xfId="0" applyNumberFormat="1" applyFont="1" applyFill="1" applyBorder="1" applyAlignment="1">
      <alignment horizontal="center" vertical="center"/>
    </xf>
    <xf numFmtId="44" fontId="2" fillId="33" borderId="21" xfId="60" applyFont="1" applyFill="1" applyBorder="1" applyAlignment="1">
      <alignment horizontal="center" vertical="center" wrapText="1"/>
    </xf>
    <xf numFmtId="44" fontId="2" fillId="33" borderId="15" xfId="60" applyFont="1" applyFill="1" applyBorder="1" applyAlignment="1">
      <alignment horizontal="center" vertical="center" wrapText="1"/>
    </xf>
    <xf numFmtId="174" fontId="2" fillId="33" borderId="22" xfId="60" applyNumberFormat="1" applyFont="1" applyFill="1" applyBorder="1" applyAlignment="1">
      <alignment horizontal="center" vertical="center" wrapText="1"/>
    </xf>
    <xf numFmtId="174" fontId="2" fillId="33" borderId="23" xfId="6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177" fontId="2" fillId="33" borderId="13" xfId="60" applyNumberFormat="1" applyFont="1" applyFill="1" applyBorder="1" applyAlignment="1">
      <alignment horizontal="center" vertical="center" wrapText="1"/>
    </xf>
    <xf numFmtId="177" fontId="2" fillId="33" borderId="18" xfId="60" applyNumberFormat="1" applyFont="1" applyFill="1" applyBorder="1" applyAlignment="1">
      <alignment horizontal="center" vertical="center" wrapText="1"/>
    </xf>
    <xf numFmtId="44" fontId="2" fillId="33" borderId="24" xfId="60" applyFont="1" applyFill="1" applyBorder="1" applyAlignment="1">
      <alignment horizontal="center" vertical="center" wrapText="1"/>
    </xf>
    <xf numFmtId="177" fontId="2" fillId="33" borderId="18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44" fontId="2" fillId="0" borderId="20" xfId="60" applyFont="1" applyFill="1" applyBorder="1" applyAlignment="1">
      <alignment horizontal="center" vertical="center" wrapText="1"/>
    </xf>
    <xf numFmtId="44" fontId="2" fillId="0" borderId="21" xfId="60" applyFont="1" applyFill="1" applyBorder="1" applyAlignment="1">
      <alignment horizontal="center" vertical="center" wrapText="1"/>
    </xf>
    <xf numFmtId="177" fontId="2" fillId="0" borderId="18" xfId="60" applyNumberFormat="1" applyFont="1" applyFill="1" applyBorder="1" applyAlignment="1">
      <alignment horizontal="center" vertical="center" wrapText="1"/>
    </xf>
    <xf numFmtId="177" fontId="2" fillId="0" borderId="13" xfId="60" applyNumberFormat="1" applyFont="1" applyFill="1" applyBorder="1" applyAlignment="1">
      <alignment horizontal="center" vertical="center" wrapText="1"/>
    </xf>
    <xf numFmtId="177" fontId="2" fillId="0" borderId="15" xfId="60" applyNumberFormat="1" applyFont="1" applyFill="1" applyBorder="1" applyAlignment="1">
      <alignment horizontal="center" vertical="center" wrapText="1"/>
    </xf>
    <xf numFmtId="177" fontId="2" fillId="0" borderId="11" xfId="6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44" fontId="2" fillId="0" borderId="13" xfId="60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/>
    </xf>
    <xf numFmtId="3" fontId="2" fillId="33" borderId="27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8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44" fontId="2" fillId="33" borderId="13" xfId="60" applyFont="1" applyFill="1" applyBorder="1" applyAlignment="1">
      <alignment horizontal="center" vertical="center" wrapText="1"/>
    </xf>
    <xf numFmtId="44" fontId="2" fillId="33" borderId="28" xfId="60" applyFont="1" applyFill="1" applyBorder="1" applyAlignment="1">
      <alignment horizontal="center" vertical="center" wrapText="1"/>
    </xf>
    <xf numFmtId="44" fontId="2" fillId="33" borderId="18" xfId="60" applyFont="1" applyFill="1" applyBorder="1" applyAlignment="1">
      <alignment horizontal="center" vertical="center" wrapText="1"/>
    </xf>
    <xf numFmtId="174" fontId="2" fillId="33" borderId="29" xfId="60" applyNumberFormat="1" applyFont="1" applyFill="1" applyBorder="1" applyAlignment="1">
      <alignment horizontal="center" vertical="center" wrapText="1"/>
    </xf>
    <xf numFmtId="44" fontId="2" fillId="33" borderId="29" xfId="60" applyFont="1" applyFill="1" applyBorder="1" applyAlignment="1">
      <alignment horizontal="center" vertical="center" wrapText="1"/>
    </xf>
    <xf numFmtId="177" fontId="2" fillId="0" borderId="26" xfId="60" applyNumberFormat="1" applyFont="1" applyFill="1" applyBorder="1" applyAlignment="1">
      <alignment horizontal="center" vertical="center" wrapText="1"/>
    </xf>
    <xf numFmtId="44" fontId="2" fillId="33" borderId="26" xfId="60" applyFont="1" applyFill="1" applyBorder="1" applyAlignment="1">
      <alignment horizontal="center" vertical="center" wrapText="1"/>
    </xf>
    <xf numFmtId="44" fontId="2" fillId="0" borderId="26" xfId="60" applyFont="1" applyFill="1" applyBorder="1" applyAlignment="1">
      <alignment horizontal="center" vertical="center" wrapText="1"/>
    </xf>
    <xf numFmtId="174" fontId="2" fillId="33" borderId="27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7" fontId="2" fillId="33" borderId="11" xfId="42" applyNumberFormat="1" applyFont="1" applyFill="1" applyBorder="1" applyAlignment="1">
      <alignment horizontal="center" vertical="center" wrapText="1"/>
    </xf>
    <xf numFmtId="177" fontId="2" fillId="0" borderId="30" xfId="42" applyNumberFormat="1" applyFont="1" applyFill="1" applyBorder="1" applyAlignment="1">
      <alignment horizontal="center" vertical="center" wrapText="1"/>
    </xf>
    <xf numFmtId="44" fontId="2" fillId="33" borderId="30" xfId="60" applyFont="1" applyFill="1" applyBorder="1" applyAlignment="1">
      <alignment horizontal="center" vertical="center" wrapText="1"/>
    </xf>
    <xf numFmtId="44" fontId="2" fillId="0" borderId="30" xfId="60" applyFont="1" applyFill="1" applyBorder="1" applyAlignment="1">
      <alignment horizontal="center" vertical="center" wrapText="1"/>
    </xf>
    <xf numFmtId="44" fontId="2" fillId="33" borderId="31" xfId="60" applyFont="1" applyFill="1" applyBorder="1" applyAlignment="1">
      <alignment horizontal="center" vertical="center" wrapText="1"/>
    </xf>
    <xf numFmtId="177" fontId="2" fillId="33" borderId="13" xfId="42" applyNumberFormat="1" applyFont="1" applyFill="1" applyBorder="1" applyAlignment="1">
      <alignment horizontal="center" vertical="center" wrapText="1"/>
    </xf>
    <xf numFmtId="177" fontId="2" fillId="0" borderId="13" xfId="42" applyNumberFormat="1" applyFont="1" applyFill="1" applyBorder="1" applyAlignment="1">
      <alignment horizontal="center" vertical="center" wrapText="1"/>
    </xf>
    <xf numFmtId="44" fontId="2" fillId="33" borderId="20" xfId="60" applyFont="1" applyFill="1" applyBorder="1" applyAlignment="1">
      <alignment horizontal="center" wrapText="1"/>
    </xf>
    <xf numFmtId="44" fontId="2" fillId="33" borderId="23" xfId="6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center"/>
    </xf>
    <xf numFmtId="177" fontId="2" fillId="33" borderId="26" xfId="42" applyNumberFormat="1" applyFont="1" applyFill="1" applyBorder="1" applyAlignment="1">
      <alignment horizontal="center" vertical="center" wrapText="1"/>
    </xf>
    <xf numFmtId="177" fontId="2" fillId="0" borderId="26" xfId="42" applyNumberFormat="1" applyFont="1" applyFill="1" applyBorder="1" applyAlignment="1">
      <alignment horizontal="center" vertical="center" wrapText="1"/>
    </xf>
    <xf numFmtId="44" fontId="2" fillId="33" borderId="27" xfId="60" applyFont="1" applyFill="1" applyBorder="1" applyAlignment="1">
      <alignment horizontal="center" vertical="center" wrapText="1"/>
    </xf>
    <xf numFmtId="44" fontId="2" fillId="33" borderId="33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44" fontId="2" fillId="33" borderId="35" xfId="60" applyFont="1" applyFill="1" applyBorder="1" applyAlignment="1">
      <alignment horizontal="center" vertical="center" wrapText="1"/>
    </xf>
    <xf numFmtId="177" fontId="2" fillId="0" borderId="11" xfId="6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44" fontId="2" fillId="0" borderId="30" xfId="60" applyFont="1" applyFill="1" applyBorder="1" applyAlignment="1">
      <alignment horizontal="center" vertical="center"/>
    </xf>
    <xf numFmtId="174" fontId="2" fillId="33" borderId="31" xfId="60" applyNumberFormat="1" applyFont="1" applyFill="1" applyBorder="1" applyAlignment="1">
      <alignment horizontal="center" vertical="center" wrapText="1"/>
    </xf>
    <xf numFmtId="177" fontId="2" fillId="33" borderId="26" xfId="60" applyNumberFormat="1" applyFont="1" applyFill="1" applyBorder="1" applyAlignment="1">
      <alignment horizontal="center" vertical="center" wrapText="1"/>
    </xf>
    <xf numFmtId="44" fontId="2" fillId="0" borderId="33" xfId="6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3" fontId="2" fillId="33" borderId="36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 wrapText="1"/>
    </xf>
    <xf numFmtId="3" fontId="4" fillId="34" borderId="37" xfId="0" applyNumberFormat="1" applyFont="1" applyFill="1" applyBorder="1" applyAlignment="1">
      <alignment horizontal="center" vertical="center"/>
    </xf>
    <xf numFmtId="3" fontId="4" fillId="34" borderId="38" xfId="0" applyNumberFormat="1" applyFont="1" applyFill="1" applyBorder="1" applyAlignment="1">
      <alignment horizontal="center" vertical="center"/>
    </xf>
    <xf numFmtId="3" fontId="4" fillId="34" borderId="39" xfId="0" applyNumberFormat="1" applyFont="1" applyFill="1" applyBorder="1" applyAlignment="1">
      <alignment horizontal="center" vertical="center"/>
    </xf>
    <xf numFmtId="44" fontId="2" fillId="33" borderId="40" xfId="60" applyFont="1" applyFill="1" applyBorder="1" applyAlignment="1">
      <alignment horizontal="center" vertical="center" wrapText="1"/>
    </xf>
    <xf numFmtId="44" fontId="2" fillId="33" borderId="28" xfId="60" applyFont="1" applyFill="1" applyBorder="1" applyAlignment="1">
      <alignment horizontal="center" vertical="center" wrapText="1"/>
    </xf>
    <xf numFmtId="44" fontId="2" fillId="33" borderId="18" xfId="60" applyFont="1" applyFill="1" applyBorder="1" applyAlignment="1">
      <alignment horizontal="center" vertical="center" wrapText="1"/>
    </xf>
    <xf numFmtId="44" fontId="2" fillId="33" borderId="22" xfId="60" applyFont="1" applyFill="1" applyBorder="1" applyAlignment="1">
      <alignment horizontal="center" vertical="center" wrapText="1"/>
    </xf>
    <xf numFmtId="44" fontId="2" fillId="33" borderId="29" xfId="60" applyFont="1" applyFill="1" applyBorder="1" applyAlignment="1">
      <alignment horizontal="center" vertical="center" wrapText="1"/>
    </xf>
    <xf numFmtId="44" fontId="2" fillId="33" borderId="35" xfId="60" applyFont="1" applyFill="1" applyBorder="1" applyAlignment="1">
      <alignment horizontal="center" vertical="center" wrapText="1"/>
    </xf>
    <xf numFmtId="44" fontId="2" fillId="0" borderId="40" xfId="60" applyFont="1" applyFill="1" applyBorder="1" applyAlignment="1">
      <alignment horizontal="center" vertical="center" wrapText="1"/>
    </xf>
    <xf numFmtId="44" fontId="2" fillId="0" borderId="28" xfId="60" applyFont="1" applyFill="1" applyBorder="1" applyAlignment="1">
      <alignment horizontal="center" vertical="center" wrapText="1"/>
    </xf>
    <xf numFmtId="44" fontId="2" fillId="0" borderId="18" xfId="6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7" fontId="2" fillId="0" borderId="18" xfId="60" applyNumberFormat="1" applyFont="1" applyFill="1" applyBorder="1" applyAlignment="1">
      <alignment horizontal="center" vertical="center" wrapText="1"/>
    </xf>
    <xf numFmtId="177" fontId="2" fillId="0" borderId="13" xfId="60" applyNumberFormat="1" applyFont="1" applyFill="1" applyBorder="1" applyAlignment="1">
      <alignment horizontal="center" vertical="center" wrapText="1"/>
    </xf>
    <xf numFmtId="178" fontId="4" fillId="34" borderId="37" xfId="0" applyNumberFormat="1" applyFont="1" applyFill="1" applyBorder="1" applyAlignment="1">
      <alignment horizontal="center" vertical="center"/>
    </xf>
    <xf numFmtId="178" fontId="4" fillId="34" borderId="38" xfId="0" applyNumberFormat="1" applyFont="1" applyFill="1" applyBorder="1" applyAlignment="1">
      <alignment horizontal="center" vertical="center"/>
    </xf>
    <xf numFmtId="44" fontId="2" fillId="33" borderId="13" xfId="60" applyFont="1" applyFill="1" applyBorder="1" applyAlignment="1">
      <alignment horizontal="center" vertical="center" wrapText="1"/>
    </xf>
    <xf numFmtId="3" fontId="4" fillId="34" borderId="37" xfId="0" applyNumberFormat="1" applyFont="1" applyFill="1" applyBorder="1" applyAlignment="1">
      <alignment horizontal="center" vertical="center"/>
    </xf>
    <xf numFmtId="3" fontId="4" fillId="34" borderId="38" xfId="0" applyNumberFormat="1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44" fontId="2" fillId="33" borderId="23" xfId="60" applyFont="1" applyFill="1" applyBorder="1" applyAlignment="1">
      <alignment horizontal="center" vertical="center" wrapText="1"/>
    </xf>
    <xf numFmtId="44" fontId="2" fillId="0" borderId="13" xfId="6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4" fontId="2" fillId="0" borderId="40" xfId="60" applyFont="1" applyFill="1" applyBorder="1" applyAlignment="1">
      <alignment horizontal="center" vertical="center"/>
    </xf>
    <xf numFmtId="44" fontId="2" fillId="0" borderId="28" xfId="60" applyFont="1" applyFill="1" applyBorder="1" applyAlignment="1">
      <alignment horizontal="center" vertical="center"/>
    </xf>
    <xf numFmtId="44" fontId="2" fillId="0" borderId="18" xfId="60" applyFont="1" applyFill="1" applyBorder="1" applyAlignment="1">
      <alignment horizontal="center" vertical="center"/>
    </xf>
    <xf numFmtId="44" fontId="2" fillId="0" borderId="13" xfId="60" applyFont="1" applyFill="1" applyBorder="1" applyAlignment="1">
      <alignment horizontal="center" vertical="center"/>
    </xf>
    <xf numFmtId="177" fontId="2" fillId="0" borderId="28" xfId="60" applyNumberFormat="1" applyFont="1" applyFill="1" applyBorder="1" applyAlignment="1">
      <alignment horizontal="center" vertical="center" wrapText="1"/>
    </xf>
    <xf numFmtId="177" fontId="2" fillId="0" borderId="13" xfId="42" applyNumberFormat="1" applyFont="1" applyFill="1" applyBorder="1" applyAlignment="1">
      <alignment horizontal="center" vertical="center" wrapText="1"/>
    </xf>
    <xf numFmtId="177" fontId="2" fillId="0" borderId="28" xfId="42" applyNumberFormat="1" applyFont="1" applyFill="1" applyBorder="1" applyAlignment="1">
      <alignment horizontal="center" vertical="center" wrapText="1"/>
    </xf>
    <xf numFmtId="3" fontId="4" fillId="34" borderId="4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172" fontId="7" fillId="0" borderId="41" xfId="0" applyNumberFormat="1" applyFont="1" applyFill="1" applyBorder="1" applyAlignment="1">
      <alignment horizontal="center" vertical="center" wrapText="1"/>
    </xf>
    <xf numFmtId="177" fontId="2" fillId="0" borderId="40" xfId="60" applyNumberFormat="1" applyFont="1" applyFill="1" applyBorder="1" applyAlignment="1">
      <alignment horizontal="center" vertical="center" wrapText="1"/>
    </xf>
    <xf numFmtId="178" fontId="4" fillId="34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74" fontId="2" fillId="33" borderId="22" xfId="60" applyNumberFormat="1" applyFont="1" applyFill="1" applyBorder="1" applyAlignment="1">
      <alignment horizontal="center" vertical="center" wrapText="1"/>
    </xf>
    <xf numFmtId="174" fontId="2" fillId="33" borderId="29" xfId="60" applyNumberFormat="1" applyFont="1" applyFill="1" applyBorder="1" applyAlignment="1">
      <alignment horizontal="center" vertical="center" wrapText="1"/>
    </xf>
    <xf numFmtId="177" fontId="2" fillId="0" borderId="20" xfId="42" applyNumberFormat="1" applyFont="1" applyFill="1" applyBorder="1" applyAlignment="1">
      <alignment horizontal="center" vertical="center" wrapText="1"/>
    </xf>
    <xf numFmtId="177" fontId="2" fillId="0" borderId="15" xfId="60" applyNumberFormat="1" applyFont="1" applyFill="1" applyBorder="1" applyAlignment="1">
      <alignment horizontal="center" vertical="center"/>
    </xf>
    <xf numFmtId="177" fontId="2" fillId="0" borderId="11" xfId="42" applyNumberFormat="1" applyFont="1" applyFill="1" applyBorder="1" applyAlignment="1">
      <alignment horizontal="center" vertical="center" wrapText="1"/>
    </xf>
    <xf numFmtId="177" fontId="2" fillId="0" borderId="15" xfId="42" applyNumberFormat="1" applyFont="1" applyFill="1" applyBorder="1" applyAlignment="1">
      <alignment horizontal="center" vertical="center" wrapText="1"/>
    </xf>
    <xf numFmtId="44" fontId="2" fillId="33" borderId="42" xfId="60" applyFont="1" applyFill="1" applyBorder="1" applyAlignment="1">
      <alignment horizontal="center" vertical="center" wrapText="1"/>
    </xf>
    <xf numFmtId="44" fontId="2" fillId="33" borderId="43" xfId="60" applyFont="1" applyFill="1" applyBorder="1" applyAlignment="1">
      <alignment horizontal="center" vertical="center" wrapText="1"/>
    </xf>
    <xf numFmtId="44" fontId="2" fillId="33" borderId="44" xfId="60" applyFont="1" applyFill="1" applyBorder="1" applyAlignment="1">
      <alignment horizontal="center" vertical="center" wrapText="1"/>
    </xf>
    <xf numFmtId="44" fontId="2" fillId="0" borderId="45" xfId="60" applyFont="1" applyFill="1" applyBorder="1" applyAlignment="1">
      <alignment horizontal="center" vertical="center"/>
    </xf>
    <xf numFmtId="44" fontId="2" fillId="0" borderId="46" xfId="60" applyFont="1" applyFill="1" applyBorder="1" applyAlignment="1">
      <alignment horizontal="center" vertical="center"/>
    </xf>
    <xf numFmtId="44" fontId="2" fillId="33" borderId="45" xfId="60" applyFont="1" applyFill="1" applyBorder="1" applyAlignment="1">
      <alignment horizontal="center" vertical="center" wrapText="1"/>
    </xf>
    <xf numFmtId="44" fontId="2" fillId="33" borderId="46" xfId="60" applyFont="1" applyFill="1" applyBorder="1" applyAlignment="1">
      <alignment horizontal="center" vertical="center" wrapText="1"/>
    </xf>
    <xf numFmtId="44" fontId="2" fillId="33" borderId="47" xfId="60" applyFont="1" applyFill="1" applyBorder="1" applyAlignment="1">
      <alignment horizontal="center" vertical="center" wrapText="1"/>
    </xf>
    <xf numFmtId="3" fontId="2" fillId="33" borderId="46" xfId="0" applyNumberFormat="1" applyFont="1" applyFill="1" applyBorder="1" applyAlignment="1">
      <alignment horizontal="center" vertical="center"/>
    </xf>
    <xf numFmtId="44" fontId="2" fillId="33" borderId="48" xfId="60" applyFont="1" applyFill="1" applyBorder="1" applyAlignment="1">
      <alignment horizontal="center" vertical="center" wrapText="1"/>
    </xf>
    <xf numFmtId="44" fontId="2" fillId="33" borderId="49" xfId="60" applyFont="1" applyFill="1" applyBorder="1" applyAlignment="1">
      <alignment horizontal="center" vertical="center" wrapText="1"/>
    </xf>
    <xf numFmtId="44" fontId="2" fillId="33" borderId="45" xfId="60" applyFont="1" applyFill="1" applyBorder="1" applyAlignment="1">
      <alignment horizontal="center" vertical="center" wrapText="1"/>
    </xf>
    <xf numFmtId="44" fontId="2" fillId="33" borderId="50" xfId="60" applyFont="1" applyFill="1" applyBorder="1" applyAlignment="1">
      <alignment horizontal="center" vertical="center" wrapText="1"/>
    </xf>
    <xf numFmtId="44" fontId="2" fillId="0" borderId="48" xfId="60" applyFont="1" applyFill="1" applyBorder="1" applyAlignment="1">
      <alignment horizontal="center" vertical="center"/>
    </xf>
    <xf numFmtId="3" fontId="2" fillId="33" borderId="44" xfId="0" applyNumberFormat="1" applyFont="1" applyFill="1" applyBorder="1" applyAlignment="1">
      <alignment horizontal="center" vertical="center"/>
    </xf>
    <xf numFmtId="3" fontId="4" fillId="34" borderId="51" xfId="0" applyNumberFormat="1" applyFont="1" applyFill="1" applyBorder="1" applyAlignment="1">
      <alignment horizontal="center" vertical="center"/>
    </xf>
    <xf numFmtId="3" fontId="4" fillId="34" borderId="52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9"/>
  <sheetViews>
    <sheetView tabSelected="1" zoomScale="80" zoomScaleNormal="80" zoomScaleSheetLayoutView="10" zoomScalePageLayoutView="0" workbookViewId="0" topLeftCell="A1">
      <pane ySplit="4" topLeftCell="A5" activePane="bottomLeft" state="frozen"/>
      <selection pane="topLeft" activeCell="A1" sqref="A1"/>
      <selection pane="bottomLeft" activeCell="AQ17" sqref="AQ16:AQ17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10.75390625" style="1" customWidth="1"/>
    <col min="4" max="6" width="20.25390625" style="1" customWidth="1"/>
    <col min="7" max="7" width="18.75390625" style="1" hidden="1" customWidth="1"/>
    <col min="8" max="8" width="21.125" style="1" hidden="1" customWidth="1"/>
    <col min="9" max="9" width="16.375" style="1" hidden="1" customWidth="1"/>
    <col min="10" max="10" width="19.875" style="1" hidden="1" customWidth="1"/>
    <col min="11" max="11" width="21.625" style="1" hidden="1" customWidth="1"/>
    <col min="12" max="12" width="16.125" style="1" hidden="1" customWidth="1"/>
    <col min="13" max="13" width="27.625" style="1" hidden="1" customWidth="1"/>
    <col min="14" max="14" width="22.375" style="1" hidden="1" customWidth="1"/>
    <col min="15" max="15" width="18.625" style="1" hidden="1" customWidth="1"/>
    <col min="16" max="16" width="32.75390625" style="1" hidden="1" customWidth="1"/>
    <col min="17" max="17" width="19.25390625" style="1" hidden="1" customWidth="1"/>
    <col min="18" max="18" width="22.375" style="1" hidden="1" customWidth="1"/>
    <col min="19" max="19" width="13.625" style="1" hidden="1" customWidth="1"/>
    <col min="20" max="20" width="15.625" style="1" hidden="1" customWidth="1"/>
    <col min="21" max="21" width="13.00390625" style="1" hidden="1" customWidth="1"/>
    <col min="22" max="23" width="29.875" style="1" hidden="1" customWidth="1"/>
    <col min="24" max="24" width="28.75390625" style="1" hidden="1" customWidth="1"/>
    <col min="25" max="25" width="29.875" style="1" hidden="1" customWidth="1"/>
    <col min="26" max="26" width="14.875" style="1" hidden="1" customWidth="1"/>
    <col min="27" max="27" width="30.625" style="1" hidden="1" customWidth="1"/>
    <col min="28" max="28" width="28.75390625" style="1" hidden="1" customWidth="1"/>
    <col min="29" max="29" width="20.625" style="1" hidden="1" customWidth="1"/>
    <col min="30" max="30" width="16.375" style="1" hidden="1" customWidth="1"/>
    <col min="31" max="31" width="39.75390625" style="1" hidden="1" customWidth="1"/>
    <col min="32" max="32" width="14.25390625" style="1" hidden="1" customWidth="1"/>
    <col min="33" max="33" width="30.75390625" style="1" hidden="1" customWidth="1"/>
    <col min="34" max="16384" width="9.125" style="1" customWidth="1"/>
  </cols>
  <sheetData>
    <row r="1" spans="7:33" ht="30" customHeight="1">
      <c r="G1" s="140" t="s">
        <v>96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6.25">
      <c r="A2" s="135"/>
      <c r="B2" s="135"/>
      <c r="G2" s="136" t="s">
        <v>93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</row>
    <row r="3" spans="1:33" s="2" customFormat="1" ht="60.75" customHeight="1" thickBot="1">
      <c r="A3" s="137" t="s">
        <v>25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</row>
    <row r="4" spans="1:33" s="13" customFormat="1" ht="86.25" customHeight="1" thickBot="1">
      <c r="A4" s="12" t="s">
        <v>0</v>
      </c>
      <c r="B4" s="12" t="s">
        <v>17</v>
      </c>
      <c r="C4" s="15" t="s">
        <v>20</v>
      </c>
      <c r="D4" s="11" t="s">
        <v>22</v>
      </c>
      <c r="E4" s="164" t="s">
        <v>99</v>
      </c>
      <c r="F4" s="164" t="s">
        <v>98</v>
      </c>
      <c r="G4" s="11" t="s">
        <v>37</v>
      </c>
      <c r="H4" s="11" t="s">
        <v>38</v>
      </c>
      <c r="I4" s="11" t="s">
        <v>39</v>
      </c>
      <c r="J4" s="11" t="s">
        <v>40</v>
      </c>
      <c r="K4" s="11" t="s">
        <v>41</v>
      </c>
      <c r="L4" s="11" t="s">
        <v>42</v>
      </c>
      <c r="M4" s="11" t="s">
        <v>43</v>
      </c>
      <c r="N4" s="11" t="s">
        <v>97</v>
      </c>
      <c r="O4" s="11" t="s">
        <v>44</v>
      </c>
      <c r="P4" s="11" t="s">
        <v>45</v>
      </c>
      <c r="Q4" s="11" t="s">
        <v>46</v>
      </c>
      <c r="R4" s="11" t="s">
        <v>47</v>
      </c>
      <c r="S4" s="11" t="s">
        <v>48</v>
      </c>
      <c r="T4" s="11" t="s">
        <v>49</v>
      </c>
      <c r="U4" s="11" t="s">
        <v>50</v>
      </c>
      <c r="V4" s="11" t="s">
        <v>51</v>
      </c>
      <c r="W4" s="11" t="s">
        <v>88</v>
      </c>
      <c r="X4" s="11" t="s">
        <v>52</v>
      </c>
      <c r="Y4" s="11" t="s">
        <v>53</v>
      </c>
      <c r="Z4" s="11" t="s">
        <v>54</v>
      </c>
      <c r="AA4" s="11" t="s">
        <v>55</v>
      </c>
      <c r="AB4" s="11" t="s">
        <v>56</v>
      </c>
      <c r="AC4" s="11" t="s">
        <v>57</v>
      </c>
      <c r="AD4" s="11" t="s">
        <v>34</v>
      </c>
      <c r="AE4" s="11" t="s">
        <v>35</v>
      </c>
      <c r="AF4" s="11" t="s">
        <v>36</v>
      </c>
      <c r="AG4" s="11" t="s">
        <v>26</v>
      </c>
    </row>
    <row r="5" spans="1:33" s="5" customFormat="1" ht="30" customHeight="1" thickBot="1">
      <c r="A5" s="3">
        <v>1</v>
      </c>
      <c r="B5" s="4" t="s">
        <v>62</v>
      </c>
      <c r="C5" s="62">
        <v>24</v>
      </c>
      <c r="D5" s="63">
        <v>1192</v>
      </c>
      <c r="E5" s="63">
        <v>779.04</v>
      </c>
      <c r="F5" s="145"/>
      <c r="G5" s="147" t="s">
        <v>18</v>
      </c>
      <c r="H5" s="64" t="s">
        <v>18</v>
      </c>
      <c r="I5" s="64" t="s">
        <v>19</v>
      </c>
      <c r="J5" s="64" t="s">
        <v>18</v>
      </c>
      <c r="K5" s="64" t="s">
        <v>18</v>
      </c>
      <c r="L5" s="64" t="s">
        <v>19</v>
      </c>
      <c r="M5" s="64" t="s">
        <v>18</v>
      </c>
      <c r="N5" s="64" t="s">
        <v>18</v>
      </c>
      <c r="O5" s="64" t="s">
        <v>18</v>
      </c>
      <c r="P5" s="102" t="s">
        <v>18</v>
      </c>
      <c r="Q5" s="64" t="s">
        <v>18</v>
      </c>
      <c r="R5" s="64" t="s">
        <v>18</v>
      </c>
      <c r="S5" s="64" t="s">
        <v>19</v>
      </c>
      <c r="T5" s="64" t="s">
        <v>19</v>
      </c>
      <c r="U5" s="78" t="s">
        <v>66</v>
      </c>
      <c r="V5" s="64" t="s">
        <v>18</v>
      </c>
      <c r="W5" s="65" t="s">
        <v>18</v>
      </c>
      <c r="X5" s="64" t="s">
        <v>18</v>
      </c>
      <c r="Y5" s="64" t="s">
        <v>18</v>
      </c>
      <c r="Z5" s="64" t="s">
        <v>18</v>
      </c>
      <c r="AA5" s="64" t="s">
        <v>18</v>
      </c>
      <c r="AB5" s="64" t="s">
        <v>18</v>
      </c>
      <c r="AC5" s="64" t="s">
        <v>19</v>
      </c>
      <c r="AD5" s="64" t="s">
        <v>18</v>
      </c>
      <c r="AE5" s="64" t="s">
        <v>18</v>
      </c>
      <c r="AF5" s="64" t="s">
        <v>18</v>
      </c>
      <c r="AG5" s="66" t="s">
        <v>18</v>
      </c>
    </row>
    <row r="6" spans="1:54" s="71" customFormat="1" ht="30" customHeight="1">
      <c r="A6" s="6">
        <v>2</v>
      </c>
      <c r="B6" s="7" t="s">
        <v>63</v>
      </c>
      <c r="C6" s="67">
        <v>12</v>
      </c>
      <c r="D6" s="68">
        <v>641</v>
      </c>
      <c r="E6" s="143">
        <v>373.82</v>
      </c>
      <c r="F6" s="68"/>
      <c r="G6" s="148" t="s">
        <v>18</v>
      </c>
      <c r="H6" s="20" t="s">
        <v>18</v>
      </c>
      <c r="I6" s="20" t="s">
        <v>19</v>
      </c>
      <c r="J6" s="20" t="s">
        <v>18</v>
      </c>
      <c r="K6" s="20" t="s">
        <v>18</v>
      </c>
      <c r="L6" s="20" t="s">
        <v>19</v>
      </c>
      <c r="M6" s="20" t="s">
        <v>18</v>
      </c>
      <c r="N6" s="20" t="s">
        <v>18</v>
      </c>
      <c r="O6" s="20" t="s">
        <v>18</v>
      </c>
      <c r="P6" s="103"/>
      <c r="Q6" s="20" t="s">
        <v>18</v>
      </c>
      <c r="R6" s="20" t="s">
        <v>18</v>
      </c>
      <c r="S6" s="20" t="s">
        <v>19</v>
      </c>
      <c r="T6" s="20" t="s">
        <v>19</v>
      </c>
      <c r="U6" s="79" t="s">
        <v>19</v>
      </c>
      <c r="V6" s="20" t="s">
        <v>18</v>
      </c>
      <c r="W6" s="33" t="s">
        <v>18</v>
      </c>
      <c r="X6" s="20" t="s">
        <v>18</v>
      </c>
      <c r="Y6" s="20" t="s">
        <v>18</v>
      </c>
      <c r="Z6" s="20" t="s">
        <v>18</v>
      </c>
      <c r="AA6" s="20" t="s">
        <v>18</v>
      </c>
      <c r="AB6" s="20" t="s">
        <v>18</v>
      </c>
      <c r="AC6" s="20" t="s">
        <v>19</v>
      </c>
      <c r="AD6" s="69" t="s">
        <v>24</v>
      </c>
      <c r="AE6" s="20" t="s">
        <v>18</v>
      </c>
      <c r="AF6" s="20" t="s">
        <v>18</v>
      </c>
      <c r="AG6" s="70" t="s">
        <v>18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33" s="5" customFormat="1" ht="30" customHeight="1" thickBot="1">
      <c r="A7" s="72">
        <v>3</v>
      </c>
      <c r="B7" s="73" t="s">
        <v>64</v>
      </c>
      <c r="C7" s="74">
        <v>24</v>
      </c>
      <c r="D7" s="75">
        <v>1500</v>
      </c>
      <c r="E7" s="75">
        <v>707.02</v>
      </c>
      <c r="F7" s="75"/>
      <c r="G7" s="149" t="s">
        <v>18</v>
      </c>
      <c r="H7" s="58" t="s">
        <v>18</v>
      </c>
      <c r="I7" s="58" t="s">
        <v>19</v>
      </c>
      <c r="J7" s="58" t="s">
        <v>18</v>
      </c>
      <c r="K7" s="58" t="s">
        <v>18</v>
      </c>
      <c r="L7" s="58" t="s">
        <v>19</v>
      </c>
      <c r="M7" s="58" t="s">
        <v>18</v>
      </c>
      <c r="N7" s="58" t="s">
        <v>18</v>
      </c>
      <c r="O7" s="58" t="s">
        <v>18</v>
      </c>
      <c r="P7" s="58" t="s">
        <v>18</v>
      </c>
      <c r="Q7" s="58" t="s">
        <v>18</v>
      </c>
      <c r="R7" s="58" t="s">
        <v>18</v>
      </c>
      <c r="S7" s="58" t="s">
        <v>19</v>
      </c>
      <c r="T7" s="77" t="s">
        <v>19</v>
      </c>
      <c r="U7" s="44" t="s">
        <v>19</v>
      </c>
      <c r="V7" s="58" t="s">
        <v>18</v>
      </c>
      <c r="W7" s="59" t="s">
        <v>18</v>
      </c>
      <c r="X7" s="58" t="s">
        <v>18</v>
      </c>
      <c r="Y7" s="58" t="s">
        <v>18</v>
      </c>
      <c r="Z7" s="58" t="s">
        <v>18</v>
      </c>
      <c r="AA7" s="58" t="s">
        <v>18</v>
      </c>
      <c r="AB7" s="58" t="s">
        <v>18</v>
      </c>
      <c r="AC7" s="58" t="s">
        <v>19</v>
      </c>
      <c r="AD7" s="58" t="s">
        <v>18</v>
      </c>
      <c r="AE7" s="58" t="s">
        <v>18</v>
      </c>
      <c r="AF7" s="58" t="s">
        <v>18</v>
      </c>
      <c r="AG7" s="76" t="s">
        <v>18</v>
      </c>
    </row>
    <row r="8" spans="1:33" s="5" customFormat="1" ht="30" customHeight="1" thickBot="1">
      <c r="A8" s="118" t="s">
        <v>21</v>
      </c>
      <c r="B8" s="119"/>
      <c r="C8" s="21">
        <f>SUM(C5:C7)</f>
        <v>60</v>
      </c>
      <c r="D8" s="21">
        <f>SUM(D5:D7)</f>
        <v>3333</v>
      </c>
      <c r="E8" s="100">
        <f>SUM(E5:E7)</f>
        <v>1859.8799999999999</v>
      </c>
      <c r="F8" s="162"/>
      <c r="G8" s="119" t="s">
        <v>65</v>
      </c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20"/>
    </row>
    <row r="9" spans="1:33" s="2" customFormat="1" ht="30" customHeight="1">
      <c r="A9" s="8">
        <v>4</v>
      </c>
      <c r="B9" s="9" t="s">
        <v>67</v>
      </c>
      <c r="C9" s="67">
        <v>32</v>
      </c>
      <c r="D9" s="132">
        <f>11960+1752+115</f>
        <v>13827</v>
      </c>
      <c r="E9" s="145">
        <v>296.2</v>
      </c>
      <c r="F9" s="145">
        <v>3000</v>
      </c>
      <c r="G9" s="150" t="s">
        <v>18</v>
      </c>
      <c r="H9" s="130" t="s">
        <v>18</v>
      </c>
      <c r="I9" s="130" t="s">
        <v>19</v>
      </c>
      <c r="J9" s="130" t="s">
        <v>18</v>
      </c>
      <c r="K9" s="130" t="s">
        <v>18</v>
      </c>
      <c r="L9" s="130" t="s">
        <v>18</v>
      </c>
      <c r="M9" s="130" t="s">
        <v>18</v>
      </c>
      <c r="N9" s="130" t="s">
        <v>18</v>
      </c>
      <c r="O9" s="130" t="s">
        <v>18</v>
      </c>
      <c r="P9" s="130" t="s">
        <v>18</v>
      </c>
      <c r="Q9" s="130" t="s">
        <v>18</v>
      </c>
      <c r="R9" s="130" t="s">
        <v>18</v>
      </c>
      <c r="S9" s="130" t="s">
        <v>19</v>
      </c>
      <c r="T9" s="130" t="s">
        <v>18</v>
      </c>
      <c r="U9" s="111" t="s">
        <v>18</v>
      </c>
      <c r="V9" s="130" t="s">
        <v>18</v>
      </c>
      <c r="W9" s="127" t="s">
        <v>18</v>
      </c>
      <c r="X9" s="127" t="s">
        <v>18</v>
      </c>
      <c r="Y9" s="127" t="s">
        <v>18</v>
      </c>
      <c r="Z9" s="127" t="s">
        <v>18</v>
      </c>
      <c r="AA9" s="127" t="s">
        <v>18</v>
      </c>
      <c r="AB9" s="127" t="s">
        <v>18</v>
      </c>
      <c r="AC9" s="127" t="s">
        <v>18</v>
      </c>
      <c r="AD9" s="127" t="s">
        <v>24</v>
      </c>
      <c r="AE9" s="127" t="s">
        <v>18</v>
      </c>
      <c r="AF9" s="127" t="s">
        <v>18</v>
      </c>
      <c r="AG9" s="25" t="s">
        <v>18</v>
      </c>
    </row>
    <row r="10" spans="1:33" s="2" customFormat="1" ht="30" customHeight="1">
      <c r="A10" s="8">
        <v>5</v>
      </c>
      <c r="B10" s="9" t="s">
        <v>68</v>
      </c>
      <c r="C10" s="67">
        <v>30</v>
      </c>
      <c r="D10" s="133"/>
      <c r="E10" s="146">
        <v>296.2</v>
      </c>
      <c r="F10" s="146"/>
      <c r="G10" s="151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55"/>
    </row>
    <row r="11" spans="1:33" s="2" customFormat="1" ht="30" customHeight="1">
      <c r="A11" s="8">
        <v>6</v>
      </c>
      <c r="B11" s="9" t="s">
        <v>69</v>
      </c>
      <c r="C11" s="67">
        <v>32</v>
      </c>
      <c r="D11" s="133"/>
      <c r="E11" s="146">
        <v>296.2</v>
      </c>
      <c r="F11" s="146"/>
      <c r="G11" s="151"/>
      <c r="H11" s="128"/>
      <c r="I11" s="129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55"/>
    </row>
    <row r="12" spans="1:33" s="2" customFormat="1" ht="30" customHeight="1">
      <c r="A12" s="8">
        <v>7</v>
      </c>
      <c r="B12" s="9" t="s">
        <v>70</v>
      </c>
      <c r="C12" s="67">
        <v>36</v>
      </c>
      <c r="D12" s="133"/>
      <c r="E12" s="146">
        <v>388</v>
      </c>
      <c r="F12" s="146"/>
      <c r="G12" s="151"/>
      <c r="H12" s="128"/>
      <c r="I12" s="130" t="s">
        <v>18</v>
      </c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55"/>
    </row>
    <row r="13" spans="1:33" s="2" customFormat="1" ht="30" customHeight="1">
      <c r="A13" s="8">
        <v>8</v>
      </c>
      <c r="B13" s="9" t="s">
        <v>71</v>
      </c>
      <c r="C13" s="67">
        <v>38</v>
      </c>
      <c r="D13" s="133"/>
      <c r="E13" s="146">
        <v>388</v>
      </c>
      <c r="F13" s="146"/>
      <c r="G13" s="151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55"/>
    </row>
    <row r="14" spans="1:33" s="2" customFormat="1" ht="30" customHeight="1">
      <c r="A14" s="80">
        <v>9</v>
      </c>
      <c r="B14" s="81" t="s">
        <v>72</v>
      </c>
      <c r="C14" s="67">
        <v>37</v>
      </c>
      <c r="D14" s="133"/>
      <c r="E14" s="146">
        <v>388</v>
      </c>
      <c r="F14" s="146"/>
      <c r="G14" s="151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6"/>
      <c r="V14" s="128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55"/>
    </row>
    <row r="15" spans="1:33" s="2" customFormat="1" ht="30" customHeight="1">
      <c r="A15" s="8">
        <v>10</v>
      </c>
      <c r="B15" s="9" t="s">
        <v>73</v>
      </c>
      <c r="C15" s="19">
        <v>35</v>
      </c>
      <c r="D15" s="114">
        <f>10453+160</f>
        <v>10613</v>
      </c>
      <c r="E15" s="114">
        <v>2925.1</v>
      </c>
      <c r="F15" s="37"/>
      <c r="G15" s="152" t="s">
        <v>18</v>
      </c>
      <c r="H15" s="117" t="s">
        <v>18</v>
      </c>
      <c r="I15" s="117" t="s">
        <v>18</v>
      </c>
      <c r="J15" s="117" t="s">
        <v>18</v>
      </c>
      <c r="K15" s="117" t="s">
        <v>18</v>
      </c>
      <c r="L15" s="117" t="s">
        <v>19</v>
      </c>
      <c r="M15" s="117" t="s">
        <v>18</v>
      </c>
      <c r="N15" s="117" t="s">
        <v>18</v>
      </c>
      <c r="O15" s="117" t="s">
        <v>18</v>
      </c>
      <c r="P15" s="117" t="s">
        <v>18</v>
      </c>
      <c r="Q15" s="117" t="s">
        <v>18</v>
      </c>
      <c r="R15" s="117" t="s">
        <v>18</v>
      </c>
      <c r="S15" s="117" t="s">
        <v>19</v>
      </c>
      <c r="T15" s="117" t="s">
        <v>18</v>
      </c>
      <c r="U15" s="125" t="s">
        <v>18</v>
      </c>
      <c r="V15" s="117" t="s">
        <v>18</v>
      </c>
      <c r="W15" s="122" t="s">
        <v>18</v>
      </c>
      <c r="X15" s="117" t="s">
        <v>18</v>
      </c>
      <c r="Y15" s="117" t="s">
        <v>18</v>
      </c>
      <c r="Z15" s="117" t="s">
        <v>18</v>
      </c>
      <c r="AA15" s="117" t="s">
        <v>18</v>
      </c>
      <c r="AB15" s="52" t="s">
        <v>18</v>
      </c>
      <c r="AC15" s="52" t="s">
        <v>18</v>
      </c>
      <c r="AD15" s="52" t="s">
        <v>24</v>
      </c>
      <c r="AE15" s="52" t="s">
        <v>18</v>
      </c>
      <c r="AF15" s="52" t="s">
        <v>18</v>
      </c>
      <c r="AG15" s="70" t="s">
        <v>18</v>
      </c>
    </row>
    <row r="16" spans="1:33" s="2" customFormat="1" ht="30" customHeight="1">
      <c r="A16" s="8">
        <v>11</v>
      </c>
      <c r="B16" s="9" t="s">
        <v>74</v>
      </c>
      <c r="C16" s="19">
        <v>42</v>
      </c>
      <c r="D16" s="131"/>
      <c r="E16" s="131"/>
      <c r="F16" s="37"/>
      <c r="G16" s="15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26"/>
      <c r="V16" s="103"/>
      <c r="W16" s="109"/>
      <c r="X16" s="103"/>
      <c r="Y16" s="103"/>
      <c r="Z16" s="103"/>
      <c r="AA16" s="103"/>
      <c r="AB16" s="53"/>
      <c r="AC16" s="53"/>
      <c r="AD16" s="53"/>
      <c r="AE16" s="53"/>
      <c r="AF16" s="53"/>
      <c r="AG16" s="56"/>
    </row>
    <row r="17" spans="1:33" s="2" customFormat="1" ht="30" customHeight="1">
      <c r="A17" s="8">
        <v>12</v>
      </c>
      <c r="B17" s="9" t="s">
        <v>75</v>
      </c>
      <c r="C17" s="19">
        <v>42</v>
      </c>
      <c r="D17" s="131"/>
      <c r="E17" s="131"/>
      <c r="F17" s="37"/>
      <c r="G17" s="15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26"/>
      <c r="V17" s="103"/>
      <c r="W17" s="109"/>
      <c r="X17" s="103"/>
      <c r="Y17" s="103"/>
      <c r="Z17" s="103"/>
      <c r="AA17" s="103"/>
      <c r="AB17" s="53"/>
      <c r="AC17" s="53"/>
      <c r="AD17" s="53"/>
      <c r="AE17" s="53"/>
      <c r="AF17" s="53"/>
      <c r="AG17" s="56"/>
    </row>
    <row r="18" spans="1:33" s="2" customFormat="1" ht="30" customHeight="1">
      <c r="A18" s="8">
        <v>13</v>
      </c>
      <c r="B18" s="9" t="s">
        <v>76</v>
      </c>
      <c r="C18" s="19">
        <v>35</v>
      </c>
      <c r="D18" s="113"/>
      <c r="E18" s="113"/>
      <c r="F18" s="37"/>
      <c r="G18" s="15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12"/>
      <c r="V18" s="104"/>
      <c r="W18" s="110"/>
      <c r="X18" s="104"/>
      <c r="Y18" s="104"/>
      <c r="Z18" s="104"/>
      <c r="AA18" s="104"/>
      <c r="AB18" s="54"/>
      <c r="AC18" s="54"/>
      <c r="AD18" s="54"/>
      <c r="AE18" s="54"/>
      <c r="AF18" s="54"/>
      <c r="AG18" s="87"/>
    </row>
    <row r="19" spans="1:33" s="5" customFormat="1" ht="30" customHeight="1" thickBot="1">
      <c r="A19" s="82">
        <v>14</v>
      </c>
      <c r="B19" s="83" t="s">
        <v>77</v>
      </c>
      <c r="C19" s="84"/>
      <c r="D19" s="84">
        <v>3000</v>
      </c>
      <c r="E19" s="86"/>
      <c r="F19" s="86"/>
      <c r="G19" s="155" t="s">
        <v>18</v>
      </c>
      <c r="H19" s="85" t="s">
        <v>19</v>
      </c>
      <c r="I19" s="85" t="s">
        <v>19</v>
      </c>
      <c r="J19" s="85" t="s">
        <v>18</v>
      </c>
      <c r="K19" s="85" t="s">
        <v>19</v>
      </c>
      <c r="L19" s="85" t="s">
        <v>19</v>
      </c>
      <c r="M19" s="85" t="s">
        <v>18</v>
      </c>
      <c r="N19" s="85" t="s">
        <v>18</v>
      </c>
      <c r="O19" s="85" t="s">
        <v>19</v>
      </c>
      <c r="P19" s="85" t="s">
        <v>19</v>
      </c>
      <c r="Q19" s="85" t="s">
        <v>18</v>
      </c>
      <c r="R19" s="85" t="s">
        <v>18</v>
      </c>
      <c r="S19" s="85" t="s">
        <v>18</v>
      </c>
      <c r="T19" s="85" t="s">
        <v>19</v>
      </c>
      <c r="U19" s="5" t="s">
        <v>19</v>
      </c>
      <c r="V19" s="85" t="s">
        <v>18</v>
      </c>
      <c r="W19" s="86" t="s">
        <v>18</v>
      </c>
      <c r="X19" s="85" t="s">
        <v>18</v>
      </c>
      <c r="Y19" s="85" t="s">
        <v>18</v>
      </c>
      <c r="Z19" s="85" t="s">
        <v>18</v>
      </c>
      <c r="AA19" s="85" t="s">
        <v>18</v>
      </c>
      <c r="AB19" s="85" t="s">
        <v>18</v>
      </c>
      <c r="AC19" s="85" t="s">
        <v>18</v>
      </c>
      <c r="AD19" s="85" t="s">
        <v>18</v>
      </c>
      <c r="AE19" s="85" t="s">
        <v>19</v>
      </c>
      <c r="AF19" s="85" t="s">
        <v>18</v>
      </c>
      <c r="AG19" s="47" t="s">
        <v>18</v>
      </c>
    </row>
    <row r="20" spans="1:33" s="5" customFormat="1" ht="30" customHeight="1" thickBot="1">
      <c r="A20" s="118" t="s">
        <v>21</v>
      </c>
      <c r="B20" s="119"/>
      <c r="C20" s="21">
        <f>SUM(C9:C19)</f>
        <v>359</v>
      </c>
      <c r="D20" s="21">
        <f>SUM(D9:D19)</f>
        <v>27440</v>
      </c>
      <c r="E20" s="99"/>
      <c r="F20" s="162"/>
      <c r="G20" s="119" t="s">
        <v>78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20"/>
    </row>
    <row r="21" spans="1:33" s="2" customFormat="1" ht="30" customHeight="1">
      <c r="A21" s="3">
        <v>15</v>
      </c>
      <c r="B21" s="4" t="s">
        <v>1</v>
      </c>
      <c r="C21" s="17">
        <v>166</v>
      </c>
      <c r="D21" s="38">
        <v>5141</v>
      </c>
      <c r="E21" s="38">
        <v>2062.57</v>
      </c>
      <c r="F21" s="38">
        <v>2865.52</v>
      </c>
      <c r="G21" s="156" t="s">
        <v>18</v>
      </c>
      <c r="H21" s="22" t="s">
        <v>18</v>
      </c>
      <c r="I21" s="22" t="s">
        <v>18</v>
      </c>
      <c r="J21" s="22" t="s">
        <v>18</v>
      </c>
      <c r="K21" s="22" t="s">
        <v>18</v>
      </c>
      <c r="L21" s="22" t="s">
        <v>19</v>
      </c>
      <c r="M21" s="22" t="s">
        <v>18</v>
      </c>
      <c r="N21" s="22" t="s">
        <v>18</v>
      </c>
      <c r="O21" s="22" t="s">
        <v>18</v>
      </c>
      <c r="P21" s="22" t="s">
        <v>18</v>
      </c>
      <c r="Q21" s="22" t="s">
        <v>18</v>
      </c>
      <c r="R21" s="22" t="s">
        <v>18</v>
      </c>
      <c r="S21" s="22" t="s">
        <v>18</v>
      </c>
      <c r="T21" s="22" t="s">
        <v>18</v>
      </c>
      <c r="U21" s="22" t="s">
        <v>19</v>
      </c>
      <c r="V21" s="34" t="s">
        <v>18</v>
      </c>
      <c r="W21" s="34" t="s">
        <v>18</v>
      </c>
      <c r="X21" s="22" t="s">
        <v>18</v>
      </c>
      <c r="Y21" s="22" t="s">
        <v>18</v>
      </c>
      <c r="Z21" s="22" t="s">
        <v>18</v>
      </c>
      <c r="AA21" s="22" t="s">
        <v>18</v>
      </c>
      <c r="AB21" s="22" t="s">
        <v>18</v>
      </c>
      <c r="AC21" s="22" t="s">
        <v>18</v>
      </c>
      <c r="AD21" s="22" t="s">
        <v>24</v>
      </c>
      <c r="AE21" s="22" t="s">
        <v>18</v>
      </c>
      <c r="AF21" s="22" t="s">
        <v>18</v>
      </c>
      <c r="AG21" s="24" t="s">
        <v>18</v>
      </c>
    </row>
    <row r="22" spans="1:33" s="10" customFormat="1" ht="30" customHeight="1">
      <c r="A22" s="8">
        <v>16</v>
      </c>
      <c r="B22" s="9" t="s">
        <v>11</v>
      </c>
      <c r="C22" s="19">
        <v>27</v>
      </c>
      <c r="D22" s="37">
        <f>1930+997</f>
        <v>2927</v>
      </c>
      <c r="E22" s="37">
        <v>337.93</v>
      </c>
      <c r="F22" s="37">
        <v>422.25</v>
      </c>
      <c r="G22" s="157" t="s">
        <v>18</v>
      </c>
      <c r="H22" s="20" t="s">
        <v>18</v>
      </c>
      <c r="I22" s="20" t="s">
        <v>19</v>
      </c>
      <c r="J22" s="20" t="s">
        <v>18</v>
      </c>
      <c r="K22" s="20" t="s">
        <v>18</v>
      </c>
      <c r="L22" s="20" t="s">
        <v>19</v>
      </c>
      <c r="M22" s="20" t="s">
        <v>18</v>
      </c>
      <c r="N22" s="20" t="s">
        <v>19</v>
      </c>
      <c r="O22" s="20" t="s">
        <v>18</v>
      </c>
      <c r="P22" s="20" t="s">
        <v>18</v>
      </c>
      <c r="Q22" s="20" t="s">
        <v>18</v>
      </c>
      <c r="R22" s="20" t="s">
        <v>18</v>
      </c>
      <c r="S22" s="20" t="s">
        <v>18</v>
      </c>
      <c r="T22" s="20" t="s">
        <v>18</v>
      </c>
      <c r="U22" s="20" t="s">
        <v>19</v>
      </c>
      <c r="V22" s="33" t="s">
        <v>18</v>
      </c>
      <c r="W22" s="33" t="s">
        <v>18</v>
      </c>
      <c r="X22" s="20" t="s">
        <v>18</v>
      </c>
      <c r="Y22" s="20" t="s">
        <v>18</v>
      </c>
      <c r="Z22" s="20" t="s">
        <v>18</v>
      </c>
      <c r="AA22" s="20" t="s">
        <v>18</v>
      </c>
      <c r="AB22" s="20" t="s">
        <v>18</v>
      </c>
      <c r="AC22" s="20" t="s">
        <v>19</v>
      </c>
      <c r="AD22" s="20" t="s">
        <v>24</v>
      </c>
      <c r="AE22" s="20" t="s">
        <v>18</v>
      </c>
      <c r="AF22" s="20" t="s">
        <v>18</v>
      </c>
      <c r="AG22" s="25" t="s">
        <v>18</v>
      </c>
    </row>
    <row r="23" spans="1:33" s="10" customFormat="1" ht="30" customHeight="1">
      <c r="A23" s="6">
        <v>17</v>
      </c>
      <c r="B23" s="42" t="s">
        <v>91</v>
      </c>
      <c r="C23" s="27">
        <v>101</v>
      </c>
      <c r="D23" s="36">
        <v>3911</v>
      </c>
      <c r="E23" s="36">
        <v>1877.63</v>
      </c>
      <c r="F23" s="36">
        <v>1065.91</v>
      </c>
      <c r="G23" s="158" t="s">
        <v>18</v>
      </c>
      <c r="H23" s="20" t="s">
        <v>18</v>
      </c>
      <c r="I23" s="20" t="s">
        <v>18</v>
      </c>
      <c r="J23" s="20" t="s">
        <v>18</v>
      </c>
      <c r="K23" s="20" t="s">
        <v>18</v>
      </c>
      <c r="L23" s="20" t="s">
        <v>19</v>
      </c>
      <c r="M23" s="20" t="s">
        <v>18</v>
      </c>
      <c r="N23" s="20" t="s">
        <v>23</v>
      </c>
      <c r="O23" s="20" t="s">
        <v>18</v>
      </c>
      <c r="P23" s="20" t="s">
        <v>18</v>
      </c>
      <c r="Q23" s="20" t="s">
        <v>18</v>
      </c>
      <c r="R23" s="20" t="s">
        <v>18</v>
      </c>
      <c r="S23" s="20" t="s">
        <v>18</v>
      </c>
      <c r="T23" s="20" t="s">
        <v>18</v>
      </c>
      <c r="U23" s="20" t="s">
        <v>19</v>
      </c>
      <c r="V23" s="33" t="s">
        <v>18</v>
      </c>
      <c r="W23" s="33" t="s">
        <v>18</v>
      </c>
      <c r="X23" s="20" t="s">
        <v>18</v>
      </c>
      <c r="Y23" s="20" t="s">
        <v>18</v>
      </c>
      <c r="Z23" s="20" t="s">
        <v>18</v>
      </c>
      <c r="AA23" s="20" t="s">
        <v>18</v>
      </c>
      <c r="AB23" s="20" t="s">
        <v>18</v>
      </c>
      <c r="AC23" s="20" t="s">
        <v>18</v>
      </c>
      <c r="AD23" s="20" t="s">
        <v>24</v>
      </c>
      <c r="AE23" s="20" t="s">
        <v>18</v>
      </c>
      <c r="AF23" s="20" t="s">
        <v>18</v>
      </c>
      <c r="AG23" s="25" t="s">
        <v>18</v>
      </c>
    </row>
    <row r="24" spans="1:33" s="10" customFormat="1" ht="30" customHeight="1" thickBot="1">
      <c r="A24" s="72">
        <v>18</v>
      </c>
      <c r="B24" s="98" t="s">
        <v>92</v>
      </c>
      <c r="C24" s="92">
        <v>40</v>
      </c>
      <c r="D24" s="57">
        <v>2991</v>
      </c>
      <c r="E24" s="57">
        <v>671.68</v>
      </c>
      <c r="F24" s="57"/>
      <c r="G24" s="149" t="s">
        <v>18</v>
      </c>
      <c r="H24" s="58" t="s">
        <v>18</v>
      </c>
      <c r="I24" s="58" t="s">
        <v>18</v>
      </c>
      <c r="J24" s="58" t="s">
        <v>18</v>
      </c>
      <c r="K24" s="58" t="s">
        <v>18</v>
      </c>
      <c r="L24" s="58" t="s">
        <v>18</v>
      </c>
      <c r="M24" s="58" t="s">
        <v>18</v>
      </c>
      <c r="N24" s="20" t="s">
        <v>23</v>
      </c>
      <c r="O24" s="58" t="s">
        <v>18</v>
      </c>
      <c r="P24" s="20" t="s">
        <v>18</v>
      </c>
      <c r="Q24" s="58" t="s">
        <v>18</v>
      </c>
      <c r="R24" s="20" t="s">
        <v>18</v>
      </c>
      <c r="S24" s="58" t="s">
        <v>19</v>
      </c>
      <c r="T24" s="58" t="s">
        <v>19</v>
      </c>
      <c r="U24" s="58" t="s">
        <v>19</v>
      </c>
      <c r="V24" s="59" t="s">
        <v>18</v>
      </c>
      <c r="W24" s="59" t="s">
        <v>18</v>
      </c>
      <c r="X24" s="58" t="s">
        <v>18</v>
      </c>
      <c r="Y24" s="58" t="s">
        <v>18</v>
      </c>
      <c r="Z24" s="58" t="s">
        <v>18</v>
      </c>
      <c r="AA24" s="58" t="s">
        <v>18</v>
      </c>
      <c r="AB24" s="58" t="s">
        <v>18</v>
      </c>
      <c r="AC24" s="58" t="s">
        <v>18</v>
      </c>
      <c r="AD24" s="20" t="s">
        <v>24</v>
      </c>
      <c r="AE24" s="58" t="s">
        <v>18</v>
      </c>
      <c r="AF24" s="58" t="s">
        <v>18</v>
      </c>
      <c r="AG24" s="58" t="s">
        <v>18</v>
      </c>
    </row>
    <row r="25" spans="1:33" s="5" customFormat="1" ht="30" customHeight="1" thickBot="1">
      <c r="A25" s="118" t="s">
        <v>21</v>
      </c>
      <c r="B25" s="119"/>
      <c r="C25" s="21">
        <f>SUM(C21:C24)</f>
        <v>334</v>
      </c>
      <c r="D25" s="21">
        <f>SUM(D21:D24)</f>
        <v>14970</v>
      </c>
      <c r="E25" s="99">
        <f>SUM(E21:E24)</f>
        <v>4949.81</v>
      </c>
      <c r="F25" s="162"/>
      <c r="G25" s="119" t="s">
        <v>27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20"/>
    </row>
    <row r="26" spans="1:33" s="2" customFormat="1" ht="30" customHeight="1">
      <c r="A26" s="3">
        <v>19</v>
      </c>
      <c r="B26" s="4" t="s">
        <v>2</v>
      </c>
      <c r="C26" s="19">
        <v>22</v>
      </c>
      <c r="D26" s="138">
        <v>17305</v>
      </c>
      <c r="E26" s="38">
        <v>25.83</v>
      </c>
      <c r="F26" s="38"/>
      <c r="G26" s="159" t="s">
        <v>18</v>
      </c>
      <c r="H26" s="102" t="s">
        <v>19</v>
      </c>
      <c r="I26" s="102" t="s">
        <v>19</v>
      </c>
      <c r="J26" s="102" t="s">
        <v>18</v>
      </c>
      <c r="K26" s="102" t="s">
        <v>18</v>
      </c>
      <c r="L26" s="102" t="s">
        <v>18</v>
      </c>
      <c r="M26" s="102" t="s">
        <v>18</v>
      </c>
      <c r="N26" s="102" t="s">
        <v>18</v>
      </c>
      <c r="O26" s="102" t="s">
        <v>18</v>
      </c>
      <c r="P26" s="102" t="s">
        <v>18</v>
      </c>
      <c r="Q26" s="102" t="s">
        <v>18</v>
      </c>
      <c r="R26" s="102" t="s">
        <v>18</v>
      </c>
      <c r="S26" s="102" t="s">
        <v>18</v>
      </c>
      <c r="T26" s="102" t="s">
        <v>18</v>
      </c>
      <c r="U26" s="102" t="s">
        <v>18</v>
      </c>
      <c r="V26" s="108" t="s">
        <v>18</v>
      </c>
      <c r="W26" s="108" t="s">
        <v>18</v>
      </c>
      <c r="X26" s="102" t="s">
        <v>18</v>
      </c>
      <c r="Y26" s="102" t="s">
        <v>18</v>
      </c>
      <c r="Z26" s="102" t="s">
        <v>18</v>
      </c>
      <c r="AA26" s="102" t="s">
        <v>18</v>
      </c>
      <c r="AB26" s="102" t="s">
        <v>18</v>
      </c>
      <c r="AC26" s="102" t="s">
        <v>18</v>
      </c>
      <c r="AD26" s="102" t="s">
        <v>24</v>
      </c>
      <c r="AE26" s="102" t="s">
        <v>18</v>
      </c>
      <c r="AF26" s="102" t="s">
        <v>18</v>
      </c>
      <c r="AG26" s="141" t="s">
        <v>18</v>
      </c>
    </row>
    <row r="27" spans="1:33" s="2" customFormat="1" ht="30" customHeight="1">
      <c r="A27" s="8">
        <v>20</v>
      </c>
      <c r="B27" s="9" t="s">
        <v>3</v>
      </c>
      <c r="C27" s="19">
        <v>22</v>
      </c>
      <c r="D27" s="131"/>
      <c r="E27" s="37">
        <v>29.74</v>
      </c>
      <c r="F27" s="37"/>
      <c r="G27" s="15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9"/>
      <c r="W27" s="109"/>
      <c r="X27" s="103"/>
      <c r="Y27" s="103"/>
      <c r="Z27" s="103"/>
      <c r="AA27" s="103"/>
      <c r="AB27" s="103"/>
      <c r="AC27" s="103"/>
      <c r="AD27" s="103"/>
      <c r="AE27" s="103"/>
      <c r="AF27" s="103"/>
      <c r="AG27" s="142"/>
    </row>
    <row r="28" spans="1:33" s="2" customFormat="1" ht="30" customHeight="1">
      <c r="A28" s="8">
        <v>21</v>
      </c>
      <c r="B28" s="9" t="s">
        <v>4</v>
      </c>
      <c r="C28" s="19">
        <v>22</v>
      </c>
      <c r="D28" s="131"/>
      <c r="E28" s="37">
        <v>25.78</v>
      </c>
      <c r="F28" s="37"/>
      <c r="G28" s="153"/>
      <c r="H28" s="104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9"/>
      <c r="W28" s="109"/>
      <c r="X28" s="103"/>
      <c r="Y28" s="103"/>
      <c r="Z28" s="103"/>
      <c r="AA28" s="103"/>
      <c r="AB28" s="103"/>
      <c r="AC28" s="103"/>
      <c r="AD28" s="103"/>
      <c r="AE28" s="103"/>
      <c r="AF28" s="103"/>
      <c r="AG28" s="142"/>
    </row>
    <row r="29" spans="1:33" s="10" customFormat="1" ht="30" customHeight="1">
      <c r="A29" s="8">
        <v>22</v>
      </c>
      <c r="B29" s="9" t="s">
        <v>5</v>
      </c>
      <c r="C29" s="19">
        <v>16</v>
      </c>
      <c r="D29" s="131"/>
      <c r="E29" s="37">
        <v>35.24</v>
      </c>
      <c r="F29" s="37"/>
      <c r="G29" s="153"/>
      <c r="H29" s="117" t="s">
        <v>18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9"/>
      <c r="W29" s="109"/>
      <c r="X29" s="103"/>
      <c r="Y29" s="103"/>
      <c r="Z29" s="103"/>
      <c r="AA29" s="103"/>
      <c r="AB29" s="103"/>
      <c r="AC29" s="103"/>
      <c r="AD29" s="103"/>
      <c r="AE29" s="103"/>
      <c r="AF29" s="103"/>
      <c r="AG29" s="142"/>
    </row>
    <row r="30" spans="1:33" s="10" customFormat="1" ht="30" customHeight="1">
      <c r="A30" s="8">
        <v>23</v>
      </c>
      <c r="B30" s="9" t="s">
        <v>6</v>
      </c>
      <c r="C30" s="19">
        <v>16</v>
      </c>
      <c r="D30" s="131"/>
      <c r="E30" s="37">
        <v>54.07</v>
      </c>
      <c r="F30" s="37"/>
      <c r="G30" s="15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9"/>
      <c r="W30" s="109"/>
      <c r="X30" s="103"/>
      <c r="Y30" s="103"/>
      <c r="Z30" s="103"/>
      <c r="AA30" s="103"/>
      <c r="AB30" s="103"/>
      <c r="AC30" s="103"/>
      <c r="AD30" s="103"/>
      <c r="AE30" s="103"/>
      <c r="AF30" s="103"/>
      <c r="AG30" s="142"/>
    </row>
    <row r="31" spans="1:33" s="10" customFormat="1" ht="30" customHeight="1">
      <c r="A31" s="8">
        <v>24</v>
      </c>
      <c r="B31" s="9" t="s">
        <v>7</v>
      </c>
      <c r="C31" s="19">
        <v>16</v>
      </c>
      <c r="D31" s="131"/>
      <c r="E31" s="37">
        <v>37.12</v>
      </c>
      <c r="F31" s="37"/>
      <c r="G31" s="153"/>
      <c r="H31" s="104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9"/>
      <c r="W31" s="109"/>
      <c r="X31" s="103"/>
      <c r="Y31" s="103"/>
      <c r="Z31" s="103"/>
      <c r="AA31" s="103"/>
      <c r="AB31" s="103"/>
      <c r="AC31" s="103"/>
      <c r="AD31" s="103"/>
      <c r="AE31" s="103"/>
      <c r="AF31" s="103"/>
      <c r="AG31" s="142"/>
    </row>
    <row r="32" spans="1:33" s="10" customFormat="1" ht="30" customHeight="1">
      <c r="A32" s="8">
        <v>25</v>
      </c>
      <c r="B32" s="9" t="s">
        <v>8</v>
      </c>
      <c r="C32" s="19">
        <v>22</v>
      </c>
      <c r="D32" s="131"/>
      <c r="E32" s="37">
        <v>25.76</v>
      </c>
      <c r="F32" s="37"/>
      <c r="G32" s="153"/>
      <c r="H32" s="117" t="s">
        <v>19</v>
      </c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9"/>
      <c r="W32" s="109"/>
      <c r="X32" s="103"/>
      <c r="Y32" s="103"/>
      <c r="Z32" s="103"/>
      <c r="AA32" s="103"/>
      <c r="AB32" s="103"/>
      <c r="AC32" s="103"/>
      <c r="AD32" s="103"/>
      <c r="AE32" s="103"/>
      <c r="AF32" s="103"/>
      <c r="AG32" s="142"/>
    </row>
    <row r="33" spans="1:33" s="10" customFormat="1" ht="30" customHeight="1">
      <c r="A33" s="8">
        <v>26</v>
      </c>
      <c r="B33" s="9" t="s">
        <v>9</v>
      </c>
      <c r="C33" s="19">
        <v>32</v>
      </c>
      <c r="D33" s="131"/>
      <c r="E33" s="37">
        <v>31.67</v>
      </c>
      <c r="F33" s="37"/>
      <c r="G33" s="15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9"/>
      <c r="W33" s="109"/>
      <c r="X33" s="103"/>
      <c r="Y33" s="103"/>
      <c r="Z33" s="103"/>
      <c r="AA33" s="103"/>
      <c r="AB33" s="103"/>
      <c r="AC33" s="103"/>
      <c r="AD33" s="103"/>
      <c r="AE33" s="103"/>
      <c r="AF33" s="103"/>
      <c r="AG33" s="142"/>
    </row>
    <row r="34" spans="1:33" s="10" customFormat="1" ht="30" customHeight="1" thickBot="1">
      <c r="A34" s="8">
        <v>27</v>
      </c>
      <c r="B34" s="9" t="s">
        <v>10</v>
      </c>
      <c r="C34" s="19">
        <v>32</v>
      </c>
      <c r="D34" s="131"/>
      <c r="E34" s="57">
        <v>27.95</v>
      </c>
      <c r="F34" s="57"/>
      <c r="G34" s="15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9"/>
      <c r="W34" s="109"/>
      <c r="X34" s="103"/>
      <c r="Y34" s="103"/>
      <c r="Z34" s="103"/>
      <c r="AA34" s="103"/>
      <c r="AB34" s="103"/>
      <c r="AC34" s="103"/>
      <c r="AD34" s="103"/>
      <c r="AE34" s="103"/>
      <c r="AF34" s="103"/>
      <c r="AG34" s="142"/>
    </row>
    <row r="35" spans="1:33" s="5" customFormat="1" ht="30" customHeight="1" thickBot="1">
      <c r="A35" s="118" t="s">
        <v>21</v>
      </c>
      <c r="B35" s="119"/>
      <c r="C35" s="21">
        <f>SUM(C26:C34)</f>
        <v>200</v>
      </c>
      <c r="D35" s="21">
        <f>D26</f>
        <v>17305</v>
      </c>
      <c r="E35" s="99">
        <f>SUM(E26:E34)</f>
        <v>293.15999999999997</v>
      </c>
      <c r="F35" s="162"/>
      <c r="G35" s="119" t="s">
        <v>28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20"/>
    </row>
    <row r="36" spans="1:33" s="2" customFormat="1" ht="30" customHeight="1">
      <c r="A36" s="3">
        <v>28</v>
      </c>
      <c r="B36" s="4" t="s">
        <v>79</v>
      </c>
      <c r="C36" s="88">
        <v>49</v>
      </c>
      <c r="D36" s="89">
        <v>3151</v>
      </c>
      <c r="E36" s="89">
        <v>991.42</v>
      </c>
      <c r="F36" s="89"/>
      <c r="G36" s="160" t="s">
        <v>18</v>
      </c>
      <c r="H36" s="90" t="s">
        <v>18</v>
      </c>
      <c r="I36" s="90" t="s">
        <v>18</v>
      </c>
      <c r="J36" s="90" t="s">
        <v>18</v>
      </c>
      <c r="K36" s="90" t="s">
        <v>18</v>
      </c>
      <c r="L36" s="90" t="s">
        <v>19</v>
      </c>
      <c r="M36" s="90" t="s">
        <v>18</v>
      </c>
      <c r="N36" s="90" t="s">
        <v>18</v>
      </c>
      <c r="O36" s="90" t="s">
        <v>19</v>
      </c>
      <c r="P36" s="90" t="s">
        <v>18</v>
      </c>
      <c r="Q36" s="90" t="s">
        <v>18</v>
      </c>
      <c r="R36" s="90" t="s">
        <v>18</v>
      </c>
      <c r="S36" s="78" t="s">
        <v>19</v>
      </c>
      <c r="T36" s="90" t="s">
        <v>19</v>
      </c>
      <c r="U36" s="90" t="s">
        <v>19</v>
      </c>
      <c r="V36" s="90" t="s">
        <v>18</v>
      </c>
      <c r="W36" s="90" t="s">
        <v>18</v>
      </c>
      <c r="X36" s="90" t="s">
        <v>18</v>
      </c>
      <c r="Y36" s="90" t="s">
        <v>18</v>
      </c>
      <c r="Z36" s="90" t="s">
        <v>18</v>
      </c>
      <c r="AA36" s="90" t="s">
        <v>18</v>
      </c>
      <c r="AB36" s="90" t="s">
        <v>18</v>
      </c>
      <c r="AC36" s="90" t="s">
        <v>18</v>
      </c>
      <c r="AD36" s="90" t="s">
        <v>24</v>
      </c>
      <c r="AE36" s="90" t="s">
        <v>18</v>
      </c>
      <c r="AF36" s="90" t="s">
        <v>18</v>
      </c>
      <c r="AG36" s="91" t="s">
        <v>18</v>
      </c>
    </row>
    <row r="37" spans="1:33" s="10" customFormat="1" ht="30" customHeight="1">
      <c r="A37" s="16">
        <v>29</v>
      </c>
      <c r="B37" s="14" t="s">
        <v>80</v>
      </c>
      <c r="C37" s="30">
        <v>66</v>
      </c>
      <c r="D37" s="131">
        <f>10164</f>
        <v>10164</v>
      </c>
      <c r="E37" s="37">
        <v>692.02</v>
      </c>
      <c r="F37" s="37"/>
      <c r="G37" s="153" t="s">
        <v>18</v>
      </c>
      <c r="H37" s="103" t="s">
        <v>18</v>
      </c>
      <c r="I37" s="103" t="s">
        <v>18</v>
      </c>
      <c r="J37" s="103" t="s">
        <v>18</v>
      </c>
      <c r="K37" s="103" t="s">
        <v>18</v>
      </c>
      <c r="L37" s="103" t="s">
        <v>18</v>
      </c>
      <c r="M37" s="103" t="s">
        <v>18</v>
      </c>
      <c r="N37" s="103" t="s">
        <v>18</v>
      </c>
      <c r="O37" s="103" t="s">
        <v>18</v>
      </c>
      <c r="P37" s="103" t="s">
        <v>18</v>
      </c>
      <c r="Q37" s="103" t="s">
        <v>18</v>
      </c>
      <c r="R37" s="103" t="s">
        <v>18</v>
      </c>
      <c r="S37" s="123" t="s">
        <v>19</v>
      </c>
      <c r="T37" s="103" t="s">
        <v>18</v>
      </c>
      <c r="U37" s="117" t="s">
        <v>18</v>
      </c>
      <c r="V37" s="117" t="s">
        <v>18</v>
      </c>
      <c r="W37" s="122" t="s">
        <v>18</v>
      </c>
      <c r="X37" s="117" t="s">
        <v>18</v>
      </c>
      <c r="Y37" s="117" t="s">
        <v>18</v>
      </c>
      <c r="Z37" s="117" t="s">
        <v>18</v>
      </c>
      <c r="AA37" s="117" t="s">
        <v>18</v>
      </c>
      <c r="AB37" s="117" t="s">
        <v>18</v>
      </c>
      <c r="AC37" s="117" t="s">
        <v>18</v>
      </c>
      <c r="AD37" s="117" t="s">
        <v>24</v>
      </c>
      <c r="AE37" s="117" t="s">
        <v>18</v>
      </c>
      <c r="AF37" s="117" t="s">
        <v>18</v>
      </c>
      <c r="AG37" s="121" t="s">
        <v>18</v>
      </c>
    </row>
    <row r="38" spans="1:33" s="2" customFormat="1" ht="30" customHeight="1">
      <c r="A38" s="8">
        <v>30</v>
      </c>
      <c r="B38" s="9" t="s">
        <v>81</v>
      </c>
      <c r="C38" s="19">
        <v>66</v>
      </c>
      <c r="D38" s="131"/>
      <c r="E38" s="37">
        <v>683.01</v>
      </c>
      <c r="F38" s="37"/>
      <c r="G38" s="15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24"/>
      <c r="T38" s="103"/>
      <c r="U38" s="103"/>
      <c r="V38" s="103"/>
      <c r="W38" s="109"/>
      <c r="X38" s="103"/>
      <c r="Y38" s="103"/>
      <c r="Z38" s="103"/>
      <c r="AA38" s="103"/>
      <c r="AB38" s="103"/>
      <c r="AC38" s="103"/>
      <c r="AD38" s="103"/>
      <c r="AE38" s="103"/>
      <c r="AF38" s="103"/>
      <c r="AG38" s="106"/>
    </row>
    <row r="39" spans="1:33" s="10" customFormat="1" ht="30" customHeight="1">
      <c r="A39" s="8">
        <v>31</v>
      </c>
      <c r="B39" s="7" t="s">
        <v>82</v>
      </c>
      <c r="C39" s="27">
        <v>66</v>
      </c>
      <c r="D39" s="131"/>
      <c r="E39" s="37">
        <v>682.16</v>
      </c>
      <c r="F39" s="37"/>
      <c r="G39" s="15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24"/>
      <c r="T39" s="103"/>
      <c r="U39" s="103"/>
      <c r="V39" s="103"/>
      <c r="W39" s="109"/>
      <c r="X39" s="103"/>
      <c r="Y39" s="103"/>
      <c r="Z39" s="103"/>
      <c r="AA39" s="103"/>
      <c r="AB39" s="103"/>
      <c r="AC39" s="103"/>
      <c r="AD39" s="103"/>
      <c r="AE39" s="103"/>
      <c r="AF39" s="103"/>
      <c r="AG39" s="106"/>
    </row>
    <row r="40" spans="1:33" s="10" customFormat="1" ht="30" customHeight="1" thickBot="1">
      <c r="A40" s="96">
        <v>32</v>
      </c>
      <c r="B40" s="97" t="s">
        <v>89</v>
      </c>
      <c r="C40" s="92">
        <v>43</v>
      </c>
      <c r="D40" s="57">
        <v>1971</v>
      </c>
      <c r="E40" s="57">
        <v>532.62</v>
      </c>
      <c r="F40" s="57">
        <v>1073.58</v>
      </c>
      <c r="G40" s="149" t="s">
        <v>18</v>
      </c>
      <c r="H40" s="58" t="s">
        <v>18</v>
      </c>
      <c r="I40" s="58" t="s">
        <v>18</v>
      </c>
      <c r="J40" s="58" t="s">
        <v>18</v>
      </c>
      <c r="K40" s="58" t="s">
        <v>19</v>
      </c>
      <c r="L40" s="58" t="s">
        <v>18</v>
      </c>
      <c r="M40" s="58" t="s">
        <v>18</v>
      </c>
      <c r="N40" s="58" t="s">
        <v>18</v>
      </c>
      <c r="O40" s="58" t="s">
        <v>18</v>
      </c>
      <c r="P40" s="58" t="s">
        <v>18</v>
      </c>
      <c r="Q40" s="58" t="s">
        <v>18</v>
      </c>
      <c r="R40" s="58" t="s">
        <v>18</v>
      </c>
      <c r="S40" s="44" t="s">
        <v>18</v>
      </c>
      <c r="T40" s="58" t="s">
        <v>19</v>
      </c>
      <c r="U40" s="58" t="s">
        <v>19</v>
      </c>
      <c r="V40" s="58" t="s">
        <v>18</v>
      </c>
      <c r="W40" s="59" t="s">
        <v>18</v>
      </c>
      <c r="X40" s="58" t="s">
        <v>18</v>
      </c>
      <c r="Y40" s="58" t="s">
        <v>18</v>
      </c>
      <c r="Z40" s="58" t="s">
        <v>18</v>
      </c>
      <c r="AA40" s="58" t="s">
        <v>18</v>
      </c>
      <c r="AB40" s="58" t="s">
        <v>18</v>
      </c>
      <c r="AC40" s="58" t="s">
        <v>18</v>
      </c>
      <c r="AD40" s="58" t="s">
        <v>24</v>
      </c>
      <c r="AE40" s="58" t="s">
        <v>18</v>
      </c>
      <c r="AF40" s="58" t="s">
        <v>18</v>
      </c>
      <c r="AG40" s="76" t="s">
        <v>18</v>
      </c>
    </row>
    <row r="41" spans="1:33" s="5" customFormat="1" ht="30" customHeight="1" thickBot="1">
      <c r="A41" s="118" t="s">
        <v>21</v>
      </c>
      <c r="B41" s="119"/>
      <c r="C41" s="21">
        <f>SUM(C36:C40)</f>
        <v>290</v>
      </c>
      <c r="D41" s="21">
        <f>SUM(D36:D40)</f>
        <v>15286</v>
      </c>
      <c r="E41" s="99">
        <f>SUM(E36:E40)</f>
        <v>3581.2299999999996</v>
      </c>
      <c r="F41" s="162">
        <f>SUM(F40)</f>
        <v>1073.58</v>
      </c>
      <c r="G41" s="119" t="s">
        <v>83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20"/>
    </row>
    <row r="42" spans="1:33" s="10" customFormat="1" ht="30" customHeight="1">
      <c r="A42" s="3">
        <v>33</v>
      </c>
      <c r="B42" s="4" t="s">
        <v>13</v>
      </c>
      <c r="C42" s="17">
        <v>104</v>
      </c>
      <c r="D42" s="38">
        <f>3808+68</f>
        <v>3876</v>
      </c>
      <c r="E42" s="38">
        <v>1084.92</v>
      </c>
      <c r="F42" s="38">
        <v>1609.1</v>
      </c>
      <c r="G42" s="159" t="s">
        <v>18</v>
      </c>
      <c r="H42" s="102" t="s">
        <v>18</v>
      </c>
      <c r="I42" s="102" t="s">
        <v>18</v>
      </c>
      <c r="J42" s="102" t="s">
        <v>18</v>
      </c>
      <c r="K42" s="102" t="s">
        <v>18</v>
      </c>
      <c r="L42" s="108" t="s">
        <v>18</v>
      </c>
      <c r="M42" s="102" t="s">
        <v>18</v>
      </c>
      <c r="N42" s="102" t="s">
        <v>19</v>
      </c>
      <c r="O42" s="102" t="s">
        <v>18</v>
      </c>
      <c r="P42" s="102" t="s">
        <v>18</v>
      </c>
      <c r="Q42" s="102" t="s">
        <v>18</v>
      </c>
      <c r="R42" s="102" t="s">
        <v>18</v>
      </c>
      <c r="S42" s="103" t="s">
        <v>18</v>
      </c>
      <c r="T42" s="102" t="s">
        <v>18</v>
      </c>
      <c r="U42" s="102" t="s">
        <v>18</v>
      </c>
      <c r="V42" s="108" t="s">
        <v>18</v>
      </c>
      <c r="W42" s="108" t="s">
        <v>18</v>
      </c>
      <c r="X42" s="102" t="s">
        <v>18</v>
      </c>
      <c r="Y42" s="102" t="s">
        <v>18</v>
      </c>
      <c r="Z42" s="102" t="s">
        <v>18</v>
      </c>
      <c r="AA42" s="102" t="s">
        <v>18</v>
      </c>
      <c r="AB42" s="102" t="s">
        <v>18</v>
      </c>
      <c r="AC42" s="102" t="s">
        <v>18</v>
      </c>
      <c r="AD42" s="102" t="s">
        <v>24</v>
      </c>
      <c r="AE42" s="102" t="s">
        <v>18</v>
      </c>
      <c r="AF42" s="102" t="s">
        <v>18</v>
      </c>
      <c r="AG42" s="105" t="s">
        <v>18</v>
      </c>
    </row>
    <row r="43" spans="1:33" s="10" customFormat="1" ht="30" customHeight="1">
      <c r="A43" s="8">
        <v>34</v>
      </c>
      <c r="B43" s="9" t="s">
        <v>14</v>
      </c>
      <c r="C43" s="19">
        <v>88</v>
      </c>
      <c r="D43" s="114">
        <v>8438</v>
      </c>
      <c r="E43" s="37">
        <v>949.41</v>
      </c>
      <c r="F43" s="37">
        <v>1655.3</v>
      </c>
      <c r="G43" s="153"/>
      <c r="H43" s="103"/>
      <c r="I43" s="103"/>
      <c r="J43" s="103"/>
      <c r="K43" s="103"/>
      <c r="L43" s="109"/>
      <c r="M43" s="103"/>
      <c r="N43" s="103"/>
      <c r="O43" s="103"/>
      <c r="P43" s="103"/>
      <c r="Q43" s="103"/>
      <c r="R43" s="103"/>
      <c r="S43" s="103"/>
      <c r="T43" s="103"/>
      <c r="U43" s="103"/>
      <c r="V43" s="109"/>
      <c r="W43" s="109"/>
      <c r="X43" s="103"/>
      <c r="Y43" s="103"/>
      <c r="Z43" s="103"/>
      <c r="AA43" s="103"/>
      <c r="AB43" s="103"/>
      <c r="AC43" s="103"/>
      <c r="AD43" s="103"/>
      <c r="AE43" s="103"/>
      <c r="AF43" s="103"/>
      <c r="AG43" s="106"/>
    </row>
    <row r="44" spans="1:33" s="10" customFormat="1" ht="30" customHeight="1">
      <c r="A44" s="8">
        <v>35</v>
      </c>
      <c r="B44" s="9" t="s">
        <v>15</v>
      </c>
      <c r="C44" s="19">
        <v>72</v>
      </c>
      <c r="D44" s="113"/>
      <c r="E44" s="37">
        <v>715.42</v>
      </c>
      <c r="F44" s="37">
        <v>1797.91</v>
      </c>
      <c r="G44" s="153"/>
      <c r="H44" s="103"/>
      <c r="I44" s="103"/>
      <c r="J44" s="103"/>
      <c r="K44" s="103"/>
      <c r="L44" s="109"/>
      <c r="M44" s="103"/>
      <c r="N44" s="103"/>
      <c r="O44" s="103"/>
      <c r="P44" s="103"/>
      <c r="Q44" s="103"/>
      <c r="R44" s="103"/>
      <c r="S44" s="104"/>
      <c r="T44" s="103"/>
      <c r="U44" s="103"/>
      <c r="V44" s="109"/>
      <c r="W44" s="109"/>
      <c r="X44" s="103"/>
      <c r="Y44" s="103"/>
      <c r="Z44" s="103"/>
      <c r="AA44" s="103"/>
      <c r="AB44" s="103"/>
      <c r="AC44" s="103"/>
      <c r="AD44" s="103"/>
      <c r="AE44" s="103"/>
      <c r="AF44" s="103"/>
      <c r="AG44" s="106"/>
    </row>
    <row r="45" spans="1:33" s="10" customFormat="1" ht="30" customHeight="1">
      <c r="A45" s="8">
        <v>36</v>
      </c>
      <c r="B45" s="7" t="s">
        <v>16</v>
      </c>
      <c r="C45" s="19">
        <v>91</v>
      </c>
      <c r="D45" s="37">
        <v>5486</v>
      </c>
      <c r="E45" s="37">
        <v>1141.6</v>
      </c>
      <c r="F45" s="37"/>
      <c r="G45" s="153"/>
      <c r="H45" s="103"/>
      <c r="I45" s="103"/>
      <c r="J45" s="103"/>
      <c r="K45" s="103"/>
      <c r="L45" s="109"/>
      <c r="M45" s="103"/>
      <c r="N45" s="103"/>
      <c r="O45" s="103"/>
      <c r="P45" s="103"/>
      <c r="Q45" s="103"/>
      <c r="R45" s="103"/>
      <c r="S45" s="117" t="s">
        <v>19</v>
      </c>
      <c r="T45" s="103"/>
      <c r="U45" s="103"/>
      <c r="V45" s="109"/>
      <c r="W45" s="109"/>
      <c r="X45" s="103"/>
      <c r="Y45" s="103"/>
      <c r="Z45" s="103"/>
      <c r="AA45" s="103"/>
      <c r="AB45" s="103"/>
      <c r="AC45" s="103"/>
      <c r="AD45" s="103"/>
      <c r="AE45" s="103"/>
      <c r="AF45" s="103"/>
      <c r="AG45" s="106"/>
    </row>
    <row r="46" spans="1:33" s="10" customFormat="1" ht="30" customHeight="1">
      <c r="A46" s="8">
        <v>37</v>
      </c>
      <c r="B46" s="7" t="s">
        <v>58</v>
      </c>
      <c r="C46" s="19">
        <v>91</v>
      </c>
      <c r="D46" s="37">
        <v>2307</v>
      </c>
      <c r="E46" s="37">
        <v>896.31</v>
      </c>
      <c r="F46" s="37"/>
      <c r="G46" s="153"/>
      <c r="H46" s="103"/>
      <c r="I46" s="103"/>
      <c r="J46" s="103"/>
      <c r="K46" s="103"/>
      <c r="L46" s="109"/>
      <c r="M46" s="103"/>
      <c r="N46" s="103"/>
      <c r="O46" s="103"/>
      <c r="P46" s="103"/>
      <c r="Q46" s="103"/>
      <c r="R46" s="103"/>
      <c r="S46" s="103"/>
      <c r="T46" s="103"/>
      <c r="U46" s="103"/>
      <c r="V46" s="109"/>
      <c r="W46" s="109"/>
      <c r="X46" s="103"/>
      <c r="Y46" s="103"/>
      <c r="Z46" s="103"/>
      <c r="AA46" s="103"/>
      <c r="AB46" s="103"/>
      <c r="AC46" s="103"/>
      <c r="AD46" s="103"/>
      <c r="AE46" s="103"/>
      <c r="AF46" s="103"/>
      <c r="AG46" s="106"/>
    </row>
    <row r="47" spans="1:33" s="10" customFormat="1" ht="30" customHeight="1">
      <c r="A47" s="8">
        <v>38</v>
      </c>
      <c r="B47" s="9" t="s">
        <v>59</v>
      </c>
      <c r="C47" s="18">
        <v>50</v>
      </c>
      <c r="D47" s="18">
        <v>3335</v>
      </c>
      <c r="E47" s="144">
        <v>569</v>
      </c>
      <c r="F47" s="144"/>
      <c r="G47" s="153"/>
      <c r="H47" s="104"/>
      <c r="I47" s="103"/>
      <c r="J47" s="103"/>
      <c r="K47" s="103"/>
      <c r="L47" s="109"/>
      <c r="M47" s="103"/>
      <c r="N47" s="103"/>
      <c r="O47" s="23" t="s">
        <v>19</v>
      </c>
      <c r="P47" s="103"/>
      <c r="Q47" s="103"/>
      <c r="R47" s="103"/>
      <c r="S47" s="103"/>
      <c r="T47" s="103"/>
      <c r="U47" s="103"/>
      <c r="V47" s="109"/>
      <c r="W47" s="109"/>
      <c r="X47" s="103"/>
      <c r="Y47" s="103"/>
      <c r="Z47" s="103"/>
      <c r="AA47" s="103"/>
      <c r="AB47" s="103"/>
      <c r="AC47" s="103"/>
      <c r="AD47" s="103"/>
      <c r="AE47" s="103"/>
      <c r="AF47" s="103"/>
      <c r="AG47" s="106"/>
    </row>
    <row r="48" spans="1:33" s="10" customFormat="1" ht="30" customHeight="1">
      <c r="A48" s="8">
        <v>39</v>
      </c>
      <c r="B48" s="32" t="s">
        <v>60</v>
      </c>
      <c r="C48" s="35">
        <v>55</v>
      </c>
      <c r="D48" s="37">
        <v>2399</v>
      </c>
      <c r="E48" s="37">
        <v>354.52</v>
      </c>
      <c r="F48" s="37"/>
      <c r="G48" s="153"/>
      <c r="H48" s="117" t="s">
        <v>19</v>
      </c>
      <c r="I48" s="103"/>
      <c r="J48" s="103"/>
      <c r="K48" s="103"/>
      <c r="L48" s="109"/>
      <c r="M48" s="103"/>
      <c r="N48" s="103"/>
      <c r="O48" s="103" t="s">
        <v>18</v>
      </c>
      <c r="P48" s="103"/>
      <c r="Q48" s="103"/>
      <c r="R48" s="103"/>
      <c r="S48" s="103"/>
      <c r="T48" s="103"/>
      <c r="U48" s="103"/>
      <c r="V48" s="109"/>
      <c r="W48" s="109"/>
      <c r="X48" s="103"/>
      <c r="Y48" s="103"/>
      <c r="Z48" s="103"/>
      <c r="AA48" s="103"/>
      <c r="AB48" s="103"/>
      <c r="AC48" s="103"/>
      <c r="AD48" s="103"/>
      <c r="AE48" s="103"/>
      <c r="AF48" s="103"/>
      <c r="AG48" s="106"/>
    </row>
    <row r="49" spans="1:33" s="10" customFormat="1" ht="30" customHeight="1">
      <c r="A49" s="8">
        <v>40</v>
      </c>
      <c r="B49" s="32" t="s">
        <v>61</v>
      </c>
      <c r="C49" s="30">
        <v>52</v>
      </c>
      <c r="D49" s="36">
        <v>1480</v>
      </c>
      <c r="E49" s="37">
        <v>353.93</v>
      </c>
      <c r="F49" s="37"/>
      <c r="G49" s="153"/>
      <c r="H49" s="103"/>
      <c r="I49" s="103"/>
      <c r="J49" s="103"/>
      <c r="K49" s="103"/>
      <c r="L49" s="109"/>
      <c r="M49" s="103"/>
      <c r="N49" s="103"/>
      <c r="O49" s="103"/>
      <c r="P49" s="103"/>
      <c r="Q49" s="103"/>
      <c r="R49" s="103"/>
      <c r="S49" s="103"/>
      <c r="T49" s="103"/>
      <c r="U49" s="103"/>
      <c r="V49" s="109"/>
      <c r="W49" s="109"/>
      <c r="X49" s="103"/>
      <c r="Y49" s="103"/>
      <c r="Z49" s="103"/>
      <c r="AA49" s="103"/>
      <c r="AB49" s="103"/>
      <c r="AC49" s="103"/>
      <c r="AD49" s="103"/>
      <c r="AE49" s="103"/>
      <c r="AF49" s="103"/>
      <c r="AG49" s="106"/>
    </row>
    <row r="50" spans="1:33" s="10" customFormat="1" ht="30" customHeight="1">
      <c r="A50" s="6">
        <v>41</v>
      </c>
      <c r="B50" s="61" t="s">
        <v>95</v>
      </c>
      <c r="C50" s="19">
        <v>55</v>
      </c>
      <c r="D50" s="36">
        <f>1073-530</f>
        <v>543</v>
      </c>
      <c r="E50" s="37">
        <v>350.48</v>
      </c>
      <c r="F50" s="37"/>
      <c r="G50" s="153"/>
      <c r="H50" s="103"/>
      <c r="I50" s="103"/>
      <c r="J50" s="103"/>
      <c r="K50" s="103"/>
      <c r="L50" s="109"/>
      <c r="M50" s="103"/>
      <c r="N50" s="103"/>
      <c r="O50" s="103"/>
      <c r="P50" s="103"/>
      <c r="Q50" s="103"/>
      <c r="R50" s="103"/>
      <c r="S50" s="53"/>
      <c r="T50" s="103"/>
      <c r="U50" s="103"/>
      <c r="V50" s="109"/>
      <c r="W50" s="109"/>
      <c r="X50" s="103"/>
      <c r="Y50" s="103"/>
      <c r="Z50" s="103"/>
      <c r="AA50" s="103"/>
      <c r="AB50" s="103"/>
      <c r="AC50" s="103"/>
      <c r="AD50" s="103"/>
      <c r="AE50" s="103"/>
      <c r="AF50" s="103"/>
      <c r="AG50" s="106"/>
    </row>
    <row r="51" spans="1:33" s="10" customFormat="1" ht="30" customHeight="1">
      <c r="A51" s="6">
        <v>42</v>
      </c>
      <c r="B51" s="61" t="s">
        <v>94</v>
      </c>
      <c r="C51" s="19">
        <v>55</v>
      </c>
      <c r="D51" s="36">
        <f>1944-530-114.7</f>
        <v>1299.3</v>
      </c>
      <c r="E51" s="37">
        <v>351.43</v>
      </c>
      <c r="F51" s="37"/>
      <c r="G51" s="154"/>
      <c r="H51" s="104"/>
      <c r="I51" s="104"/>
      <c r="J51" s="104"/>
      <c r="K51" s="104"/>
      <c r="L51" s="110"/>
      <c r="M51" s="104"/>
      <c r="N51" s="104"/>
      <c r="O51" s="104"/>
      <c r="P51" s="104"/>
      <c r="Q51" s="104"/>
      <c r="R51" s="104"/>
      <c r="S51" s="53"/>
      <c r="T51" s="104"/>
      <c r="U51" s="104"/>
      <c r="V51" s="110"/>
      <c r="W51" s="110"/>
      <c r="X51" s="104"/>
      <c r="Y51" s="104"/>
      <c r="Z51" s="104"/>
      <c r="AA51" s="104"/>
      <c r="AB51" s="104"/>
      <c r="AC51" s="104"/>
      <c r="AD51" s="104"/>
      <c r="AE51" s="104"/>
      <c r="AF51" s="104"/>
      <c r="AG51" s="107"/>
    </row>
    <row r="52" spans="1:33" ht="21" customHeight="1" thickBot="1">
      <c r="A52" s="43">
        <v>43</v>
      </c>
      <c r="B52" s="32" t="s">
        <v>33</v>
      </c>
      <c r="C52" s="31"/>
      <c r="D52" s="44">
        <f>4351-2173</f>
        <v>2178</v>
      </c>
      <c r="E52" s="44"/>
      <c r="F52" s="44"/>
      <c r="G52" s="161" t="s">
        <v>18</v>
      </c>
      <c r="H52" s="46" t="s">
        <v>18</v>
      </c>
      <c r="I52" s="46" t="s">
        <v>19</v>
      </c>
      <c r="J52" s="46" t="s">
        <v>18</v>
      </c>
      <c r="K52" s="46" t="s">
        <v>18</v>
      </c>
      <c r="L52" s="46" t="s">
        <v>19</v>
      </c>
      <c r="M52" s="46" t="s">
        <v>18</v>
      </c>
      <c r="N52" s="46" t="s">
        <v>18</v>
      </c>
      <c r="O52" s="46" t="s">
        <v>19</v>
      </c>
      <c r="P52" s="46" t="s">
        <v>19</v>
      </c>
      <c r="Q52" s="46" t="s">
        <v>18</v>
      </c>
      <c r="R52" s="46" t="s">
        <v>18</v>
      </c>
      <c r="S52" s="46" t="s">
        <v>18</v>
      </c>
      <c r="T52" s="46" t="s">
        <v>19</v>
      </c>
      <c r="U52" s="46" t="s">
        <v>19</v>
      </c>
      <c r="V52" s="45" t="s">
        <v>18</v>
      </c>
      <c r="W52" s="45" t="s">
        <v>18</v>
      </c>
      <c r="X52" s="46" t="s">
        <v>18</v>
      </c>
      <c r="Y52" s="46" t="s">
        <v>18</v>
      </c>
      <c r="Z52" s="46" t="s">
        <v>18</v>
      </c>
      <c r="AA52" s="46" t="s">
        <v>18</v>
      </c>
      <c r="AB52" s="46" t="s">
        <v>18</v>
      </c>
      <c r="AC52" s="46" t="s">
        <v>18</v>
      </c>
      <c r="AD52" s="46" t="s">
        <v>18</v>
      </c>
      <c r="AE52" s="46" t="s">
        <v>19</v>
      </c>
      <c r="AF52" s="46" t="s">
        <v>18</v>
      </c>
      <c r="AG52" s="47" t="s">
        <v>18</v>
      </c>
    </row>
    <row r="53" spans="1:33" s="5" customFormat="1" ht="30" customHeight="1" thickBot="1">
      <c r="A53" s="118" t="s">
        <v>21</v>
      </c>
      <c r="B53" s="119"/>
      <c r="C53" s="21">
        <f>SUM(C42:C52)</f>
        <v>713</v>
      </c>
      <c r="D53" s="21">
        <f>SUM(D42:D52)</f>
        <v>31341.3</v>
      </c>
      <c r="E53" s="101">
        <f>SUM(C53:D53)</f>
        <v>32054.3</v>
      </c>
      <c r="F53" s="163">
        <f>SUM(F42:F52)</f>
        <v>5062.3099999999995</v>
      </c>
      <c r="G53" s="134" t="s">
        <v>29</v>
      </c>
      <c r="H53" s="134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0"/>
    </row>
    <row r="54" spans="1:33" s="10" customFormat="1" ht="30" customHeight="1">
      <c r="A54" s="3">
        <v>44</v>
      </c>
      <c r="B54" s="4" t="s">
        <v>84</v>
      </c>
      <c r="C54" s="17">
        <v>27</v>
      </c>
      <c r="D54" s="113">
        <v>6658.83</v>
      </c>
      <c r="E54" s="38">
        <v>173.11</v>
      </c>
      <c r="F54" s="38"/>
      <c r="G54" s="159" t="s">
        <v>18</v>
      </c>
      <c r="H54" s="102" t="s">
        <v>19</v>
      </c>
      <c r="I54" s="102" t="s">
        <v>19</v>
      </c>
      <c r="J54" s="102" t="s">
        <v>18</v>
      </c>
      <c r="K54" s="102" t="s">
        <v>18</v>
      </c>
      <c r="L54" s="102" t="s">
        <v>19</v>
      </c>
      <c r="M54" s="102" t="s">
        <v>18</v>
      </c>
      <c r="N54" s="102" t="s">
        <v>18</v>
      </c>
      <c r="O54" s="102" t="s">
        <v>18</v>
      </c>
      <c r="P54" s="102" t="s">
        <v>18</v>
      </c>
      <c r="Q54" s="102" t="s">
        <v>18</v>
      </c>
      <c r="R54" s="102" t="s">
        <v>18</v>
      </c>
      <c r="S54" s="102" t="s">
        <v>19</v>
      </c>
      <c r="T54" s="111" t="s">
        <v>18</v>
      </c>
      <c r="U54" s="102" t="s">
        <v>19</v>
      </c>
      <c r="V54" s="102" t="s">
        <v>18</v>
      </c>
      <c r="W54" s="108" t="s">
        <v>18</v>
      </c>
      <c r="X54" s="102" t="s">
        <v>18</v>
      </c>
      <c r="Y54" s="102" t="s">
        <v>18</v>
      </c>
      <c r="Z54" s="102" t="s">
        <v>18</v>
      </c>
      <c r="AA54" s="102" t="s">
        <v>18</v>
      </c>
      <c r="AB54" s="102" t="s">
        <v>18</v>
      </c>
      <c r="AC54" s="102" t="s">
        <v>18</v>
      </c>
      <c r="AD54" s="102" t="s">
        <v>19</v>
      </c>
      <c r="AE54" s="102" t="s">
        <v>18</v>
      </c>
      <c r="AF54" s="102" t="s">
        <v>18</v>
      </c>
      <c r="AG54" s="105" t="s">
        <v>18</v>
      </c>
    </row>
    <row r="55" spans="1:33" s="10" customFormat="1" ht="30" customHeight="1">
      <c r="A55" s="6">
        <v>45</v>
      </c>
      <c r="B55" s="7" t="s">
        <v>85</v>
      </c>
      <c r="C55" s="27">
        <v>58</v>
      </c>
      <c r="D55" s="114"/>
      <c r="E55" s="37">
        <v>274.51</v>
      </c>
      <c r="F55" s="37"/>
      <c r="G55" s="15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12"/>
      <c r="U55" s="103"/>
      <c r="V55" s="104"/>
      <c r="W55" s="110"/>
      <c r="X55" s="104"/>
      <c r="Y55" s="104"/>
      <c r="Z55" s="104"/>
      <c r="AA55" s="104"/>
      <c r="AB55" s="104"/>
      <c r="AC55" s="104"/>
      <c r="AD55" s="104"/>
      <c r="AE55" s="104"/>
      <c r="AF55" s="104"/>
      <c r="AG55" s="107"/>
    </row>
    <row r="56" spans="1:33" s="5" customFormat="1" ht="30" customHeight="1" thickBot="1">
      <c r="A56" s="72">
        <v>46</v>
      </c>
      <c r="B56" s="73" t="s">
        <v>86</v>
      </c>
      <c r="C56" s="92">
        <v>27</v>
      </c>
      <c r="D56" s="57">
        <v>940</v>
      </c>
      <c r="E56" s="57">
        <v>475</v>
      </c>
      <c r="F56" s="57"/>
      <c r="G56" s="149" t="s">
        <v>18</v>
      </c>
      <c r="H56" s="77" t="s">
        <v>18</v>
      </c>
      <c r="I56" s="77" t="s">
        <v>19</v>
      </c>
      <c r="J56" s="77" t="s">
        <v>18</v>
      </c>
      <c r="K56" s="77" t="s">
        <v>18</v>
      </c>
      <c r="L56" s="77" t="s">
        <v>19</v>
      </c>
      <c r="M56" s="77" t="s">
        <v>18</v>
      </c>
      <c r="N56" s="77" t="s">
        <v>18</v>
      </c>
      <c r="O56" s="77" t="s">
        <v>18</v>
      </c>
      <c r="P56" s="77" t="s">
        <v>19</v>
      </c>
      <c r="Q56" s="77" t="s">
        <v>18</v>
      </c>
      <c r="R56" s="77" t="s">
        <v>18</v>
      </c>
      <c r="S56" s="58" t="s">
        <v>19</v>
      </c>
      <c r="T56" s="5" t="s">
        <v>19</v>
      </c>
      <c r="U56" s="77" t="s">
        <v>19</v>
      </c>
      <c r="V56" s="77" t="s">
        <v>18</v>
      </c>
      <c r="W56" s="93" t="s">
        <v>18</v>
      </c>
      <c r="X56" s="77" t="s">
        <v>18</v>
      </c>
      <c r="Y56" s="77" t="s">
        <v>18</v>
      </c>
      <c r="Z56" s="77" t="s">
        <v>18</v>
      </c>
      <c r="AA56" s="77" t="s">
        <v>18</v>
      </c>
      <c r="AB56" s="77" t="s">
        <v>18</v>
      </c>
      <c r="AC56" s="77" t="s">
        <v>19</v>
      </c>
      <c r="AD56" s="77" t="s">
        <v>18</v>
      </c>
      <c r="AE56" s="77" t="s">
        <v>18</v>
      </c>
      <c r="AF56" s="77" t="s">
        <v>18</v>
      </c>
      <c r="AG56" s="60" t="s">
        <v>18</v>
      </c>
    </row>
    <row r="57" spans="1:33" s="94" customFormat="1" ht="30" customHeight="1" thickBot="1">
      <c r="A57" s="115" t="s">
        <v>21</v>
      </c>
      <c r="B57" s="116"/>
      <c r="C57" s="95">
        <f>SUM(C54:C56)</f>
        <v>112</v>
      </c>
      <c r="D57" s="21">
        <f>SUM(D54:D56)</f>
        <v>7598.83</v>
      </c>
      <c r="E57" s="99">
        <f>SUM(E54:E56)</f>
        <v>922.62</v>
      </c>
      <c r="F57" s="162"/>
      <c r="G57" s="116" t="s">
        <v>87</v>
      </c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39"/>
    </row>
    <row r="58" spans="1:33" s="2" customFormat="1" ht="30" customHeight="1">
      <c r="A58" s="16">
        <v>47</v>
      </c>
      <c r="B58" s="14" t="s">
        <v>12</v>
      </c>
      <c r="C58" s="28">
        <v>29</v>
      </c>
      <c r="D58" s="35">
        <v>2490</v>
      </c>
      <c r="E58" s="38">
        <v>442.17</v>
      </c>
      <c r="F58" s="38"/>
      <c r="G58" s="153" t="s">
        <v>18</v>
      </c>
      <c r="H58" s="103" t="s">
        <v>18</v>
      </c>
      <c r="I58" s="103" t="s">
        <v>19</v>
      </c>
      <c r="J58" s="103" t="s">
        <v>18</v>
      </c>
      <c r="K58" s="103" t="s">
        <v>18</v>
      </c>
      <c r="L58" s="103" t="s">
        <v>19</v>
      </c>
      <c r="M58" s="103" t="s">
        <v>18</v>
      </c>
      <c r="N58" s="103" t="s">
        <v>18</v>
      </c>
      <c r="O58" s="103" t="s">
        <v>18</v>
      </c>
      <c r="P58" s="103" t="s">
        <v>18</v>
      </c>
      <c r="Q58" s="103" t="s">
        <v>18</v>
      </c>
      <c r="R58" s="103" t="s">
        <v>18</v>
      </c>
      <c r="S58" s="103" t="s">
        <v>19</v>
      </c>
      <c r="T58" s="103" t="s">
        <v>18</v>
      </c>
      <c r="U58" s="103" t="s">
        <v>19</v>
      </c>
      <c r="V58" s="109" t="s">
        <v>18</v>
      </c>
      <c r="W58" s="109" t="s">
        <v>18</v>
      </c>
      <c r="X58" s="103" t="s">
        <v>18</v>
      </c>
      <c r="Y58" s="103" t="s">
        <v>18</v>
      </c>
      <c r="Z58" s="103" t="s">
        <v>18</v>
      </c>
      <c r="AA58" s="103" t="s">
        <v>18</v>
      </c>
      <c r="AB58" s="103" t="s">
        <v>18</v>
      </c>
      <c r="AC58" s="103" t="s">
        <v>18</v>
      </c>
      <c r="AD58" s="103" t="s">
        <v>24</v>
      </c>
      <c r="AE58" s="103" t="s">
        <v>18</v>
      </c>
      <c r="AF58" s="103" t="s">
        <v>18</v>
      </c>
      <c r="AG58" s="106" t="s">
        <v>18</v>
      </c>
    </row>
    <row r="59" spans="1:33" s="5" customFormat="1" ht="30" customHeight="1">
      <c r="A59" s="8">
        <v>48</v>
      </c>
      <c r="B59" s="9" t="s">
        <v>30</v>
      </c>
      <c r="C59" s="18">
        <v>36</v>
      </c>
      <c r="D59" s="18">
        <v>898</v>
      </c>
      <c r="E59" s="144">
        <v>347</v>
      </c>
      <c r="F59" s="144"/>
      <c r="G59" s="153"/>
      <c r="H59" s="103"/>
      <c r="I59" s="104"/>
      <c r="J59" s="103"/>
      <c r="K59" s="103"/>
      <c r="L59" s="104"/>
      <c r="M59" s="103"/>
      <c r="N59" s="104"/>
      <c r="O59" s="103"/>
      <c r="P59" s="103"/>
      <c r="Q59" s="103"/>
      <c r="R59" s="103"/>
      <c r="S59" s="104"/>
      <c r="T59" s="103"/>
      <c r="U59" s="103"/>
      <c r="V59" s="109"/>
      <c r="W59" s="109"/>
      <c r="X59" s="103"/>
      <c r="Y59" s="103"/>
      <c r="Z59" s="103"/>
      <c r="AA59" s="103"/>
      <c r="AB59" s="103"/>
      <c r="AC59" s="103"/>
      <c r="AD59" s="103"/>
      <c r="AE59" s="103"/>
      <c r="AF59" s="103"/>
      <c r="AG59" s="106"/>
    </row>
    <row r="60" spans="1:33" s="10" customFormat="1" ht="30" customHeight="1">
      <c r="A60" s="6">
        <v>49</v>
      </c>
      <c r="B60" s="7" t="s">
        <v>31</v>
      </c>
      <c r="C60" s="27">
        <v>177</v>
      </c>
      <c r="D60" s="36">
        <v>5747</v>
      </c>
      <c r="E60" s="37">
        <v>1997.12</v>
      </c>
      <c r="F60" s="37">
        <v>4346.54</v>
      </c>
      <c r="G60" s="153"/>
      <c r="H60" s="103"/>
      <c r="I60" s="29" t="s">
        <v>18</v>
      </c>
      <c r="J60" s="103"/>
      <c r="K60" s="103"/>
      <c r="L60" s="40" t="s">
        <v>18</v>
      </c>
      <c r="M60" s="103"/>
      <c r="N60" s="29" t="s">
        <v>18</v>
      </c>
      <c r="O60" s="103"/>
      <c r="P60" s="103"/>
      <c r="Q60" s="103"/>
      <c r="R60" s="103"/>
      <c r="S60" s="29" t="s">
        <v>18</v>
      </c>
      <c r="T60" s="103"/>
      <c r="U60" s="103"/>
      <c r="V60" s="109"/>
      <c r="W60" s="109"/>
      <c r="X60" s="103"/>
      <c r="Y60" s="103"/>
      <c r="Z60" s="103"/>
      <c r="AA60" s="103"/>
      <c r="AB60" s="103"/>
      <c r="AC60" s="103"/>
      <c r="AD60" s="103"/>
      <c r="AE60" s="103"/>
      <c r="AF60" s="103"/>
      <c r="AG60" s="106"/>
    </row>
    <row r="61" spans="1:33" s="10" customFormat="1" ht="30" customHeight="1" thickBot="1">
      <c r="A61" s="72">
        <v>50</v>
      </c>
      <c r="B61" s="73" t="s">
        <v>90</v>
      </c>
      <c r="C61" s="92">
        <v>51</v>
      </c>
      <c r="D61" s="57">
        <v>4764</v>
      </c>
      <c r="E61" s="57">
        <v>648.79</v>
      </c>
      <c r="F61" s="57"/>
      <c r="G61" s="149" t="s">
        <v>18</v>
      </c>
      <c r="H61" s="58" t="s">
        <v>18</v>
      </c>
      <c r="I61" s="58" t="s">
        <v>18</v>
      </c>
      <c r="J61" s="58" t="s">
        <v>18</v>
      </c>
      <c r="K61" s="58" t="s">
        <v>19</v>
      </c>
      <c r="L61" s="59" t="s">
        <v>18</v>
      </c>
      <c r="M61" s="58" t="s">
        <v>18</v>
      </c>
      <c r="N61" s="58" t="s">
        <v>18</v>
      </c>
      <c r="O61" s="58" t="s">
        <v>18</v>
      </c>
      <c r="P61" s="58" t="s">
        <v>18</v>
      </c>
      <c r="Q61" s="58" t="s">
        <v>18</v>
      </c>
      <c r="R61" s="58" t="s">
        <v>18</v>
      </c>
      <c r="S61" s="58" t="s">
        <v>19</v>
      </c>
      <c r="T61" s="58" t="s">
        <v>18</v>
      </c>
      <c r="U61" s="58" t="s">
        <v>19</v>
      </c>
      <c r="V61" s="59" t="s">
        <v>18</v>
      </c>
      <c r="W61" s="59" t="s">
        <v>18</v>
      </c>
      <c r="X61" s="58" t="s">
        <v>18</v>
      </c>
      <c r="Y61" s="58" t="s">
        <v>18</v>
      </c>
      <c r="Z61" s="58" t="s">
        <v>18</v>
      </c>
      <c r="AA61" s="58" t="s">
        <v>18</v>
      </c>
      <c r="AB61" s="58" t="s">
        <v>18</v>
      </c>
      <c r="AC61" s="58" t="s">
        <v>18</v>
      </c>
      <c r="AD61" s="58" t="s">
        <v>18</v>
      </c>
      <c r="AE61" s="58" t="s">
        <v>18</v>
      </c>
      <c r="AF61" s="58" t="s">
        <v>18</v>
      </c>
      <c r="AG61" s="76" t="s">
        <v>18</v>
      </c>
    </row>
    <row r="62" spans="1:33" s="5" customFormat="1" ht="30" customHeight="1" thickBot="1">
      <c r="A62" s="118" t="s">
        <v>21</v>
      </c>
      <c r="B62" s="119"/>
      <c r="C62" s="21">
        <f>SUM(C58:C61)</f>
        <v>293</v>
      </c>
      <c r="D62" s="21">
        <f>SUM(D58:D61)</f>
        <v>13899</v>
      </c>
      <c r="E62" s="99">
        <f>SUM(E58:E61)</f>
        <v>3435.08</v>
      </c>
      <c r="F62" s="162">
        <f>SUM(F58:F61)</f>
        <v>4346.54</v>
      </c>
      <c r="G62" s="119" t="s">
        <v>32</v>
      </c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20"/>
    </row>
    <row r="63" spans="4:6" ht="20.25">
      <c r="D63" s="26"/>
      <c r="E63" s="26"/>
      <c r="F63" s="26"/>
    </row>
    <row r="64" spans="2:6" ht="20.25">
      <c r="B64" s="49"/>
      <c r="C64" s="50"/>
      <c r="D64" s="51"/>
      <c r="E64" s="51"/>
      <c r="F64" s="51"/>
    </row>
    <row r="65" spans="4:7" ht="20.25">
      <c r="D65" s="41"/>
      <c r="E65" s="41"/>
      <c r="F65" s="41"/>
      <c r="G65" s="39"/>
    </row>
    <row r="66" ht="20.25">
      <c r="B66" s="48"/>
    </row>
    <row r="67" spans="4:6" ht="20.25">
      <c r="D67" s="39"/>
      <c r="E67" s="39"/>
      <c r="F67" s="39"/>
    </row>
    <row r="69" spans="4:6" ht="20.25">
      <c r="D69" s="39"/>
      <c r="E69" s="39"/>
      <c r="F69" s="39"/>
    </row>
  </sheetData>
  <sheetProtection selectLockedCells="1" selectUnlockedCells="1"/>
  <mergeCells count="216">
    <mergeCell ref="E15:E18"/>
    <mergeCell ref="AG54:AG55"/>
    <mergeCell ref="AA15:AA18"/>
    <mergeCell ref="Z15:Z18"/>
    <mergeCell ref="Y15:Y18"/>
    <mergeCell ref="X15:X18"/>
    <mergeCell ref="O58:O60"/>
    <mergeCell ref="W58:W60"/>
    <mergeCell ref="R58:R60"/>
    <mergeCell ref="S42:S44"/>
    <mergeCell ref="S45:S49"/>
    <mergeCell ref="G1:AG1"/>
    <mergeCell ref="X54:X55"/>
    <mergeCell ref="Y54:Y55"/>
    <mergeCell ref="AA54:AA55"/>
    <mergeCell ref="Z54:Z55"/>
    <mergeCell ref="AB54:AB55"/>
    <mergeCell ref="AC54:AC55"/>
    <mergeCell ref="AD54:AD55"/>
    <mergeCell ref="AG26:AG34"/>
    <mergeCell ref="AA26:AA34"/>
    <mergeCell ref="G58:G60"/>
    <mergeCell ref="H58:H60"/>
    <mergeCell ref="I58:I59"/>
    <mergeCell ref="J58:J60"/>
    <mergeCell ref="K58:K60"/>
    <mergeCell ref="AF58:AF60"/>
    <mergeCell ref="L58:L59"/>
    <mergeCell ref="AD58:AD60"/>
    <mergeCell ref="AB58:AB60"/>
    <mergeCell ref="AC58:AC60"/>
    <mergeCell ref="M58:M60"/>
    <mergeCell ref="N58:N59"/>
    <mergeCell ref="U58:U60"/>
    <mergeCell ref="V58:V60"/>
    <mergeCell ref="X58:X60"/>
    <mergeCell ref="S58:S59"/>
    <mergeCell ref="T58:T60"/>
    <mergeCell ref="P58:P60"/>
    <mergeCell ref="Q58:Q60"/>
    <mergeCell ref="Z58:Z60"/>
    <mergeCell ref="AA58:AA60"/>
    <mergeCell ref="AE58:AE60"/>
    <mergeCell ref="Y58:Y60"/>
    <mergeCell ref="AG58:AG60"/>
    <mergeCell ref="AE54:AE55"/>
    <mergeCell ref="G57:AG57"/>
    <mergeCell ref="L54:L55"/>
    <mergeCell ref="M54:M55"/>
    <mergeCell ref="AF54:AF55"/>
    <mergeCell ref="AB26:AB34"/>
    <mergeCell ref="AC26:AC34"/>
    <mergeCell ref="AD26:AD34"/>
    <mergeCell ref="AE26:AE34"/>
    <mergeCell ref="AF26:AF34"/>
    <mergeCell ref="R26:R34"/>
    <mergeCell ref="N26:N34"/>
    <mergeCell ref="H29:H31"/>
    <mergeCell ref="Q26:Q34"/>
    <mergeCell ref="L26:L34"/>
    <mergeCell ref="Z26:Z34"/>
    <mergeCell ref="X26:X34"/>
    <mergeCell ref="Y26:Y34"/>
    <mergeCell ref="O26:O34"/>
    <mergeCell ref="S26:S34"/>
    <mergeCell ref="W26:W34"/>
    <mergeCell ref="D43:D44"/>
    <mergeCell ref="T26:T34"/>
    <mergeCell ref="I26:I34"/>
    <mergeCell ref="J26:J34"/>
    <mergeCell ref="K26:K34"/>
    <mergeCell ref="M37:M39"/>
    <mergeCell ref="N37:N39"/>
    <mergeCell ref="O37:O39"/>
    <mergeCell ref="P37:P39"/>
    <mergeCell ref="G26:G34"/>
    <mergeCell ref="A2:B2"/>
    <mergeCell ref="G2:AG2"/>
    <mergeCell ref="A3:AG3"/>
    <mergeCell ref="G25:AG25"/>
    <mergeCell ref="A35:B35"/>
    <mergeCell ref="G35:AG35"/>
    <mergeCell ref="D26:D34"/>
    <mergeCell ref="H26:H28"/>
    <mergeCell ref="H32:H34"/>
    <mergeCell ref="M26:M34"/>
    <mergeCell ref="A25:B25"/>
    <mergeCell ref="H42:H47"/>
    <mergeCell ref="P26:P34"/>
    <mergeCell ref="A62:B62"/>
    <mergeCell ref="G62:AG62"/>
    <mergeCell ref="A53:B53"/>
    <mergeCell ref="G53:AG53"/>
    <mergeCell ref="U26:U34"/>
    <mergeCell ref="V26:V34"/>
    <mergeCell ref="D37:D39"/>
    <mergeCell ref="P5:P6"/>
    <mergeCell ref="A8:B8"/>
    <mergeCell ref="G8:AG8"/>
    <mergeCell ref="D9:D14"/>
    <mergeCell ref="G9:G14"/>
    <mergeCell ref="H9:H14"/>
    <mergeCell ref="I9:I11"/>
    <mergeCell ref="J9:J14"/>
    <mergeCell ref="K9:K14"/>
    <mergeCell ref="L9:L14"/>
    <mergeCell ref="M9:M14"/>
    <mergeCell ref="N9:N14"/>
    <mergeCell ref="O9:O14"/>
    <mergeCell ref="P9:P14"/>
    <mergeCell ref="AB9:AB14"/>
    <mergeCell ref="Q9:Q14"/>
    <mergeCell ref="R9:R14"/>
    <mergeCell ref="S9:S14"/>
    <mergeCell ref="T9:T14"/>
    <mergeCell ref="V9:V14"/>
    <mergeCell ref="U9:U14"/>
    <mergeCell ref="AD9:AD14"/>
    <mergeCell ref="AE9:AE14"/>
    <mergeCell ref="AF9:AF14"/>
    <mergeCell ref="I12:I14"/>
    <mergeCell ref="D15:D18"/>
    <mergeCell ref="G15:G18"/>
    <mergeCell ref="H15:H18"/>
    <mergeCell ref="I15:I18"/>
    <mergeCell ref="J15:J18"/>
    <mergeCell ref="W9:W14"/>
    <mergeCell ref="L15:L18"/>
    <mergeCell ref="M15:M18"/>
    <mergeCell ref="N15:N18"/>
    <mergeCell ref="O15:O18"/>
    <mergeCell ref="P15:P18"/>
    <mergeCell ref="AC9:AC14"/>
    <mergeCell ref="X9:X14"/>
    <mergeCell ref="Y9:Y14"/>
    <mergeCell ref="Z9:Z14"/>
    <mergeCell ref="AA9:AA14"/>
    <mergeCell ref="A20:B20"/>
    <mergeCell ref="U15:U18"/>
    <mergeCell ref="G20:AG20"/>
    <mergeCell ref="W15:W18"/>
    <mergeCell ref="Q15:Q18"/>
    <mergeCell ref="R15:R18"/>
    <mergeCell ref="S15:S18"/>
    <mergeCell ref="T15:T18"/>
    <mergeCell ref="V15:V18"/>
    <mergeCell ref="K15:K18"/>
    <mergeCell ref="T37:T39"/>
    <mergeCell ref="S37:S39"/>
    <mergeCell ref="G37:G39"/>
    <mergeCell ref="H37:H39"/>
    <mergeCell ref="I37:I39"/>
    <mergeCell ref="J37:J39"/>
    <mergeCell ref="K37:K39"/>
    <mergeCell ref="L37:L39"/>
    <mergeCell ref="AF37:AF39"/>
    <mergeCell ref="A41:B41"/>
    <mergeCell ref="G41:AG41"/>
    <mergeCell ref="U37:U39"/>
    <mergeCell ref="V37:V39"/>
    <mergeCell ref="AG37:AG39"/>
    <mergeCell ref="W37:W39"/>
    <mergeCell ref="X37:X39"/>
    <mergeCell ref="Y37:Y39"/>
    <mergeCell ref="Z37:Z39"/>
    <mergeCell ref="A57:B57"/>
    <mergeCell ref="N54:N55"/>
    <mergeCell ref="O54:O55"/>
    <mergeCell ref="AC37:AC39"/>
    <mergeCell ref="AD37:AD39"/>
    <mergeCell ref="AE37:AE39"/>
    <mergeCell ref="AA37:AA39"/>
    <mergeCell ref="AB37:AB39"/>
    <mergeCell ref="Q37:Q39"/>
    <mergeCell ref="R37:R39"/>
    <mergeCell ref="D54:D55"/>
    <mergeCell ref="G54:G55"/>
    <mergeCell ref="H54:H55"/>
    <mergeCell ref="I54:I55"/>
    <mergeCell ref="J54:J55"/>
    <mergeCell ref="K54:K55"/>
    <mergeCell ref="P42:P51"/>
    <mergeCell ref="Q42:Q51"/>
    <mergeCell ref="T54:T55"/>
    <mergeCell ref="V54:V55"/>
    <mergeCell ref="W54:W55"/>
    <mergeCell ref="P54:P55"/>
    <mergeCell ref="Q54:Q55"/>
    <mergeCell ref="R54:R55"/>
    <mergeCell ref="S54:S55"/>
    <mergeCell ref="U54:U55"/>
    <mergeCell ref="G42:G51"/>
    <mergeCell ref="I42:I51"/>
    <mergeCell ref="J42:J51"/>
    <mergeCell ref="K42:K51"/>
    <mergeCell ref="L42:L51"/>
    <mergeCell ref="N42:N51"/>
    <mergeCell ref="H48:H51"/>
    <mergeCell ref="M42:M51"/>
    <mergeCell ref="AF42:AF51"/>
    <mergeCell ref="R42:R51"/>
    <mergeCell ref="T42:T51"/>
    <mergeCell ref="U42:U51"/>
    <mergeCell ref="V42:V51"/>
    <mergeCell ref="W42:W51"/>
    <mergeCell ref="X42:X51"/>
    <mergeCell ref="O42:O46"/>
    <mergeCell ref="O48:O51"/>
    <mergeCell ref="Y42:Y51"/>
    <mergeCell ref="Z42:Z51"/>
    <mergeCell ref="AG42:AG51"/>
    <mergeCell ref="AA42:AA51"/>
    <mergeCell ref="AB42:AB51"/>
    <mergeCell ref="AC42:AC51"/>
    <mergeCell ref="AD42:AD51"/>
    <mergeCell ref="AE42:AE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8" scale="62" r:id="rId3"/>
  <headerFooter alignWithMargins="0">
    <oddFooter>&amp;C55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Marta Martewicz</cp:lastModifiedBy>
  <cp:lastPrinted>2024-02-23T10:21:33Z</cp:lastPrinted>
  <dcterms:created xsi:type="dcterms:W3CDTF">1997-02-26T13:46:56Z</dcterms:created>
  <dcterms:modified xsi:type="dcterms:W3CDTF">2024-02-23T10:28:42Z</dcterms:modified>
  <cp:category/>
  <cp:version/>
  <cp:contentType/>
  <cp:contentStatus/>
</cp:coreProperties>
</file>