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ugosz9056\Desktop\24_21 Zabezpieczenie ćwiczeń Radiowa\"/>
    </mc:Choice>
  </mc:AlternateContent>
  <bookViews>
    <workbookView xWindow="120" yWindow="105" windowWidth="19440" windowHeight="1104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Arkusz1!$A$1:$N$95</definedName>
  </definedNames>
  <calcPr calcId="162913"/>
</workbook>
</file>

<file path=xl/calcChain.xml><?xml version="1.0" encoding="utf-8"?>
<calcChain xmlns="http://schemas.openxmlformats.org/spreadsheetml/2006/main">
  <c r="L37" i="1" l="1"/>
  <c r="N37" i="1" s="1"/>
  <c r="L52" i="1" l="1"/>
  <c r="L56" i="1" s="1"/>
  <c r="L29" i="1"/>
  <c r="L20" i="1"/>
  <c r="N20" i="1" s="1"/>
  <c r="L11" i="1"/>
  <c r="N11" i="1" s="1"/>
  <c r="N29" i="1" l="1"/>
  <c r="N32" i="1" s="1"/>
  <c r="L32" i="1"/>
  <c r="N52" i="1"/>
  <c r="N56" i="1" s="1"/>
  <c r="L25" i="1"/>
  <c r="N25" i="1" l="1"/>
  <c r="N27" i="1" s="1"/>
  <c r="L27" i="1"/>
  <c r="L42" i="1" l="1"/>
  <c r="L34" i="1"/>
  <c r="N42" i="1" l="1"/>
  <c r="N34" i="1"/>
  <c r="N40" i="1" s="1"/>
  <c r="L40" i="1"/>
  <c r="L81" i="1"/>
  <c r="L82" i="1"/>
  <c r="N82" i="1" s="1"/>
  <c r="L78" i="1"/>
  <c r="L76" i="1"/>
  <c r="L73" i="1"/>
  <c r="L70" i="1"/>
  <c r="L66" i="1"/>
  <c r="L67" i="1"/>
  <c r="L65" i="1"/>
  <c r="L59" i="1"/>
  <c r="N59" i="1" s="1"/>
  <c r="L60" i="1"/>
  <c r="N60" i="1" s="1"/>
  <c r="L61" i="1"/>
  <c r="L62" i="1"/>
  <c r="N62" i="1" s="1"/>
  <c r="L58" i="1"/>
  <c r="N81" i="1" l="1"/>
  <c r="N83" i="1" s="1"/>
  <c r="L83" i="1"/>
  <c r="N58" i="1"/>
  <c r="L63" i="1"/>
  <c r="L79" i="1"/>
  <c r="L68" i="1"/>
  <c r="N61" i="1"/>
  <c r="L46" i="1"/>
  <c r="L50" i="1" s="1"/>
  <c r="L14" i="1"/>
  <c r="L17" i="1"/>
  <c r="N17" i="1" s="1"/>
  <c r="L10" i="1"/>
  <c r="N10" i="1" s="1"/>
  <c r="L7" i="1"/>
  <c r="L23" i="1" l="1"/>
  <c r="L12" i="1"/>
  <c r="N63" i="1"/>
  <c r="N46" i="1" l="1"/>
  <c r="N50" i="1" s="1"/>
  <c r="N66" i="1" l="1"/>
  <c r="N67" i="1"/>
  <c r="N65" i="1" l="1"/>
  <c r="N68" i="1" s="1"/>
  <c r="N70" i="1" l="1"/>
  <c r="L74" i="1" l="1"/>
  <c r="N71" i="1"/>
  <c r="N73" i="1"/>
  <c r="N74" i="1" s="1"/>
  <c r="L71" i="1"/>
  <c r="L84" i="1" l="1"/>
  <c r="N14" i="1"/>
  <c r="N23" i="1" s="1"/>
  <c r="N7" i="1"/>
  <c r="N12" i="1" s="1"/>
  <c r="N78" i="1" l="1"/>
  <c r="N76" i="1" l="1"/>
  <c r="N79" i="1" s="1"/>
  <c r="N84" i="1" s="1"/>
  <c r="E88" i="1" l="1"/>
  <c r="E86" i="1"/>
</calcChain>
</file>

<file path=xl/sharedStrings.xml><?xml version="1.0" encoding="utf-8"?>
<sst xmlns="http://schemas.openxmlformats.org/spreadsheetml/2006/main" count="102" uniqueCount="70">
  <si>
    <t>Nazwa zamierzenia</t>
  </si>
  <si>
    <t>L.p.</t>
  </si>
  <si>
    <t>Cena jednostkowa w złotych</t>
  </si>
  <si>
    <t>Wartość netto                                    w złotych</t>
  </si>
  <si>
    <t>VAT 23%</t>
  </si>
  <si>
    <t>RAZEM:</t>
  </si>
  <si>
    <t>zł/dzień</t>
  </si>
  <si>
    <t>Całkowita wartość oferty w złotych</t>
  </si>
  <si>
    <t>Ilość  hal</t>
  </si>
  <si>
    <t>j.m</t>
  </si>
  <si>
    <t xml:space="preserve">Ilość dni </t>
  </si>
  <si>
    <t xml:space="preserve">ROZDZIAŁ V: Koszt najmu nagrzewnic  na olej opałowy lub inne paliwo płynne ( w tym dowiezienie , montaż, demontaż) </t>
  </si>
  <si>
    <t>Wypełnia Wykonawca (netto)</t>
  </si>
  <si>
    <t xml:space="preserve">Wieszak wielokołkowy długi </t>
  </si>
  <si>
    <t>Stół 220 cm x 80 cm</t>
  </si>
  <si>
    <t>zł / godz.</t>
  </si>
  <si>
    <t>zł /godz.</t>
  </si>
  <si>
    <t>m/h.</t>
  </si>
  <si>
    <t>Kol. 4 x kol.5 x kol.6</t>
  </si>
  <si>
    <t>kol.7 +23%</t>
  </si>
  <si>
    <t>2 szt/dzień w złotych</t>
  </si>
  <si>
    <t>zł/dz.</t>
  </si>
  <si>
    <t>Wartość oferty netto:</t>
  </si>
  <si>
    <t>Wartość oferty brutto:</t>
  </si>
  <si>
    <t>Wartość brutto                                    w złotych</t>
  </si>
  <si>
    <t xml:space="preserve"> zł/kpl/dzień</t>
  </si>
  <si>
    <t>ROZDZIAŁ VII  Koszty wynajmu agregatów chłodzących - klimatyzatorów w tym koszty transportu, montażu i demontażu.</t>
  </si>
  <si>
    <t>Krzesło 60 cm x 60 cm  twarde (rozkładane czarne bez podłokietników)</t>
  </si>
  <si>
    <t>Kosz na odpady konsumpcyjne PCV z klapą 240 l</t>
  </si>
  <si>
    <t>Kosz na naczynia i sztućce jednorazowe  PCV z klapą 240 l</t>
  </si>
  <si>
    <t>Depozytory na telefony komórkowe (ponumerowane z zamknięciem na klucz) okres najmu od 16.11.2020 r. do 10.12.2020 r. = 25 dni , 500 skrytek. (Kol.4 wstawić koszt najmu w zł,  1 skrytki na dzień).</t>
  </si>
  <si>
    <t>Depozytory na laptopy (ponumerowane z zamknięciem na klucz) okres najmu od 16.11.2020 r. do 10.12.05.2020 r . = 25 dni , 50 skrytek.  (Kol.4 wstawić koszt najmu w zł, 1 skrytki na dzień)</t>
  </si>
  <si>
    <t>Agregat o mocy  200-250  kVA  zakładany czas pracy 12 godz.</t>
  </si>
  <si>
    <t>Wykrywacz telefonów komórkowych i urządzeń elektronicznych okres najmu od 16.09.2020 r. do 10.12.2020 r. = 25 dni , 2 sztuki.  (Kol.4 wstawić koszt najmu w zł, 1 sztuki na dzień)</t>
  </si>
  <si>
    <r>
      <t>Koszt najmu hali namiotowej  1 sztuki   w okresie od 20.08.2021 r do 03.09.2021 r. (  15 dni )  o powierzchni   25 m x 15 m = 375 m</t>
    </r>
    <r>
      <rPr>
        <b/>
        <sz val="10"/>
        <color theme="1"/>
        <rFont val="Calibri"/>
        <family val="2"/>
        <charset val="238"/>
      </rPr>
      <t>²    ( wysok.  w kalenicy 4,5 -5,0 m, wysokość  boku 2,5 m , kolor khaki - przeznaczenie - namioty przeznaczone na stołówki, podłoga segmentowa z elementów płytowych drewnianych na legarach stalowych +  wykładzina PCV( kolor brązowy ).(Kol.4 dobowy koszt wynajmu hali namiotowej)</t>
    </r>
  </si>
  <si>
    <r>
      <t>Koszt najmu nagrzewnic  do hali namiotowej ( stołówki) w okresie od 20.08.2021 r do 03.09.2021 r.  (  15 dni )  o powierzchni   25 m x 15 m = 375 m</t>
    </r>
    <r>
      <rPr>
        <b/>
        <sz val="10"/>
        <color theme="1"/>
        <rFont val="Calibri"/>
        <family val="2"/>
        <charset val="238"/>
      </rPr>
      <t>²  i hali wydawki 10 m x 10 m = 100 m2  (Kol.4  dobowy koszt najmu dwóch nagrzewnic )</t>
    </r>
  </si>
  <si>
    <r>
      <t>Koszt najmu nagrzewnicy  do  namiotu - umywalni typu Sirokko  w okresie od 20.08.2021 r do 03.09.2021 r. ( 15 dni )  o powierzchni   5 m x 5 m = 25 m</t>
    </r>
    <r>
      <rPr>
        <b/>
        <sz val="10"/>
        <color theme="1"/>
        <rFont val="Calibri"/>
        <family val="2"/>
        <charset val="238"/>
      </rPr>
      <t>²    (Kol.4  dobowy koszt najmu dwóch nagrzewnic  na namiot  małych ).</t>
    </r>
  </si>
  <si>
    <t>Agregat o mocy  200-250 kVA  najem od 20.08.2021 do 03.09.2021 r. - 15dni</t>
  </si>
  <si>
    <t>Płotki zaporowe drogowe ( do wygradzania poboczy typ lekki)  czas najmu: 15 śednio  dni -50 sztuk.</t>
  </si>
  <si>
    <t>Chodniki gumowe  1,0 m x 100 m = 100 m2  średno okres wynajmu 15 dnia</t>
  </si>
  <si>
    <r>
      <t xml:space="preserve">ROZDZIAŁ IX -Koszt wynajmu sprzętu  do ochrony obiektów </t>
    </r>
    <r>
      <rPr>
        <b/>
        <sz val="12"/>
        <color theme="1"/>
        <rFont val="Calibri"/>
        <family val="2"/>
        <charset val="238"/>
        <scheme val="minor"/>
      </rPr>
      <t xml:space="preserve">  od 20.08.2021 r. - do 03.09.2021 r. -15 dni</t>
    </r>
  </si>
  <si>
    <t>Koszt najmu jednego namiotu  w okresie od 20.08.2021 r do 03.09.2021 r. (15 dni )  o powierzchni   5 m x 5 m =  25 m2 ysok.  w kalenicy 4,5 -5,0 m, wysokość  boku 2,5 m , kolor khaki - przeznaczenie - namiot do  realizacji ćwiczenia  ) podłoga segmentowa z elementów płytowych drewnianych na legarach stalowych. ( Kol. 4 - dobowy koszt wynajmu  hali namiotowej )</t>
  </si>
  <si>
    <r>
      <t>Koszt najmu oświetlenia  namiotu  ( do wydawania posiłków) w okresie od 20.08.2021 r do 03.09.2021 r. (  15 dni )  o powierzchni  10 m x 10 m = 100 m</t>
    </r>
    <r>
      <rPr>
        <b/>
        <sz val="10"/>
        <rFont val="Calibri"/>
        <family val="2"/>
        <charset val="238"/>
      </rPr>
      <t>²   w namiocie powinno się znajdować  6 sztuk opraw jarzeniowych  podwójnych z zakrytymi świetlówkami. (Kol. 4 dobowy koszt najmu oświetlenia namiotu)</t>
    </r>
  </si>
  <si>
    <r>
      <t xml:space="preserve">Koszt ogrzewania paliwem płynnym  jednej hali namiotowej (stołówka + wydawka)  w okresie od 20.08.2021 r do 03.09.2021 r.  ( 15 dni )  o powierzchni    25 m x 15 m = 375 m² + 10 m x 10 m = 100 m2   (Kol.4  dobowy koszt ogrzewania </t>
    </r>
    <r>
      <rPr>
        <b/>
        <u/>
        <sz val="10"/>
        <rFont val="Calibri"/>
        <family val="2"/>
        <charset val="238"/>
        <scheme val="minor"/>
      </rPr>
      <t xml:space="preserve">dwoma </t>
    </r>
    <r>
      <rPr>
        <b/>
        <sz val="10"/>
        <rFont val="Calibri"/>
        <family val="2"/>
        <charset val="238"/>
        <scheme val="minor"/>
      </rPr>
      <t xml:space="preserve">nagrzewnicami ) Ogrzewanie max 12 godzin na dzień.   </t>
    </r>
  </si>
  <si>
    <t>Klimatyzatory na chłodzenie hali namiotowej stołówkowej o wymiarze 25m x15 m =375 m2 + wydawka 10 m x 10 m = 100 m2 w okresie od 20.08.2021 r. do 03.09.2021 r - 15 dni ( w kolumnie 4 wpisać koszt wynajmu klimatyzacji na jeden namiot na jeden dzień) Należy zapewnić 20 stop. C każdej hali.  Czas pracy  do 12 godzin/dobę.</t>
  </si>
  <si>
    <t>ROZDZIAŁ I. Koszt wynajmu  hali namiotowej, namiotów  ( w tym koszt tranportu, montażu i demontażu)</t>
  </si>
  <si>
    <t>Koszt najmu  1 sztuki namiotu   o powierzchni   10 m x 10 m =  100  m²   ( wysokość   w kalenicy 4,0 m, wysokość  boku 2,0 m , kolor khaki )- termin wynajmu  od  20.08.2021 r. do 03.09.2021 r. (15 dni) ( zabezpieczenie wydawania  posiłków - wydawka) (Kol.4 dobowy koszt wynajmu namiotu)</t>
  </si>
  <si>
    <t xml:space="preserve">ROZDZIAŁ II. Koszt wynajmu  instalacji oświetlenia hali namiotowej i namiotów  od wewnątrz i zewnątrz  ( w tym koszty tramsportu, montaż i demontaż) </t>
  </si>
  <si>
    <r>
      <t>Koszt najmu oświetlenia jednej hali namiotowej   (stałówka)  w okresie od 20.08.2021 r do  03.09.2021 r. (  15 dni )  o powierzchni   25 m x 15 m = 375 m</t>
    </r>
    <r>
      <rPr>
        <b/>
        <sz val="10"/>
        <color theme="1"/>
        <rFont val="Calibri"/>
        <family val="2"/>
        <charset val="238"/>
      </rPr>
      <t>²     w hali powinno się znajdować  20 sztuk opraw jarzeniowych podwójnych( 10+10 ) z zakrytymi świetlówkami +po 1 halogenie nad każdym wejściem (2 szt.)  ( Kol. 4 dobowy koszt wynajmu oświetlenia  w hali )</t>
    </r>
  </si>
  <si>
    <r>
      <t>Koszt najmu oświetlenia namiotu  -umywalnia w okresie od 20.08.2021 r do  03.09.2021 r. (15 dni )  o powierzchni   5 m x 5 m = 25 m</t>
    </r>
    <r>
      <rPr>
        <b/>
        <sz val="10"/>
        <color theme="1"/>
        <rFont val="Calibri"/>
        <family val="2"/>
        <charset val="238"/>
      </rPr>
      <t>²   w hali powinno się znajdować  4 sztuki opraw jarzeniowych podwójnych +po 2 halogeny nad każdym wejściem (2 szt.)  ( Kol. 4 dobowy koszt wynajmu oświetlenia  w hali )</t>
    </r>
  </si>
  <si>
    <t xml:space="preserve">ROZDZIAŁ III-Koszt wynajmu instalacji elektrycznej gniazd wtykowych wewnątrz hali namiotowej  ( w tym transport, montaż i demontaż)   </t>
  </si>
  <si>
    <t>Koszty najmu instalacji gniazd wtykowych w hali namiotowej stołówkowej  o powierzchni 25m x 15m  - w okresie od  20.07.2021 r do 03.09.2021 r.    15 dni.    W  hali namiotowej  4 gniazda wtykowe 400 V oraz 5 gniazd wtykowych 230 V, ( kol.4 dobowy koszt wynajmu instalacji gniazd wtykowych w hali )</t>
  </si>
  <si>
    <t>ROZDZIAŁ IV - Koszt wynajmu zewnętrznych elektrycznych linii zasilających halę namiotową i namioty ( w tym koszty ich transportu, montażu i demontażu).</t>
  </si>
  <si>
    <t>Koszty najmu lini energetycznej  zewnętrznej zasilającej halę namiotową  stołówkową w ilości  1 szt. ( 25mx15m=375m2),  namiot ( wydawka) ( 10 mx 10 m=100 m2) namiot  (umywalnię) 5m x 5 m = 25 m2   o łącznej długości  250 m ( w tym zainstalowanie  4 szt. rozdzielni budowlanych oraz zabezpieczenie kalbi  elektrycznych na przejściach i przejazdach) szczegółowy opis warunków wykonania zawarto w opisie przedmiotu zamówienia  załącznik do SIWZ. Okres wynajmu od 20.08.2021 r. do 03.09.2021 r.  = 15 dni.  (Kol.4 dobowy koszt wynajmu zewnętrznej linii zasilającej).</t>
  </si>
  <si>
    <t>ROZDZIAŁ VI  Koszty ogrzewania hali  namiotowej i namiotu  w tym koszty paliwa i jego dostawy.</t>
  </si>
  <si>
    <r>
      <t>Koszt ogrzewania paliwem płynnym  namiotu   w okresie od 20.08.2021 r do 03.09.2021 r.  (15 dni)  o powierzchni   5 m x 5 m = 25 m²    (Kol.4  dobowy koszt ogrzewania małą</t>
    </r>
    <r>
      <rPr>
        <b/>
        <u/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 xml:space="preserve">nagrzewnicą   namiotową typu Sirokko). Ogrzewanie max 12  godzin na dobę. </t>
    </r>
  </si>
  <si>
    <t>ROZDZIAŁ VIII : Koszt wynajmu sprzętu kwaterunkowego  do wyposażenia  hali namiotowej, o których mowa w wierszu nr 1 i 2 w okresie   od 20.08.2021 r. do 03.09.2021r. 15 dni</t>
  </si>
  <si>
    <t xml:space="preserve">ROZDZIAŁ X  - Koszty wynajmu agregatu prądotwórczego    </t>
  </si>
  <si>
    <t>ROZDZIAŁ XI: Koszt pracy agregatu prądotwórczego.</t>
  </si>
  <si>
    <t>ROZDZIAŁ XII: Koszty stałego nadzoru - serwisu Wykonawcy ( pracowników)</t>
  </si>
  <si>
    <t xml:space="preserve">Stały nadzór  całodobowy pracownika nad halą namiotową, namiotami   i systemem ogrzewania   w dniach  od 20.08.2021 do 03.09.2021 r,   15 dni x 24 godz. =  360 godz.                                                                                                                    </t>
  </si>
  <si>
    <t>Stały nadzór elektryka  nad instalacją elektryczną  hal namiotowych, liniami zasilającymi, agregatami prądotworczymi, agregatami grzewczymi i klimatyzacją w dniach  od 20.08.2021 r.                                                               do dnia 03.09.2021 r.  15 dni  x 24 godz. = 360 godz.</t>
  </si>
  <si>
    <t xml:space="preserve">ROZDZIŁ XIII : Koszt wynajmu   płotków zaporowych i chodników gumowych.                                   </t>
  </si>
  <si>
    <t>WYKONAWCA</t>
  </si>
  <si>
    <t>FORMULARZ CENOWY</t>
  </si>
  <si>
    <t>Załącznik nr 2 do SWZ</t>
  </si>
  <si>
    <t>zł.  (Słownie: ………………………………………………………………………………………………………………………………….. złotych …../100 )</t>
  </si>
  <si>
    <t>zł.  (Słownie:  ………………………………………………………………………………………………………………………………... złotych …../100)</t>
  </si>
  <si>
    <r>
      <rPr>
        <sz val="10"/>
        <color theme="1"/>
        <rFont val="Calibri"/>
        <family val="2"/>
        <charset val="238"/>
        <scheme val="minor"/>
      </rPr>
      <t>Podpis elektroniczny kwalifikowany podpis zaufany lub podpis osobisty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</si>
  <si>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ARKUSZ WYCENY KOSZTÓW ĆWICZENIA WOJSKOWEGO  w dniach 20.08.2021 r. - 03.09.2021 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</si>
</sst>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9">
    <xf numFmtId="0" fontId="0" fillId="0" borderId="0" xfId="0"/>
    <xf numFmtId="0" fontId="0" fillId="0" borderId="0" xfId="0" applyAlignment="1">
      <alignment vertical="center"/>
    </xf>
    <xf numFmtId="0" fontId="0" fillId="0" borderId="15" xfId="0" applyBorder="1"/>
    <xf numFmtId="3" fontId="0" fillId="0" borderId="0" xfId="0" applyNumberFormat="1"/>
    <xf numFmtId="0" fontId="1" fillId="0" borderId="0" xfId="0" applyFont="1"/>
    <xf numFmtId="0" fontId="5" fillId="0" borderId="6" xfId="0" applyFont="1" applyBorder="1" applyAlignment="1">
      <alignment horizontal="center"/>
    </xf>
    <xf numFmtId="2" fontId="0" fillId="0" borderId="0" xfId="0" applyNumberFormat="1"/>
    <xf numFmtId="0" fontId="8" fillId="0" borderId="26" xfId="0" applyFont="1" applyBorder="1"/>
    <xf numFmtId="0" fontId="0" fillId="0" borderId="0" xfId="0" applyAlignment="1">
      <alignment horizontal="left"/>
    </xf>
    <xf numFmtId="0" fontId="5" fillId="0" borderId="16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7" fillId="3" borderId="17" xfId="0" applyFont="1" applyFill="1" applyBorder="1" applyAlignment="1">
      <alignment horizontal="right"/>
    </xf>
    <xf numFmtId="0" fontId="1" fillId="0" borderId="19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/>
    </xf>
    <xf numFmtId="0" fontId="1" fillId="0" borderId="4" xfId="0" applyFont="1" applyBorder="1" applyAlignment="1">
      <alignment horizontal="center" vertical="center" textRotation="90"/>
    </xf>
    <xf numFmtId="14" fontId="0" fillId="0" borderId="0" xfId="0" applyNumberFormat="1"/>
    <xf numFmtId="0" fontId="15" fillId="0" borderId="0" xfId="0" applyFont="1"/>
    <xf numFmtId="0" fontId="1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vertical="center"/>
    </xf>
    <xf numFmtId="0" fontId="1" fillId="0" borderId="7" xfId="0" applyFont="1" applyBorder="1" applyAlignment="1">
      <alignment horizontal="center"/>
    </xf>
    <xf numFmtId="0" fontId="0" fillId="0" borderId="9" xfId="0" applyBorder="1"/>
    <xf numFmtId="0" fontId="2" fillId="0" borderId="42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/>
    </xf>
    <xf numFmtId="0" fontId="0" fillId="0" borderId="41" xfId="0" applyBorder="1"/>
    <xf numFmtId="0" fontId="2" fillId="4" borderId="41" xfId="0" applyFont="1" applyFill="1" applyBorder="1" applyAlignment="1">
      <alignment horizontal="center" vertical="center" wrapText="1"/>
    </xf>
    <xf numFmtId="9" fontId="0" fillId="0" borderId="41" xfId="0" applyNumberFormat="1" applyBorder="1" applyAlignment="1">
      <alignment horizontal="center" vertical="center"/>
    </xf>
    <xf numFmtId="0" fontId="11" fillId="4" borderId="54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right"/>
    </xf>
    <xf numFmtId="0" fontId="1" fillId="0" borderId="28" xfId="0" applyFont="1" applyBorder="1" applyAlignment="1">
      <alignment horizontal="right"/>
    </xf>
    <xf numFmtId="0" fontId="11" fillId="4" borderId="41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/>
    </xf>
    <xf numFmtId="0" fontId="8" fillId="0" borderId="30" xfId="0" applyFont="1" applyBorder="1"/>
    <xf numFmtId="0" fontId="1" fillId="0" borderId="39" xfId="0" applyFont="1" applyBorder="1"/>
    <xf numFmtId="2" fontId="20" fillId="6" borderId="40" xfId="0" applyNumberFormat="1" applyFont="1" applyFill="1" applyBorder="1" applyAlignment="1">
      <alignment horizontal="center"/>
    </xf>
    <xf numFmtId="0" fontId="20" fillId="0" borderId="26" xfId="0" applyFont="1" applyBorder="1"/>
    <xf numFmtId="2" fontId="20" fillId="3" borderId="25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28" xfId="0" applyFont="1" applyBorder="1" applyAlignment="1">
      <alignment horizontal="right"/>
    </xf>
    <xf numFmtId="2" fontId="5" fillId="4" borderId="4" xfId="0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2" fontId="5" fillId="0" borderId="50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/>
    </xf>
    <xf numFmtId="0" fontId="9" fillId="2" borderId="6" xfId="0" applyFont="1" applyFill="1" applyBorder="1" applyAlignment="1">
      <alignment horizontal="center" vertical="center" wrapText="1"/>
    </xf>
    <xf numFmtId="2" fontId="9" fillId="2" borderId="6" xfId="0" applyNumberFormat="1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9" fontId="21" fillId="0" borderId="1" xfId="0" applyNumberFormat="1" applyFont="1" applyBorder="1" applyAlignment="1">
      <alignment horizontal="center"/>
    </xf>
    <xf numFmtId="2" fontId="9" fillId="4" borderId="4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2" fontId="5" fillId="0" borderId="6" xfId="0" applyNumberFormat="1" applyFont="1" applyBorder="1" applyAlignment="1">
      <alignment horizontal="center" vertical="center" wrapText="1"/>
    </xf>
    <xf numFmtId="2" fontId="19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29" xfId="0" applyFont="1" applyBorder="1" applyAlignment="1">
      <alignment horizontal="center" vertical="center"/>
    </xf>
    <xf numFmtId="2" fontId="5" fillId="0" borderId="54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" fillId="0" borderId="19" xfId="0" applyFont="1" applyBorder="1" applyAlignment="1">
      <alignment horizontal="right"/>
    </xf>
    <xf numFmtId="2" fontId="5" fillId="4" borderId="41" xfId="0" applyNumberFormat="1" applyFont="1" applyFill="1" applyBorder="1" applyAlignment="1">
      <alignment horizontal="center" vertical="center"/>
    </xf>
    <xf numFmtId="2" fontId="5" fillId="0" borderId="4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9" fillId="0" borderId="19" xfId="0" applyFont="1" applyBorder="1" applyAlignment="1">
      <alignment horizontal="right"/>
    </xf>
    <xf numFmtId="0" fontId="5" fillId="0" borderId="41" xfId="0" applyFont="1" applyBorder="1" applyAlignment="1">
      <alignment horizontal="center" vertical="center" textRotation="90"/>
    </xf>
    <xf numFmtId="2" fontId="5" fillId="4" borderId="29" xfId="0" applyNumberFormat="1" applyFont="1" applyFill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2" fontId="5" fillId="0" borderId="49" xfId="0" applyNumberFormat="1" applyFont="1" applyBorder="1" applyAlignment="1">
      <alignment horizontal="center" vertical="center"/>
    </xf>
    <xf numFmtId="2" fontId="8" fillId="8" borderId="20" xfId="0" applyNumberFormat="1" applyFont="1" applyFill="1" applyBorder="1" applyAlignment="1">
      <alignment horizontal="center"/>
    </xf>
    <xf numFmtId="2" fontId="8" fillId="8" borderId="21" xfId="0" applyNumberFormat="1" applyFont="1" applyFill="1" applyBorder="1" applyAlignment="1">
      <alignment horizontal="center"/>
    </xf>
    <xf numFmtId="0" fontId="1" fillId="0" borderId="26" xfId="0" applyFont="1" applyBorder="1"/>
    <xf numFmtId="2" fontId="5" fillId="8" borderId="20" xfId="0" applyNumberFormat="1" applyFont="1" applyFill="1" applyBorder="1" applyAlignment="1">
      <alignment horizontal="center"/>
    </xf>
    <xf numFmtId="2" fontId="5" fillId="8" borderId="21" xfId="0" applyNumberFormat="1" applyFont="1" applyFill="1" applyBorder="1" applyAlignment="1">
      <alignment horizontal="center"/>
    </xf>
    <xf numFmtId="2" fontId="8" fillId="8" borderId="29" xfId="0" applyNumberFormat="1" applyFont="1" applyFill="1" applyBorder="1" applyAlignment="1">
      <alignment horizontal="center"/>
    </xf>
    <xf numFmtId="2" fontId="8" fillId="8" borderId="31" xfId="0" applyNumberFormat="1" applyFont="1" applyFill="1" applyBorder="1" applyAlignment="1">
      <alignment horizontal="center"/>
    </xf>
    <xf numFmtId="2" fontId="1" fillId="8" borderId="29" xfId="0" applyNumberFormat="1" applyFont="1" applyFill="1" applyBorder="1" applyAlignment="1">
      <alignment horizontal="center"/>
    </xf>
    <xf numFmtId="2" fontId="1" fillId="8" borderId="31" xfId="0" applyNumberFormat="1" applyFont="1" applyFill="1" applyBorder="1" applyAlignment="1">
      <alignment horizontal="center"/>
    </xf>
    <xf numFmtId="2" fontId="9" fillId="4" borderId="42" xfId="0" applyNumberFormat="1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2" fontId="9" fillId="2" borderId="42" xfId="0" applyNumberFormat="1" applyFont="1" applyFill="1" applyBorder="1" applyAlignment="1">
      <alignment horizontal="center" vertical="center" wrapText="1"/>
    </xf>
    <xf numFmtId="9" fontId="21" fillId="0" borderId="42" xfId="0" applyNumberFormat="1" applyFont="1" applyBorder="1" applyAlignment="1">
      <alignment horizontal="center"/>
    </xf>
    <xf numFmtId="2" fontId="9" fillId="2" borderId="52" xfId="0" applyNumberFormat="1" applyFont="1" applyFill="1" applyBorder="1" applyAlignment="1">
      <alignment horizontal="center" vertical="center" wrapText="1"/>
    </xf>
    <xf numFmtId="2" fontId="9" fillId="2" borderId="47" xfId="0" applyNumberFormat="1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/>
    </xf>
    <xf numFmtId="2" fontId="9" fillId="4" borderId="41" xfId="0" applyNumberFormat="1" applyFont="1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 vertical="center" wrapText="1"/>
    </xf>
    <xf numFmtId="2" fontId="9" fillId="2" borderId="29" xfId="0" applyNumberFormat="1" applyFont="1" applyFill="1" applyBorder="1" applyAlignment="1">
      <alignment horizontal="center" vertical="center" wrapText="1"/>
    </xf>
    <xf numFmtId="9" fontId="21" fillId="0" borderId="41" xfId="0" applyNumberFormat="1" applyFont="1" applyBorder="1" applyAlignment="1">
      <alignment horizontal="center"/>
    </xf>
    <xf numFmtId="2" fontId="9" fillId="2" borderId="31" xfId="0" applyNumberFormat="1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/>
    </xf>
    <xf numFmtId="2" fontId="19" fillId="4" borderId="42" xfId="0" applyNumberFormat="1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2" fontId="5" fillId="0" borderId="42" xfId="0" applyNumberFormat="1" applyFont="1" applyBorder="1" applyAlignment="1">
      <alignment horizontal="center" vertical="center" wrapText="1"/>
    </xf>
    <xf numFmtId="9" fontId="4" fillId="0" borderId="42" xfId="0" applyNumberFormat="1" applyFont="1" applyBorder="1" applyAlignment="1">
      <alignment horizontal="center" vertical="center"/>
    </xf>
    <xf numFmtId="2" fontId="5" fillId="0" borderId="52" xfId="0" applyNumberFormat="1" applyFont="1" applyBorder="1" applyAlignment="1">
      <alignment horizontal="center" vertical="center" wrapText="1"/>
    </xf>
    <xf numFmtId="2" fontId="5" fillId="0" borderId="50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2" fontId="19" fillId="4" borderId="41" xfId="0" applyNumberFormat="1" applyFont="1" applyFill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2" fontId="5" fillId="0" borderId="29" xfId="0" applyNumberFormat="1" applyFont="1" applyBorder="1" applyAlignment="1">
      <alignment horizontal="center" vertical="center" wrapText="1"/>
    </xf>
    <xf numFmtId="9" fontId="4" fillId="0" borderId="41" xfId="0" applyNumberFormat="1" applyFont="1" applyBorder="1" applyAlignment="1">
      <alignment horizontal="center" vertical="center"/>
    </xf>
    <xf numFmtId="2" fontId="5" fillId="0" borderId="54" xfId="0" applyNumberFormat="1" applyFont="1" applyBorder="1" applyAlignment="1">
      <alignment horizontal="center" vertical="center" wrapText="1"/>
    </xf>
    <xf numFmtId="2" fontId="8" fillId="8" borderId="20" xfId="0" applyNumberFormat="1" applyFont="1" applyFill="1" applyBorder="1" applyAlignment="1">
      <alignment horizontal="center" vertical="center" wrapText="1"/>
    </xf>
    <xf numFmtId="2" fontId="8" fillId="8" borderId="21" xfId="0" applyNumberFormat="1" applyFont="1" applyFill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/>
    </xf>
    <xf numFmtId="2" fontId="9" fillId="4" borderId="42" xfId="0" applyNumberFormat="1" applyFont="1" applyFill="1" applyBorder="1" applyAlignment="1">
      <alignment horizontal="center" vertical="center"/>
    </xf>
    <xf numFmtId="2" fontId="9" fillId="0" borderId="42" xfId="0" applyNumberFormat="1" applyFont="1" applyBorder="1" applyAlignment="1">
      <alignment horizontal="center" vertical="center"/>
    </xf>
    <xf numFmtId="2" fontId="19" fillId="8" borderId="20" xfId="0" applyNumberFormat="1" applyFont="1" applyFill="1" applyBorder="1" applyAlignment="1">
      <alignment horizontal="center"/>
    </xf>
    <xf numFmtId="2" fontId="19" fillId="8" borderId="21" xfId="0" applyNumberFormat="1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 vertical="center"/>
    </xf>
    <xf numFmtId="2" fontId="5" fillId="4" borderId="35" xfId="0" applyNumberFormat="1" applyFont="1" applyFill="1" applyBorder="1" applyAlignment="1">
      <alignment horizontal="center" vertical="center"/>
    </xf>
    <xf numFmtId="0" fontId="17" fillId="2" borderId="42" xfId="0" applyFont="1" applyFill="1" applyBorder="1" applyAlignment="1">
      <alignment horizontal="center" vertical="center"/>
    </xf>
    <xf numFmtId="2" fontId="19" fillId="2" borderId="35" xfId="0" applyNumberFormat="1" applyFont="1" applyFill="1" applyBorder="1" applyAlignment="1">
      <alignment horizontal="center" vertical="center"/>
    </xf>
    <xf numFmtId="9" fontId="22" fillId="0" borderId="42" xfId="0" applyNumberFormat="1" applyFont="1" applyBorder="1" applyAlignment="1">
      <alignment horizontal="center" vertical="center"/>
    </xf>
    <xf numFmtId="2" fontId="19" fillId="2" borderId="57" xfId="0" applyNumberFormat="1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2" fontId="19" fillId="0" borderId="29" xfId="0" applyNumberFormat="1" applyFont="1" applyFill="1" applyBorder="1" applyAlignment="1">
      <alignment horizontal="center" vertical="center"/>
    </xf>
    <xf numFmtId="9" fontId="22" fillId="0" borderId="29" xfId="0" applyNumberFormat="1" applyFont="1" applyFill="1" applyBorder="1" applyAlignment="1">
      <alignment horizontal="center" vertical="center"/>
    </xf>
    <xf numFmtId="2" fontId="19" fillId="0" borderId="31" xfId="0" applyNumberFormat="1" applyFont="1" applyFill="1" applyBorder="1" applyAlignment="1">
      <alignment horizontal="center" vertical="center"/>
    </xf>
    <xf numFmtId="2" fontId="19" fillId="8" borderId="25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right" vertical="center"/>
    </xf>
    <xf numFmtId="2" fontId="8" fillId="8" borderId="20" xfId="0" applyNumberFormat="1" applyFont="1" applyFill="1" applyBorder="1" applyAlignment="1">
      <alignment horizontal="center" vertical="center"/>
    </xf>
    <xf numFmtId="0" fontId="3" fillId="0" borderId="26" xfId="0" applyFont="1" applyBorder="1"/>
    <xf numFmtId="2" fontId="8" fillId="8" borderId="2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/>
    </xf>
    <xf numFmtId="2" fontId="9" fillId="0" borderId="50" xfId="0" applyNumberFormat="1" applyFont="1" applyBorder="1" applyAlignment="1">
      <alignment horizontal="center"/>
    </xf>
    <xf numFmtId="2" fontId="9" fillId="0" borderId="52" xfId="0" applyNumberFormat="1" applyFont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2" borderId="63" xfId="0" applyFont="1" applyFill="1" applyBorder="1" applyAlignment="1">
      <alignment horizontal="center" vertical="center" wrapText="1"/>
    </xf>
    <xf numFmtId="0" fontId="1" fillId="2" borderId="64" xfId="0" applyFont="1" applyFill="1" applyBorder="1" applyAlignment="1">
      <alignment horizontal="center" vertical="center" wrapText="1"/>
    </xf>
    <xf numFmtId="0" fontId="1" fillId="0" borderId="64" xfId="0" applyFont="1" applyBorder="1" applyAlignment="1">
      <alignment horizontal="center"/>
    </xf>
    <xf numFmtId="0" fontId="1" fillId="2" borderId="60" xfId="0" applyFont="1" applyFill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1" fillId="2" borderId="63" xfId="0" applyFont="1" applyFill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2" fontId="5" fillId="0" borderId="49" xfId="0" applyNumberFormat="1" applyFont="1" applyBorder="1" applyAlignment="1">
      <alignment horizontal="center" vertical="center"/>
    </xf>
    <xf numFmtId="2" fontId="5" fillId="0" borderId="44" xfId="0" applyNumberFormat="1" applyFont="1" applyBorder="1" applyAlignment="1">
      <alignment horizontal="center" vertical="center"/>
    </xf>
    <xf numFmtId="2" fontId="5" fillId="0" borderId="47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5" fillId="0" borderId="52" xfId="0" applyNumberFormat="1" applyFont="1" applyBorder="1" applyAlignment="1">
      <alignment horizontal="center" vertical="center"/>
    </xf>
    <xf numFmtId="2" fontId="5" fillId="0" borderId="5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7" fillId="0" borderId="33" xfId="0" applyFont="1" applyBorder="1" applyAlignment="1">
      <alignment horizontal="center" vertical="center"/>
    </xf>
    <xf numFmtId="0" fontId="1" fillId="3" borderId="32" xfId="0" applyFont="1" applyFill="1" applyBorder="1" applyAlignment="1">
      <alignment horizontal="left"/>
    </xf>
    <xf numFmtId="0" fontId="1" fillId="3" borderId="33" xfId="0" applyFont="1" applyFill="1" applyBorder="1" applyAlignment="1">
      <alignment horizontal="left"/>
    </xf>
    <xf numFmtId="0" fontId="1" fillId="3" borderId="34" xfId="0" applyFont="1" applyFill="1" applyBorder="1" applyAlignment="1">
      <alignment horizontal="left"/>
    </xf>
    <xf numFmtId="0" fontId="1" fillId="2" borderId="58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2" fontId="2" fillId="0" borderId="6" xfId="0" applyNumberFormat="1" applyFont="1" applyBorder="1" applyAlignment="1">
      <alignment horizontal="center" vertical="center" textRotation="90"/>
    </xf>
    <xf numFmtId="2" fontId="2" fillId="0" borderId="4" xfId="0" applyNumberFormat="1" applyFont="1" applyBorder="1" applyAlignment="1">
      <alignment horizontal="center" vertical="center" textRotation="90"/>
    </xf>
    <xf numFmtId="2" fontId="5" fillId="4" borderId="1" xfId="0" applyNumberFormat="1" applyFont="1" applyFill="1" applyBorder="1" applyAlignment="1">
      <alignment horizontal="center" vertical="center"/>
    </xf>
    <xf numFmtId="2" fontId="5" fillId="4" borderId="4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3" fillId="0" borderId="37" xfId="0" applyFont="1" applyFill="1" applyBorder="1" applyAlignment="1">
      <alignment horizontal="left" vertical="center" wrapText="1"/>
    </xf>
    <xf numFmtId="0" fontId="13" fillId="0" borderId="45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horizontal="left" vertical="center" wrapText="1"/>
    </xf>
    <xf numFmtId="2" fontId="5" fillId="4" borderId="5" xfId="0" applyNumberFormat="1" applyFont="1" applyFill="1" applyBorder="1" applyAlignment="1">
      <alignment horizontal="center" vertical="center"/>
    </xf>
    <xf numFmtId="2" fontId="5" fillId="4" borderId="29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textRotation="90" wrapText="1"/>
    </xf>
    <xf numFmtId="0" fontId="13" fillId="0" borderId="5" xfId="0" applyFont="1" applyBorder="1" applyAlignment="1">
      <alignment horizontal="center" vertical="center" textRotation="90" wrapText="1"/>
    </xf>
    <xf numFmtId="0" fontId="13" fillId="0" borderId="29" xfId="0" applyFont="1" applyBorder="1" applyAlignment="1">
      <alignment horizontal="center" vertical="center" textRotation="90" wrapText="1"/>
    </xf>
    <xf numFmtId="9" fontId="5" fillId="0" borderId="4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0" borderId="3" xfId="0" applyFont="1" applyFill="1" applyBorder="1" applyAlignment="1"/>
    <xf numFmtId="0" fontId="13" fillId="0" borderId="8" xfId="0" applyFont="1" applyFill="1" applyBorder="1" applyAlignment="1"/>
    <xf numFmtId="0" fontId="1" fillId="3" borderId="15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1" fillId="2" borderId="59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2" fontId="5" fillId="0" borderId="6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1" fillId="2" borderId="61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5" fillId="0" borderId="63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13" fillId="0" borderId="42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2" fontId="5" fillId="0" borderId="42" xfId="0" applyNumberFormat="1" applyFont="1" applyBorder="1" applyAlignment="1">
      <alignment horizontal="center" vertical="center"/>
    </xf>
    <xf numFmtId="0" fontId="1" fillId="3" borderId="22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left"/>
    </xf>
    <xf numFmtId="0" fontId="17" fillId="0" borderId="29" xfId="0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9" fontId="5" fillId="0" borderId="29" xfId="0" applyNumberFormat="1" applyFont="1" applyBorder="1" applyAlignment="1">
      <alignment horizontal="center" vertical="center"/>
    </xf>
    <xf numFmtId="2" fontId="5" fillId="4" borderId="33" xfId="0" applyNumberFormat="1" applyFont="1" applyFill="1" applyBorder="1" applyAlignment="1">
      <alignment horizontal="center" vertical="center"/>
    </xf>
    <xf numFmtId="2" fontId="5" fillId="4" borderId="6" xfId="0" applyNumberFormat="1" applyFont="1" applyFill="1" applyBorder="1" applyAlignment="1">
      <alignment horizontal="center" vertical="center"/>
    </xf>
    <xf numFmtId="0" fontId="1" fillId="0" borderId="27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1" fillId="0" borderId="28" xfId="0" applyFont="1" applyBorder="1" applyAlignment="1">
      <alignment horizontal="right"/>
    </xf>
    <xf numFmtId="0" fontId="5" fillId="3" borderId="5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0" fontId="13" fillId="0" borderId="8" xfId="0" applyFont="1" applyFill="1" applyBorder="1" applyAlignment="1">
      <alignment horizontal="left"/>
    </xf>
    <xf numFmtId="0" fontId="13" fillId="0" borderId="23" xfId="0" applyFont="1" applyFill="1" applyBorder="1" applyAlignment="1"/>
    <xf numFmtId="0" fontId="13" fillId="0" borderId="24" xfId="0" applyFont="1" applyFill="1" applyBorder="1" applyAlignment="1"/>
    <xf numFmtId="0" fontId="13" fillId="0" borderId="2" xfId="0" applyFont="1" applyFill="1" applyBorder="1" applyAlignment="1"/>
    <xf numFmtId="0" fontId="13" fillId="0" borderId="10" xfId="0" applyFont="1" applyFill="1" applyBorder="1" applyAlignment="1"/>
    <xf numFmtId="0" fontId="13" fillId="2" borderId="35" xfId="0" applyFont="1" applyFill="1" applyBorder="1" applyAlignment="1">
      <alignment horizontal="left" vertical="center" wrapText="1"/>
    </xf>
    <xf numFmtId="0" fontId="13" fillId="2" borderId="38" xfId="0" applyFont="1" applyFill="1" applyBorder="1" applyAlignment="1">
      <alignment horizontal="left" vertical="center" wrapText="1"/>
    </xf>
    <xf numFmtId="0" fontId="1" fillId="7" borderId="15" xfId="0" applyFont="1" applyFill="1" applyBorder="1" applyAlignment="1">
      <alignment horizontal="left" vertical="center" wrapText="1"/>
    </xf>
    <xf numFmtId="0" fontId="1" fillId="7" borderId="16" xfId="0" applyFont="1" applyFill="1" applyBorder="1" applyAlignment="1">
      <alignment horizontal="left" vertical="center" wrapText="1"/>
    </xf>
    <xf numFmtId="0" fontId="1" fillId="7" borderId="17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1" fillId="3" borderId="15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left"/>
    </xf>
    <xf numFmtId="0" fontId="3" fillId="5" borderId="16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6" fillId="0" borderId="5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right"/>
    </xf>
    <xf numFmtId="0" fontId="20" fillId="3" borderId="16" xfId="0" applyFont="1" applyFill="1" applyBorder="1" applyAlignment="1">
      <alignment horizontal="right"/>
    </xf>
    <xf numFmtId="0" fontId="20" fillId="3" borderId="17" xfId="0" applyFont="1" applyFill="1" applyBorder="1" applyAlignment="1">
      <alignment horizontal="right"/>
    </xf>
    <xf numFmtId="0" fontId="1" fillId="3" borderId="43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47" xfId="0" applyFont="1" applyFill="1" applyBorder="1" applyAlignment="1">
      <alignment horizontal="left"/>
    </xf>
    <xf numFmtId="0" fontId="9" fillId="0" borderId="15" xfId="0" applyFont="1" applyBorder="1" applyAlignment="1">
      <alignment horizontal="right"/>
    </xf>
    <xf numFmtId="0" fontId="9" fillId="0" borderId="16" xfId="0" applyFont="1" applyBorder="1" applyAlignment="1">
      <alignment horizontal="right"/>
    </xf>
    <xf numFmtId="0" fontId="9" fillId="0" borderId="19" xfId="0" applyFont="1" applyBorder="1" applyAlignment="1">
      <alignment horizontal="right"/>
    </xf>
    <xf numFmtId="0" fontId="9" fillId="3" borderId="22" xfId="0" applyFont="1" applyFill="1" applyBorder="1" applyAlignment="1">
      <alignment horizontal="left"/>
    </xf>
    <xf numFmtId="0" fontId="9" fillId="3" borderId="20" xfId="0" applyFont="1" applyFill="1" applyBorder="1" applyAlignment="1">
      <alignment horizontal="left"/>
    </xf>
    <xf numFmtId="0" fontId="9" fillId="3" borderId="21" xfId="0" applyFont="1" applyFill="1" applyBorder="1" applyAlignment="1">
      <alignment horizontal="left"/>
    </xf>
    <xf numFmtId="0" fontId="13" fillId="0" borderId="23" xfId="0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5" fillId="0" borderId="33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2" fontId="5" fillId="0" borderId="33" xfId="0" applyNumberFormat="1" applyFont="1" applyBorder="1" applyAlignment="1">
      <alignment horizontal="center" vertical="center"/>
    </xf>
    <xf numFmtId="9" fontId="4" fillId="0" borderId="33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3" fillId="0" borderId="13" xfId="0" applyFont="1" applyFill="1" applyBorder="1" applyAlignment="1">
      <alignment horizontal="left" vertical="center" wrapText="1"/>
    </xf>
    <xf numFmtId="0" fontId="5" fillId="0" borderId="58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5" fillId="0" borderId="17" xfId="0" applyFont="1" applyBorder="1" applyAlignment="1">
      <alignment horizontal="right"/>
    </xf>
    <xf numFmtId="0" fontId="1" fillId="3" borderId="36" xfId="0" applyFont="1" applyFill="1" applyBorder="1" applyAlignment="1">
      <alignment horizontal="left"/>
    </xf>
    <xf numFmtId="0" fontId="1" fillId="3" borderId="37" xfId="0" applyFont="1" applyFill="1" applyBorder="1" applyAlignment="1">
      <alignment horizontal="left"/>
    </xf>
    <xf numFmtId="0" fontId="1" fillId="3" borderId="56" xfId="0" applyFont="1" applyFill="1" applyBorder="1" applyAlignment="1">
      <alignment horizontal="left"/>
    </xf>
    <xf numFmtId="0" fontId="1" fillId="0" borderId="22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5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2" fontId="5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1" fillId="2" borderId="63" xfId="0" applyFont="1" applyFill="1" applyBorder="1" applyAlignment="1">
      <alignment horizontal="center" vertical="center"/>
    </xf>
    <xf numFmtId="0" fontId="1" fillId="2" borderId="64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left" vertical="center" wrapText="1"/>
    </xf>
    <xf numFmtId="0" fontId="13" fillId="0" borderId="48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55" xfId="0" applyFont="1" applyFill="1" applyBorder="1" applyAlignment="1">
      <alignment horizontal="left" vertical="center" wrapText="1"/>
    </xf>
    <xf numFmtId="0" fontId="13" fillId="0" borderId="41" xfId="0" applyFont="1" applyFill="1" applyBorder="1" applyAlignment="1">
      <alignment horizontal="left" vertical="center" wrapText="1"/>
    </xf>
    <xf numFmtId="0" fontId="5" fillId="3" borderId="32" xfId="0" applyFont="1" applyFill="1" applyBorder="1" applyAlignment="1">
      <alignment horizontal="left"/>
    </xf>
    <xf numFmtId="0" fontId="5" fillId="3" borderId="33" xfId="0" applyFont="1" applyFill="1" applyBorder="1" applyAlignment="1">
      <alignment horizontal="left"/>
    </xf>
    <xf numFmtId="0" fontId="5" fillId="3" borderId="34" xfId="0" applyFont="1" applyFill="1" applyBorder="1" applyAlignment="1">
      <alignment horizontal="left"/>
    </xf>
    <xf numFmtId="9" fontId="5" fillId="0" borderId="6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 textRotation="87"/>
    </xf>
    <xf numFmtId="0" fontId="1" fillId="0" borderId="5" xfId="0" applyFont="1" applyFill="1" applyBorder="1" applyAlignment="1">
      <alignment horizontal="center" vertical="center" textRotation="87"/>
    </xf>
    <xf numFmtId="0" fontId="1" fillId="0" borderId="29" xfId="0" applyFont="1" applyFill="1" applyBorder="1" applyAlignment="1">
      <alignment horizontal="center" vertical="center" textRotation="87"/>
    </xf>
    <xf numFmtId="0" fontId="17" fillId="0" borderId="3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9" fontId="5" fillId="0" borderId="33" xfId="0" applyNumberFormat="1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3" fillId="0" borderId="51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2" fontId="5" fillId="4" borderId="42" xfId="0" applyNumberFormat="1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left" wrapText="1"/>
    </xf>
    <xf numFmtId="0" fontId="1" fillId="3" borderId="16" xfId="0" applyFont="1" applyFill="1" applyBorder="1" applyAlignment="1">
      <alignment horizontal="left" wrapText="1"/>
    </xf>
    <xf numFmtId="0" fontId="1" fillId="3" borderId="17" xfId="0" applyFont="1" applyFill="1" applyBorder="1" applyAlignment="1">
      <alignment horizontal="left" wrapText="1"/>
    </xf>
    <xf numFmtId="2" fontId="3" fillId="0" borderId="0" xfId="0" applyNumberFormat="1" applyFont="1" applyAlignment="1">
      <alignment horizontal="right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2" fontId="5" fillId="0" borderId="41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textRotation="90"/>
    </xf>
    <xf numFmtId="2" fontId="5" fillId="4" borderId="41" xfId="0" applyNumberFormat="1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1" fillId="2" borderId="62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left" vertical="center" wrapText="1"/>
    </xf>
    <xf numFmtId="0" fontId="13" fillId="0" borderId="42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5" fillId="2" borderId="4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2" fontId="5" fillId="0" borderId="33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2" fontId="5" fillId="0" borderId="29" xfId="0" applyNumberFormat="1" applyFont="1" applyFill="1" applyBorder="1" applyAlignment="1">
      <alignment horizontal="center" vertical="center"/>
    </xf>
    <xf numFmtId="9" fontId="5" fillId="2" borderId="42" xfId="0" applyNumberFormat="1" applyFont="1" applyFill="1" applyBorder="1" applyAlignment="1">
      <alignment horizontal="center" vertical="center"/>
    </xf>
    <xf numFmtId="2" fontId="5" fillId="2" borderId="52" xfId="0" applyNumberFormat="1" applyFont="1" applyFill="1" applyBorder="1" applyAlignment="1">
      <alignment horizontal="center" vertical="center"/>
    </xf>
    <xf numFmtId="2" fontId="5" fillId="2" borderId="50" xfId="0" applyNumberFormat="1" applyFont="1" applyFill="1" applyBorder="1" applyAlignment="1">
      <alignment horizontal="center" vertical="center"/>
    </xf>
    <xf numFmtId="2" fontId="5" fillId="2" borderId="54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abSelected="1" view="pageBreakPreview" zoomScale="78" zoomScaleNormal="83" zoomScaleSheetLayoutView="78" workbookViewId="0">
      <selection activeCell="L7" sqref="L7:L9"/>
    </sheetView>
  </sheetViews>
  <sheetFormatPr defaultRowHeight="15" x14ac:dyDescent="0.25"/>
  <cols>
    <col min="1" max="1" width="4.28515625" customWidth="1"/>
    <col min="7" max="7" width="27.28515625" customWidth="1"/>
    <col min="8" max="8" width="10.28515625" customWidth="1"/>
    <col min="9" max="9" width="15.42578125" customWidth="1"/>
    <col min="10" max="10" width="10.28515625" customWidth="1"/>
    <col min="11" max="11" width="13.85546875" customWidth="1"/>
    <col min="12" max="12" width="20.140625" customWidth="1"/>
    <col min="13" max="13" width="10.5703125" customWidth="1"/>
    <col min="14" max="14" width="28.42578125" customWidth="1"/>
    <col min="16" max="16" width="13.5703125" customWidth="1"/>
    <col min="18" max="18" width="10.5703125" bestFit="1" customWidth="1"/>
    <col min="19" max="19" width="11" customWidth="1"/>
  </cols>
  <sheetData>
    <row r="1" spans="1:19" ht="16.5" thickBot="1" x14ac:dyDescent="0.3">
      <c r="C1" s="347" t="s">
        <v>64</v>
      </c>
      <c r="D1" s="347"/>
      <c r="E1" s="347"/>
      <c r="F1" s="347"/>
      <c r="G1" s="347"/>
      <c r="H1" s="347"/>
      <c r="I1" s="347"/>
      <c r="J1" s="347"/>
      <c r="K1" s="347"/>
      <c r="L1" s="347"/>
      <c r="M1" s="4"/>
      <c r="N1" s="4" t="s">
        <v>65</v>
      </c>
    </row>
    <row r="2" spans="1:19" ht="16.5" thickBot="1" x14ac:dyDescent="0.3">
      <c r="A2" s="2"/>
      <c r="B2" s="265" t="s">
        <v>69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6"/>
    </row>
    <row r="3" spans="1:19" ht="30" x14ac:dyDescent="0.25">
      <c r="A3" s="21" t="s">
        <v>1</v>
      </c>
      <c r="B3" s="267" t="s">
        <v>0</v>
      </c>
      <c r="C3" s="268"/>
      <c r="D3" s="268"/>
      <c r="E3" s="268"/>
      <c r="F3" s="268"/>
      <c r="G3" s="268"/>
      <c r="H3" s="24" t="s">
        <v>9</v>
      </c>
      <c r="I3" s="25" t="s">
        <v>2</v>
      </c>
      <c r="J3" s="26" t="s">
        <v>8</v>
      </c>
      <c r="K3" s="26" t="s">
        <v>10</v>
      </c>
      <c r="L3" s="26" t="s">
        <v>3</v>
      </c>
      <c r="M3" s="26" t="s">
        <v>4</v>
      </c>
      <c r="N3" s="27" t="s">
        <v>24</v>
      </c>
      <c r="O3" s="1"/>
    </row>
    <row r="4" spans="1:19" x14ac:dyDescent="0.25">
      <c r="A4" s="22">
        <v>1</v>
      </c>
      <c r="B4" s="269">
        <v>2</v>
      </c>
      <c r="C4" s="270"/>
      <c r="D4" s="270"/>
      <c r="E4" s="270"/>
      <c r="F4" s="270"/>
      <c r="G4" s="270"/>
      <c r="H4" s="20">
        <v>3</v>
      </c>
      <c r="I4" s="20">
        <v>4</v>
      </c>
      <c r="J4" s="20">
        <v>5</v>
      </c>
      <c r="K4" s="20">
        <v>6</v>
      </c>
      <c r="L4" s="20">
        <v>7</v>
      </c>
      <c r="M4" s="20">
        <v>8</v>
      </c>
      <c r="N4" s="28">
        <v>9</v>
      </c>
    </row>
    <row r="5" spans="1:19" ht="39" customHeight="1" thickBot="1" x14ac:dyDescent="0.3">
      <c r="A5" s="23"/>
      <c r="B5" s="271"/>
      <c r="C5" s="272"/>
      <c r="D5" s="272"/>
      <c r="E5" s="272"/>
      <c r="F5" s="272"/>
      <c r="G5" s="273"/>
      <c r="H5" s="29"/>
      <c r="I5" s="30" t="s">
        <v>12</v>
      </c>
      <c r="J5" s="29"/>
      <c r="K5" s="29"/>
      <c r="L5" s="35" t="s">
        <v>18</v>
      </c>
      <c r="M5" s="31">
        <v>0.23</v>
      </c>
      <c r="N5" s="32" t="s">
        <v>19</v>
      </c>
      <c r="O5" s="17"/>
    </row>
    <row r="6" spans="1:19" ht="15.75" thickBot="1" x14ac:dyDescent="0.3">
      <c r="A6" s="254" t="s">
        <v>45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6"/>
    </row>
    <row r="7" spans="1:19" ht="15" customHeight="1" x14ac:dyDescent="0.25">
      <c r="A7" s="276">
        <v>1</v>
      </c>
      <c r="B7" s="212" t="s">
        <v>34</v>
      </c>
      <c r="C7" s="212"/>
      <c r="D7" s="212"/>
      <c r="E7" s="212"/>
      <c r="F7" s="212"/>
      <c r="G7" s="213"/>
      <c r="H7" s="313" t="s">
        <v>6</v>
      </c>
      <c r="I7" s="176"/>
      <c r="J7" s="178">
        <v>1</v>
      </c>
      <c r="K7" s="153">
        <v>15</v>
      </c>
      <c r="L7" s="315">
        <f>I7*J7*K7</f>
        <v>0</v>
      </c>
      <c r="M7" s="227">
        <v>0.23</v>
      </c>
      <c r="N7" s="156">
        <f t="shared" ref="N7" si="0">L7*1.23</f>
        <v>0</v>
      </c>
    </row>
    <row r="8" spans="1:19" x14ac:dyDescent="0.25">
      <c r="A8" s="277"/>
      <c r="B8" s="212"/>
      <c r="C8" s="212"/>
      <c r="D8" s="212"/>
      <c r="E8" s="212"/>
      <c r="F8" s="212"/>
      <c r="G8" s="213"/>
      <c r="H8" s="313"/>
      <c r="I8" s="176"/>
      <c r="J8" s="178"/>
      <c r="K8" s="154"/>
      <c r="L8" s="316"/>
      <c r="M8" s="274"/>
      <c r="N8" s="157"/>
      <c r="Q8" s="8"/>
    </row>
    <row r="9" spans="1:19" ht="64.5" customHeight="1" x14ac:dyDescent="0.25">
      <c r="A9" s="278"/>
      <c r="B9" s="214"/>
      <c r="C9" s="214"/>
      <c r="D9" s="214"/>
      <c r="E9" s="214"/>
      <c r="F9" s="214"/>
      <c r="G9" s="215"/>
      <c r="H9" s="314"/>
      <c r="I9" s="176"/>
      <c r="J9" s="178"/>
      <c r="K9" s="155"/>
      <c r="L9" s="201"/>
      <c r="M9" s="275"/>
      <c r="N9" s="158"/>
      <c r="P9" s="4"/>
      <c r="S9" s="8"/>
    </row>
    <row r="10" spans="1:19" ht="79.5" customHeight="1" x14ac:dyDescent="0.25">
      <c r="A10" s="137">
        <v>2</v>
      </c>
      <c r="B10" s="257" t="s">
        <v>46</v>
      </c>
      <c r="C10" s="257"/>
      <c r="D10" s="257"/>
      <c r="E10" s="257"/>
      <c r="F10" s="257"/>
      <c r="G10" s="258"/>
      <c r="H10" s="15" t="s">
        <v>6</v>
      </c>
      <c r="I10" s="44"/>
      <c r="J10" s="45">
        <v>1</v>
      </c>
      <c r="K10" s="45">
        <v>15</v>
      </c>
      <c r="L10" s="46">
        <f>I10*J10*K10</f>
        <v>0</v>
      </c>
      <c r="M10" s="47">
        <v>0.23</v>
      </c>
      <c r="N10" s="48">
        <f>L10*1.23</f>
        <v>0</v>
      </c>
    </row>
    <row r="11" spans="1:19" ht="79.5" customHeight="1" thickBot="1" x14ac:dyDescent="0.3">
      <c r="A11" s="138">
        <v>3</v>
      </c>
      <c r="B11" s="218" t="s">
        <v>41</v>
      </c>
      <c r="C11" s="218"/>
      <c r="D11" s="218"/>
      <c r="E11" s="218"/>
      <c r="F11" s="218"/>
      <c r="G11" s="219"/>
      <c r="H11" s="15" t="s">
        <v>6</v>
      </c>
      <c r="I11" s="44"/>
      <c r="J11" s="45">
        <v>1</v>
      </c>
      <c r="K11" s="45">
        <v>15</v>
      </c>
      <c r="L11" s="74">
        <f>I11*J11*K11</f>
        <v>0</v>
      </c>
      <c r="M11" s="75">
        <v>0.23</v>
      </c>
      <c r="N11" s="76">
        <f>L11*1.23</f>
        <v>0</v>
      </c>
    </row>
    <row r="12" spans="1:19" ht="16.5" thickBot="1" x14ac:dyDescent="0.3">
      <c r="A12" s="259" t="s">
        <v>5</v>
      </c>
      <c r="B12" s="260"/>
      <c r="C12" s="260"/>
      <c r="D12" s="260"/>
      <c r="E12" s="260"/>
      <c r="F12" s="260"/>
      <c r="G12" s="260"/>
      <c r="H12" s="260"/>
      <c r="I12" s="260"/>
      <c r="J12" s="261"/>
      <c r="K12" s="130"/>
      <c r="L12" s="131">
        <f>L7+L10+L11</f>
        <v>0</v>
      </c>
      <c r="M12" s="132"/>
      <c r="N12" s="133">
        <f>N7+N10+N11</f>
        <v>0</v>
      </c>
      <c r="Q12" s="3"/>
    </row>
    <row r="13" spans="1:19" ht="15.75" thickBot="1" x14ac:dyDescent="0.3">
      <c r="A13" s="262" t="s">
        <v>47</v>
      </c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4"/>
    </row>
    <row r="14" spans="1:19" ht="15" customHeight="1" x14ac:dyDescent="0.25">
      <c r="A14" s="168">
        <v>4</v>
      </c>
      <c r="B14" s="212" t="s">
        <v>48</v>
      </c>
      <c r="C14" s="212"/>
      <c r="D14" s="212"/>
      <c r="E14" s="212"/>
      <c r="F14" s="212"/>
      <c r="G14" s="213"/>
      <c r="H14" s="199" t="s">
        <v>25</v>
      </c>
      <c r="I14" s="176"/>
      <c r="J14" s="178">
        <v>1</v>
      </c>
      <c r="K14" s="153">
        <v>15</v>
      </c>
      <c r="L14" s="201">
        <f t="shared" ref="L14" si="1">I14*J14*K14</f>
        <v>0</v>
      </c>
      <c r="M14" s="203">
        <v>0.23</v>
      </c>
      <c r="N14" s="162">
        <f t="shared" ref="N14" si="2">L14*1.23</f>
        <v>0</v>
      </c>
      <c r="P14" s="163"/>
    </row>
    <row r="15" spans="1:19" x14ac:dyDescent="0.25">
      <c r="A15" s="197"/>
      <c r="B15" s="212"/>
      <c r="C15" s="212"/>
      <c r="D15" s="212"/>
      <c r="E15" s="212"/>
      <c r="F15" s="212"/>
      <c r="G15" s="213"/>
      <c r="H15" s="200"/>
      <c r="I15" s="176"/>
      <c r="J15" s="178"/>
      <c r="K15" s="154"/>
      <c r="L15" s="202"/>
      <c r="M15" s="191"/>
      <c r="N15" s="162"/>
      <c r="P15" s="163"/>
    </row>
    <row r="16" spans="1:19" ht="46.5" customHeight="1" x14ac:dyDescent="0.25">
      <c r="A16" s="198"/>
      <c r="B16" s="214"/>
      <c r="C16" s="214"/>
      <c r="D16" s="214"/>
      <c r="E16" s="214"/>
      <c r="F16" s="214"/>
      <c r="G16" s="215"/>
      <c r="H16" s="200"/>
      <c r="I16" s="176"/>
      <c r="J16" s="178"/>
      <c r="K16" s="155"/>
      <c r="L16" s="202"/>
      <c r="M16" s="191"/>
      <c r="N16" s="162"/>
      <c r="P16" s="163"/>
    </row>
    <row r="17" spans="1:16" ht="18.75" customHeight="1" x14ac:dyDescent="0.25">
      <c r="A17" s="204">
        <v>5</v>
      </c>
      <c r="B17" s="181" t="s">
        <v>42</v>
      </c>
      <c r="C17" s="181"/>
      <c r="D17" s="181"/>
      <c r="E17" s="181"/>
      <c r="F17" s="181"/>
      <c r="G17" s="182"/>
      <c r="H17" s="199" t="s">
        <v>25</v>
      </c>
      <c r="I17" s="177"/>
      <c r="J17" s="153">
        <v>1</v>
      </c>
      <c r="K17" s="153">
        <v>15</v>
      </c>
      <c r="L17" s="201">
        <f t="shared" ref="L17" si="3">I17*J17*K17</f>
        <v>0</v>
      </c>
      <c r="M17" s="227">
        <v>0.23</v>
      </c>
      <c r="N17" s="156">
        <f>L17*1.23</f>
        <v>0</v>
      </c>
      <c r="P17" s="163"/>
    </row>
    <row r="18" spans="1:16" ht="19.5" customHeight="1" x14ac:dyDescent="0.25">
      <c r="A18" s="197"/>
      <c r="B18" s="181"/>
      <c r="C18" s="181"/>
      <c r="D18" s="181"/>
      <c r="E18" s="181"/>
      <c r="F18" s="181"/>
      <c r="G18" s="182"/>
      <c r="H18" s="200"/>
      <c r="I18" s="185"/>
      <c r="J18" s="154"/>
      <c r="K18" s="154"/>
      <c r="L18" s="202"/>
      <c r="M18" s="274"/>
      <c r="N18" s="157"/>
      <c r="P18" s="163"/>
    </row>
    <row r="19" spans="1:16" ht="31.5" customHeight="1" thickBot="1" x14ac:dyDescent="0.3">
      <c r="A19" s="198"/>
      <c r="B19" s="183"/>
      <c r="C19" s="183"/>
      <c r="D19" s="183"/>
      <c r="E19" s="183"/>
      <c r="F19" s="183"/>
      <c r="G19" s="184"/>
      <c r="H19" s="200"/>
      <c r="I19" s="231"/>
      <c r="J19" s="155"/>
      <c r="K19" s="155"/>
      <c r="L19" s="202"/>
      <c r="M19" s="275"/>
      <c r="N19" s="158"/>
      <c r="P19" s="163"/>
    </row>
    <row r="20" spans="1:16" ht="31.5" customHeight="1" x14ac:dyDescent="0.25">
      <c r="A20" s="204">
        <v>6</v>
      </c>
      <c r="B20" s="212" t="s">
        <v>49</v>
      </c>
      <c r="C20" s="212"/>
      <c r="D20" s="212"/>
      <c r="E20" s="212"/>
      <c r="F20" s="212"/>
      <c r="G20" s="213"/>
      <c r="H20" s="199" t="s">
        <v>25</v>
      </c>
      <c r="I20" s="177"/>
      <c r="J20" s="153">
        <v>1</v>
      </c>
      <c r="K20" s="153">
        <v>15</v>
      </c>
      <c r="L20" s="315">
        <f>I20*J20*K20</f>
        <v>0</v>
      </c>
      <c r="M20" s="203">
        <v>0.23</v>
      </c>
      <c r="N20" s="156">
        <f>L20*1.23</f>
        <v>0</v>
      </c>
      <c r="P20" s="42"/>
    </row>
    <row r="21" spans="1:16" ht="31.5" customHeight="1" x14ac:dyDescent="0.25">
      <c r="A21" s="197"/>
      <c r="B21" s="212"/>
      <c r="C21" s="212"/>
      <c r="D21" s="212"/>
      <c r="E21" s="212"/>
      <c r="F21" s="212"/>
      <c r="G21" s="213"/>
      <c r="H21" s="200"/>
      <c r="I21" s="185"/>
      <c r="J21" s="154"/>
      <c r="K21" s="154"/>
      <c r="L21" s="316"/>
      <c r="M21" s="191"/>
      <c r="N21" s="157"/>
      <c r="P21" s="42"/>
    </row>
    <row r="22" spans="1:16" ht="9.75" customHeight="1" thickBot="1" x14ac:dyDescent="0.3">
      <c r="A22" s="169"/>
      <c r="B22" s="214"/>
      <c r="C22" s="214"/>
      <c r="D22" s="214"/>
      <c r="E22" s="214"/>
      <c r="F22" s="214"/>
      <c r="G22" s="215"/>
      <c r="H22" s="200"/>
      <c r="I22" s="231"/>
      <c r="J22" s="155"/>
      <c r="K22" s="155"/>
      <c r="L22" s="201"/>
      <c r="M22" s="191"/>
      <c r="N22" s="158"/>
      <c r="P22" s="42"/>
    </row>
    <row r="23" spans="1:16" ht="15.75" thickBot="1" x14ac:dyDescent="0.3">
      <c r="A23" s="205" t="s">
        <v>5</v>
      </c>
      <c r="B23" s="206"/>
      <c r="C23" s="206"/>
      <c r="D23" s="206"/>
      <c r="E23" s="206"/>
      <c r="F23" s="206"/>
      <c r="G23" s="206"/>
      <c r="H23" s="206"/>
      <c r="I23" s="206"/>
      <c r="J23" s="207"/>
      <c r="K23" s="10"/>
      <c r="L23" s="77">
        <f>L14+L17+L20</f>
        <v>0</v>
      </c>
      <c r="M23" s="7"/>
      <c r="N23" s="78">
        <f>N14+N17+N20</f>
        <v>0</v>
      </c>
    </row>
    <row r="24" spans="1:16" ht="20.25" customHeight="1" thickBot="1" x14ac:dyDescent="0.3">
      <c r="A24" s="194" t="s">
        <v>50</v>
      </c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6"/>
    </row>
    <row r="25" spans="1:16" ht="39.75" customHeight="1" x14ac:dyDescent="0.25">
      <c r="A25" s="168">
        <v>7</v>
      </c>
      <c r="B25" s="170" t="s">
        <v>51</v>
      </c>
      <c r="C25" s="171"/>
      <c r="D25" s="171"/>
      <c r="E25" s="171"/>
      <c r="F25" s="171"/>
      <c r="G25" s="171"/>
      <c r="H25" s="174" t="s">
        <v>25</v>
      </c>
      <c r="I25" s="176"/>
      <c r="J25" s="178">
        <v>1</v>
      </c>
      <c r="K25" s="153">
        <v>15</v>
      </c>
      <c r="L25" s="201">
        <f t="shared" ref="L25" si="4">I25*J25*K25</f>
        <v>0</v>
      </c>
      <c r="M25" s="227">
        <v>0.23</v>
      </c>
      <c r="N25" s="158">
        <f t="shared" ref="N25" si="5">L25*1.23</f>
        <v>0</v>
      </c>
      <c r="P25" s="42"/>
    </row>
    <row r="26" spans="1:16" ht="38.25" customHeight="1" thickBot="1" x14ac:dyDescent="0.3">
      <c r="A26" s="169"/>
      <c r="B26" s="172"/>
      <c r="C26" s="173"/>
      <c r="D26" s="173"/>
      <c r="E26" s="173"/>
      <c r="F26" s="173"/>
      <c r="G26" s="173"/>
      <c r="H26" s="175"/>
      <c r="I26" s="177"/>
      <c r="J26" s="153"/>
      <c r="K26" s="154"/>
      <c r="L26" s="315"/>
      <c r="M26" s="274"/>
      <c r="N26" s="156"/>
      <c r="P26" s="42"/>
    </row>
    <row r="27" spans="1:16" ht="15.75" thickBot="1" x14ac:dyDescent="0.3">
      <c r="A27" s="205" t="s">
        <v>5</v>
      </c>
      <c r="B27" s="206"/>
      <c r="C27" s="206"/>
      <c r="D27" s="206"/>
      <c r="E27" s="206"/>
      <c r="F27" s="206"/>
      <c r="G27" s="206"/>
      <c r="H27" s="206"/>
      <c r="I27" s="206"/>
      <c r="J27" s="207"/>
      <c r="K27" s="66"/>
      <c r="L27" s="80">
        <f>L25</f>
        <v>0</v>
      </c>
      <c r="M27" s="79"/>
      <c r="N27" s="81">
        <f>N25</f>
        <v>0</v>
      </c>
    </row>
    <row r="28" spans="1:16" ht="15.75" thickBot="1" x14ac:dyDescent="0.3">
      <c r="A28" s="165" t="s">
        <v>52</v>
      </c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7"/>
    </row>
    <row r="29" spans="1:16" ht="42" customHeight="1" x14ac:dyDescent="0.25">
      <c r="A29" s="168">
        <v>8</v>
      </c>
      <c r="B29" s="179" t="s">
        <v>53</v>
      </c>
      <c r="C29" s="179"/>
      <c r="D29" s="179"/>
      <c r="E29" s="179"/>
      <c r="F29" s="179"/>
      <c r="G29" s="180"/>
      <c r="H29" s="329" t="s">
        <v>6</v>
      </c>
      <c r="I29" s="230"/>
      <c r="J29" s="332">
        <v>1</v>
      </c>
      <c r="K29" s="332">
        <v>15</v>
      </c>
      <c r="L29" s="335">
        <f>I29*J29*K29</f>
        <v>0</v>
      </c>
      <c r="M29" s="338">
        <v>0.23</v>
      </c>
      <c r="N29" s="339">
        <f>L29*1.23</f>
        <v>0</v>
      </c>
      <c r="P29" s="42"/>
    </row>
    <row r="30" spans="1:16" ht="27" customHeight="1" x14ac:dyDescent="0.25">
      <c r="A30" s="197"/>
      <c r="B30" s="181"/>
      <c r="C30" s="181"/>
      <c r="D30" s="181"/>
      <c r="E30" s="181"/>
      <c r="F30" s="181"/>
      <c r="G30" s="182"/>
      <c r="H30" s="330"/>
      <c r="I30" s="185"/>
      <c r="J30" s="333"/>
      <c r="K30" s="333"/>
      <c r="L30" s="336"/>
      <c r="M30" s="336"/>
      <c r="N30" s="340"/>
      <c r="P30" s="42"/>
    </row>
    <row r="31" spans="1:16" ht="38.25" customHeight="1" thickBot="1" x14ac:dyDescent="0.3">
      <c r="A31" s="169"/>
      <c r="B31" s="183"/>
      <c r="C31" s="183"/>
      <c r="D31" s="183"/>
      <c r="E31" s="183"/>
      <c r="F31" s="183"/>
      <c r="G31" s="184"/>
      <c r="H31" s="331"/>
      <c r="I31" s="186"/>
      <c r="J31" s="334"/>
      <c r="K31" s="334"/>
      <c r="L31" s="337"/>
      <c r="M31" s="337"/>
      <c r="N31" s="341"/>
      <c r="P31" s="42"/>
    </row>
    <row r="32" spans="1:16" ht="15.75" thickBot="1" x14ac:dyDescent="0.3">
      <c r="A32" s="205" t="s">
        <v>5</v>
      </c>
      <c r="B32" s="206"/>
      <c r="C32" s="206"/>
      <c r="D32" s="206"/>
      <c r="E32" s="206"/>
      <c r="F32" s="206"/>
      <c r="G32" s="206"/>
      <c r="H32" s="206"/>
      <c r="I32" s="206"/>
      <c r="J32" s="207"/>
      <c r="K32" s="33"/>
      <c r="L32" s="77">
        <f>L29</f>
        <v>0</v>
      </c>
      <c r="M32" s="7"/>
      <c r="N32" s="78">
        <f>N29</f>
        <v>0</v>
      </c>
    </row>
    <row r="33" spans="1:18" ht="15.75" customHeight="1" thickBot="1" x14ac:dyDescent="0.3">
      <c r="A33" s="359" t="s">
        <v>11</v>
      </c>
      <c r="B33" s="360"/>
      <c r="C33" s="360"/>
      <c r="D33" s="360"/>
      <c r="E33" s="360"/>
      <c r="F33" s="360"/>
      <c r="G33" s="360"/>
      <c r="H33" s="360"/>
      <c r="I33" s="360"/>
      <c r="J33" s="360"/>
      <c r="K33" s="360"/>
      <c r="L33" s="360"/>
      <c r="M33" s="360"/>
      <c r="N33" s="361"/>
    </row>
    <row r="34" spans="1:18" ht="15" customHeight="1" x14ac:dyDescent="0.25">
      <c r="A34" s="208">
        <v>9</v>
      </c>
      <c r="B34" s="210" t="s">
        <v>35</v>
      </c>
      <c r="C34" s="210"/>
      <c r="D34" s="210"/>
      <c r="E34" s="210"/>
      <c r="F34" s="210"/>
      <c r="G34" s="211"/>
      <c r="H34" s="216" t="s">
        <v>20</v>
      </c>
      <c r="I34" s="230"/>
      <c r="J34" s="164">
        <v>1</v>
      </c>
      <c r="K34" s="164">
        <v>15</v>
      </c>
      <c r="L34" s="222">
        <f t="shared" ref="L34" si="6">I34*J34*K34</f>
        <v>0</v>
      </c>
      <c r="M34" s="190">
        <v>0.23</v>
      </c>
      <c r="N34" s="161">
        <f t="shared" ref="N34" si="7">L34*1.23</f>
        <v>0</v>
      </c>
      <c r="P34" s="163"/>
    </row>
    <row r="35" spans="1:18" x14ac:dyDescent="0.25">
      <c r="A35" s="209"/>
      <c r="B35" s="212"/>
      <c r="C35" s="212"/>
      <c r="D35" s="212"/>
      <c r="E35" s="212"/>
      <c r="F35" s="212"/>
      <c r="G35" s="213"/>
      <c r="H35" s="217"/>
      <c r="I35" s="185"/>
      <c r="J35" s="154"/>
      <c r="K35" s="154"/>
      <c r="L35" s="202"/>
      <c r="M35" s="191"/>
      <c r="N35" s="162"/>
      <c r="P35" s="163"/>
    </row>
    <row r="36" spans="1:18" ht="23.25" customHeight="1" x14ac:dyDescent="0.25">
      <c r="A36" s="209"/>
      <c r="B36" s="214"/>
      <c r="C36" s="214"/>
      <c r="D36" s="214"/>
      <c r="E36" s="214"/>
      <c r="F36" s="214"/>
      <c r="G36" s="215"/>
      <c r="H36" s="217"/>
      <c r="I36" s="231"/>
      <c r="J36" s="155"/>
      <c r="K36" s="155"/>
      <c r="L36" s="202"/>
      <c r="M36" s="191"/>
      <c r="N36" s="162"/>
      <c r="P36" s="163"/>
    </row>
    <row r="37" spans="1:18" ht="15" customHeight="1" x14ac:dyDescent="0.25">
      <c r="A37" s="342">
        <v>10</v>
      </c>
      <c r="B37" s="218" t="s">
        <v>36</v>
      </c>
      <c r="C37" s="218"/>
      <c r="D37" s="218"/>
      <c r="E37" s="218"/>
      <c r="F37" s="218"/>
      <c r="G37" s="219"/>
      <c r="H37" s="187" t="s">
        <v>20</v>
      </c>
      <c r="I37" s="177"/>
      <c r="J37" s="153">
        <v>1</v>
      </c>
      <c r="K37" s="153">
        <v>15</v>
      </c>
      <c r="L37" s="315">
        <f t="shared" ref="L37" si="8">I37*J37*K37</f>
        <v>0</v>
      </c>
      <c r="M37" s="227">
        <v>0.23</v>
      </c>
      <c r="N37" s="156">
        <f t="shared" ref="N37" si="9">L37*1.23</f>
        <v>0</v>
      </c>
      <c r="P37" s="163"/>
    </row>
    <row r="38" spans="1:18" ht="15" customHeight="1" x14ac:dyDescent="0.25">
      <c r="A38" s="343"/>
      <c r="B38" s="212"/>
      <c r="C38" s="212"/>
      <c r="D38" s="212"/>
      <c r="E38" s="212"/>
      <c r="F38" s="212"/>
      <c r="G38" s="213"/>
      <c r="H38" s="188"/>
      <c r="I38" s="185"/>
      <c r="J38" s="154"/>
      <c r="K38" s="154"/>
      <c r="L38" s="316"/>
      <c r="M38" s="228"/>
      <c r="N38" s="157"/>
      <c r="P38" s="163"/>
    </row>
    <row r="39" spans="1:18" ht="27.75" customHeight="1" thickBot="1" x14ac:dyDescent="0.3">
      <c r="A39" s="344"/>
      <c r="B39" s="220"/>
      <c r="C39" s="220"/>
      <c r="D39" s="220"/>
      <c r="E39" s="220"/>
      <c r="F39" s="220"/>
      <c r="G39" s="221"/>
      <c r="H39" s="189"/>
      <c r="I39" s="186"/>
      <c r="J39" s="226"/>
      <c r="K39" s="226"/>
      <c r="L39" s="345"/>
      <c r="M39" s="229"/>
      <c r="N39" s="160"/>
      <c r="P39" s="163"/>
    </row>
    <row r="40" spans="1:18" ht="15.75" thickBot="1" x14ac:dyDescent="0.3">
      <c r="A40" s="311" t="s">
        <v>5</v>
      </c>
      <c r="B40" s="312"/>
      <c r="C40" s="312"/>
      <c r="D40" s="312"/>
      <c r="E40" s="312"/>
      <c r="F40" s="312"/>
      <c r="G40" s="312"/>
      <c r="H40" s="312"/>
      <c r="I40" s="312"/>
      <c r="J40" s="312"/>
      <c r="K40" s="11"/>
      <c r="L40" s="77">
        <f>L34+L37</f>
        <v>0</v>
      </c>
      <c r="M40" s="7"/>
      <c r="N40" s="78">
        <f>N34+N37</f>
        <v>0</v>
      </c>
    </row>
    <row r="41" spans="1:18" ht="15.75" thickBot="1" x14ac:dyDescent="0.3">
      <c r="A41" s="223" t="s">
        <v>54</v>
      </c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5"/>
    </row>
    <row r="42" spans="1:18" x14ac:dyDescent="0.25">
      <c r="A42" s="317">
        <v>11</v>
      </c>
      <c r="B42" s="352" t="s">
        <v>43</v>
      </c>
      <c r="C42" s="353"/>
      <c r="D42" s="353"/>
      <c r="E42" s="353"/>
      <c r="F42" s="353"/>
      <c r="G42" s="353"/>
      <c r="H42" s="356" t="s">
        <v>6</v>
      </c>
      <c r="I42" s="358"/>
      <c r="J42" s="164">
        <v>1</v>
      </c>
      <c r="K42" s="164">
        <v>15</v>
      </c>
      <c r="L42" s="222">
        <f t="shared" ref="L42" si="10">I42*J42*K42</f>
        <v>0</v>
      </c>
      <c r="M42" s="190">
        <v>0.23</v>
      </c>
      <c r="N42" s="159">
        <f>L42*1.23</f>
        <v>0</v>
      </c>
      <c r="P42" s="163"/>
      <c r="R42" s="16"/>
    </row>
    <row r="43" spans="1:18" x14ac:dyDescent="0.25">
      <c r="A43" s="318"/>
      <c r="B43" s="354"/>
      <c r="C43" s="355"/>
      <c r="D43" s="355"/>
      <c r="E43" s="355"/>
      <c r="F43" s="355"/>
      <c r="G43" s="355"/>
      <c r="H43" s="357"/>
      <c r="I43" s="176"/>
      <c r="J43" s="154"/>
      <c r="K43" s="154"/>
      <c r="L43" s="202"/>
      <c r="M43" s="191"/>
      <c r="N43" s="157"/>
      <c r="P43" s="163"/>
    </row>
    <row r="44" spans="1:18" x14ac:dyDescent="0.25">
      <c r="A44" s="318"/>
      <c r="B44" s="354"/>
      <c r="C44" s="355"/>
      <c r="D44" s="355"/>
      <c r="E44" s="355"/>
      <c r="F44" s="355"/>
      <c r="G44" s="355"/>
      <c r="H44" s="357"/>
      <c r="I44" s="176"/>
      <c r="J44" s="154"/>
      <c r="K44" s="154"/>
      <c r="L44" s="202"/>
      <c r="M44" s="191"/>
      <c r="N44" s="157"/>
      <c r="P44" s="163"/>
    </row>
    <row r="45" spans="1:18" x14ac:dyDescent="0.25">
      <c r="A45" s="318"/>
      <c r="B45" s="354"/>
      <c r="C45" s="355"/>
      <c r="D45" s="355"/>
      <c r="E45" s="355"/>
      <c r="F45" s="355"/>
      <c r="G45" s="355"/>
      <c r="H45" s="357"/>
      <c r="I45" s="176"/>
      <c r="J45" s="155"/>
      <c r="K45" s="155"/>
      <c r="L45" s="202"/>
      <c r="M45" s="191"/>
      <c r="N45" s="158"/>
      <c r="P45" s="163"/>
    </row>
    <row r="46" spans="1:18" ht="15" customHeight="1" x14ac:dyDescent="0.25">
      <c r="A46" s="197">
        <v>12</v>
      </c>
      <c r="B46" s="319" t="s">
        <v>55</v>
      </c>
      <c r="C46" s="171"/>
      <c r="D46" s="171"/>
      <c r="E46" s="171"/>
      <c r="F46" s="171"/>
      <c r="G46" s="171"/>
      <c r="H46" s="294" t="s">
        <v>6</v>
      </c>
      <c r="I46" s="231"/>
      <c r="J46" s="154">
        <v>1</v>
      </c>
      <c r="K46" s="154">
        <v>15</v>
      </c>
      <c r="L46" s="201">
        <f t="shared" ref="L46" si="11">I46*J46*K46</f>
        <v>0</v>
      </c>
      <c r="M46" s="327">
        <v>0.23</v>
      </c>
      <c r="N46" s="157">
        <f>L46*1.23</f>
        <v>0</v>
      </c>
      <c r="P46" s="152"/>
    </row>
    <row r="47" spans="1:18" ht="15" customHeight="1" x14ac:dyDescent="0.25">
      <c r="A47" s="197"/>
      <c r="B47" s="320"/>
      <c r="C47" s="321"/>
      <c r="D47" s="321"/>
      <c r="E47" s="321"/>
      <c r="F47" s="321"/>
      <c r="G47" s="321"/>
      <c r="H47" s="357"/>
      <c r="I47" s="176"/>
      <c r="J47" s="154"/>
      <c r="K47" s="154"/>
      <c r="L47" s="202"/>
      <c r="M47" s="191"/>
      <c r="N47" s="157"/>
      <c r="P47" s="152"/>
    </row>
    <row r="48" spans="1:18" ht="15" customHeight="1" x14ac:dyDescent="0.25">
      <c r="A48" s="197"/>
      <c r="B48" s="320"/>
      <c r="C48" s="321"/>
      <c r="D48" s="321"/>
      <c r="E48" s="321"/>
      <c r="F48" s="321"/>
      <c r="G48" s="321"/>
      <c r="H48" s="357"/>
      <c r="I48" s="176"/>
      <c r="J48" s="154"/>
      <c r="K48" s="154"/>
      <c r="L48" s="202"/>
      <c r="M48" s="191"/>
      <c r="N48" s="157"/>
      <c r="P48" s="152"/>
    </row>
    <row r="49" spans="1:16" ht="21.75" customHeight="1" thickBot="1" x14ac:dyDescent="0.3">
      <c r="A49" s="169"/>
      <c r="B49" s="322"/>
      <c r="C49" s="323"/>
      <c r="D49" s="323"/>
      <c r="E49" s="323"/>
      <c r="F49" s="323"/>
      <c r="G49" s="323"/>
      <c r="H49" s="366"/>
      <c r="I49" s="367"/>
      <c r="J49" s="226"/>
      <c r="K49" s="226"/>
      <c r="L49" s="365"/>
      <c r="M49" s="328"/>
      <c r="N49" s="160"/>
      <c r="P49" s="152"/>
    </row>
    <row r="50" spans="1:16" ht="15.75" thickBot="1" x14ac:dyDescent="0.3">
      <c r="A50" s="232" t="s">
        <v>5</v>
      </c>
      <c r="B50" s="233"/>
      <c r="C50" s="233"/>
      <c r="D50" s="233"/>
      <c r="E50" s="233"/>
      <c r="F50" s="233"/>
      <c r="G50" s="233"/>
      <c r="H50" s="233"/>
      <c r="I50" s="233"/>
      <c r="J50" s="234"/>
      <c r="K50" s="34"/>
      <c r="L50" s="82">
        <f>L42+L46</f>
        <v>0</v>
      </c>
      <c r="M50" s="37"/>
      <c r="N50" s="83">
        <f>N42+N46</f>
        <v>0</v>
      </c>
    </row>
    <row r="51" spans="1:16" ht="15.75" thickBot="1" x14ac:dyDescent="0.3">
      <c r="A51" s="324" t="s">
        <v>26</v>
      </c>
      <c r="B51" s="325"/>
      <c r="C51" s="325"/>
      <c r="D51" s="325"/>
      <c r="E51" s="325"/>
      <c r="F51" s="325"/>
      <c r="G51" s="325"/>
      <c r="H51" s="325"/>
      <c r="I51" s="325"/>
      <c r="J51" s="325"/>
      <c r="K51" s="325"/>
      <c r="L51" s="325"/>
      <c r="M51" s="325"/>
      <c r="N51" s="326"/>
    </row>
    <row r="52" spans="1:16" x14ac:dyDescent="0.25">
      <c r="A52" s="317">
        <v>13</v>
      </c>
      <c r="B52" s="373" t="s">
        <v>44</v>
      </c>
      <c r="C52" s="374"/>
      <c r="D52" s="374"/>
      <c r="E52" s="374"/>
      <c r="F52" s="374"/>
      <c r="G52" s="374"/>
      <c r="H52" s="356" t="s">
        <v>6</v>
      </c>
      <c r="I52" s="358"/>
      <c r="J52" s="376">
        <v>1</v>
      </c>
      <c r="K52" s="379">
        <v>15</v>
      </c>
      <c r="L52" s="382">
        <f t="shared" ref="L52" si="12">I52*J52*K52</f>
        <v>0</v>
      </c>
      <c r="M52" s="385">
        <v>0.23</v>
      </c>
      <c r="N52" s="386">
        <f>L52*1.23</f>
        <v>0</v>
      </c>
    </row>
    <row r="53" spans="1:16" x14ac:dyDescent="0.25">
      <c r="A53" s="318"/>
      <c r="B53" s="375"/>
      <c r="C53" s="321"/>
      <c r="D53" s="321"/>
      <c r="E53" s="321"/>
      <c r="F53" s="321"/>
      <c r="G53" s="321"/>
      <c r="H53" s="357"/>
      <c r="I53" s="176"/>
      <c r="J53" s="377"/>
      <c r="K53" s="380"/>
      <c r="L53" s="383"/>
      <c r="M53" s="377"/>
      <c r="N53" s="387"/>
    </row>
    <row r="54" spans="1:16" x14ac:dyDescent="0.25">
      <c r="A54" s="318"/>
      <c r="B54" s="375"/>
      <c r="C54" s="321"/>
      <c r="D54" s="321"/>
      <c r="E54" s="321"/>
      <c r="F54" s="321"/>
      <c r="G54" s="321"/>
      <c r="H54" s="357"/>
      <c r="I54" s="176"/>
      <c r="J54" s="377"/>
      <c r="K54" s="380"/>
      <c r="L54" s="383"/>
      <c r="M54" s="377"/>
      <c r="N54" s="387"/>
    </row>
    <row r="55" spans="1:16" ht="15.75" thickBot="1" x14ac:dyDescent="0.3">
      <c r="A55" s="372"/>
      <c r="B55" s="292"/>
      <c r="C55" s="323"/>
      <c r="D55" s="323"/>
      <c r="E55" s="323"/>
      <c r="F55" s="323"/>
      <c r="G55" s="323"/>
      <c r="H55" s="366"/>
      <c r="I55" s="367"/>
      <c r="J55" s="378"/>
      <c r="K55" s="381"/>
      <c r="L55" s="384"/>
      <c r="M55" s="378"/>
      <c r="N55" s="388"/>
    </row>
    <row r="56" spans="1:16" ht="15.75" thickBot="1" x14ac:dyDescent="0.3">
      <c r="A56" s="232" t="s">
        <v>5</v>
      </c>
      <c r="B56" s="233"/>
      <c r="C56" s="233"/>
      <c r="D56" s="233"/>
      <c r="E56" s="233"/>
      <c r="F56" s="233"/>
      <c r="G56" s="233"/>
      <c r="H56" s="233"/>
      <c r="I56" s="233"/>
      <c r="J56" s="234"/>
      <c r="K56" s="43"/>
      <c r="L56" s="84">
        <f>L52</f>
        <v>0</v>
      </c>
      <c r="M56" s="37"/>
      <c r="N56" s="85">
        <f>N52</f>
        <v>0</v>
      </c>
    </row>
    <row r="57" spans="1:16" ht="15.75" customHeight="1" thickBot="1" x14ac:dyDescent="0.3">
      <c r="A57" s="194" t="s">
        <v>56</v>
      </c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6"/>
    </row>
    <row r="58" spans="1:16" ht="15.75" customHeight="1" x14ac:dyDescent="0.25">
      <c r="A58" s="139">
        <v>14</v>
      </c>
      <c r="B58" s="252" t="s">
        <v>14</v>
      </c>
      <c r="C58" s="252"/>
      <c r="D58" s="252"/>
      <c r="E58" s="252"/>
      <c r="F58" s="252"/>
      <c r="G58" s="253"/>
      <c r="H58" s="36" t="s">
        <v>21</v>
      </c>
      <c r="I58" s="86"/>
      <c r="J58" s="87">
        <v>120</v>
      </c>
      <c r="K58" s="87">
        <v>15</v>
      </c>
      <c r="L58" s="88">
        <f>I58*J58*K58</f>
        <v>0</v>
      </c>
      <c r="M58" s="89">
        <v>0.23</v>
      </c>
      <c r="N58" s="90">
        <f>L58*1.23</f>
        <v>0</v>
      </c>
    </row>
    <row r="59" spans="1:16" ht="15.75" customHeight="1" x14ac:dyDescent="0.25">
      <c r="A59" s="140">
        <v>15</v>
      </c>
      <c r="B59" s="250" t="s">
        <v>27</v>
      </c>
      <c r="C59" s="250"/>
      <c r="D59" s="250"/>
      <c r="E59" s="250"/>
      <c r="F59" s="250"/>
      <c r="G59" s="251"/>
      <c r="H59" s="5" t="s">
        <v>21</v>
      </c>
      <c r="I59" s="52"/>
      <c r="J59" s="53">
        <v>360</v>
      </c>
      <c r="K59" s="50">
        <v>15</v>
      </c>
      <c r="L59" s="51">
        <f t="shared" ref="L59:L62" si="13">I59*J59*K59</f>
        <v>0</v>
      </c>
      <c r="M59" s="54">
        <v>0.23</v>
      </c>
      <c r="N59" s="91">
        <f t="shared" ref="N59:N62" si="14">L59*1.23</f>
        <v>0</v>
      </c>
    </row>
    <row r="60" spans="1:16" x14ac:dyDescent="0.25">
      <c r="A60" s="141">
        <v>16</v>
      </c>
      <c r="B60" s="192" t="s">
        <v>13</v>
      </c>
      <c r="C60" s="192"/>
      <c r="D60" s="192"/>
      <c r="E60" s="192"/>
      <c r="F60" s="192"/>
      <c r="G60" s="193"/>
      <c r="H60" s="5" t="s">
        <v>21</v>
      </c>
      <c r="I60" s="55"/>
      <c r="J60" s="56">
        <v>6</v>
      </c>
      <c r="K60" s="50">
        <v>15</v>
      </c>
      <c r="L60" s="51">
        <f t="shared" si="13"/>
        <v>0</v>
      </c>
      <c r="M60" s="54">
        <v>0.23</v>
      </c>
      <c r="N60" s="91">
        <f t="shared" si="14"/>
        <v>0</v>
      </c>
    </row>
    <row r="61" spans="1:16" x14ac:dyDescent="0.25">
      <c r="A61" s="142">
        <v>17</v>
      </c>
      <c r="B61" s="240" t="s">
        <v>28</v>
      </c>
      <c r="C61" s="240"/>
      <c r="D61" s="240"/>
      <c r="E61" s="240"/>
      <c r="F61" s="240"/>
      <c r="G61" s="241"/>
      <c r="H61" s="5" t="s">
        <v>21</v>
      </c>
      <c r="I61" s="55"/>
      <c r="J61" s="56">
        <v>6</v>
      </c>
      <c r="K61" s="50">
        <v>15</v>
      </c>
      <c r="L61" s="51">
        <f t="shared" si="13"/>
        <v>0</v>
      </c>
      <c r="M61" s="54">
        <v>0.23</v>
      </c>
      <c r="N61" s="91">
        <f t="shared" si="14"/>
        <v>0</v>
      </c>
    </row>
    <row r="62" spans="1:16" ht="15.75" thickBot="1" x14ac:dyDescent="0.3">
      <c r="A62" s="143">
        <v>18</v>
      </c>
      <c r="B62" s="238" t="s">
        <v>29</v>
      </c>
      <c r="C62" s="238"/>
      <c r="D62" s="238"/>
      <c r="E62" s="238"/>
      <c r="F62" s="238"/>
      <c r="G62" s="239"/>
      <c r="H62" s="92" t="s">
        <v>21</v>
      </c>
      <c r="I62" s="93"/>
      <c r="J62" s="94">
        <v>6</v>
      </c>
      <c r="K62" s="95">
        <v>15</v>
      </c>
      <c r="L62" s="96">
        <f t="shared" si="13"/>
        <v>0</v>
      </c>
      <c r="M62" s="97">
        <v>0.23</v>
      </c>
      <c r="N62" s="98">
        <f t="shared" si="14"/>
        <v>0</v>
      </c>
    </row>
    <row r="63" spans="1:16" ht="15.75" thickBot="1" x14ac:dyDescent="0.3">
      <c r="A63" s="205" t="s">
        <v>5</v>
      </c>
      <c r="B63" s="206"/>
      <c r="C63" s="206"/>
      <c r="D63" s="206"/>
      <c r="E63" s="206"/>
      <c r="F63" s="206"/>
      <c r="G63" s="206"/>
      <c r="H63" s="206"/>
      <c r="I63" s="206"/>
      <c r="J63" s="207"/>
      <c r="K63" s="14"/>
      <c r="L63" s="77">
        <f>L58+L59+L60+L61+L62</f>
        <v>0</v>
      </c>
      <c r="M63" s="7"/>
      <c r="N63" s="78">
        <f>N58+N59+N60+N61+N62</f>
        <v>0</v>
      </c>
    </row>
    <row r="64" spans="1:16" ht="17.25" customHeight="1" thickBot="1" x14ac:dyDescent="0.3">
      <c r="A64" s="244" t="s">
        <v>40</v>
      </c>
      <c r="B64" s="245"/>
      <c r="C64" s="245"/>
      <c r="D64" s="245"/>
      <c r="E64" s="245"/>
      <c r="F64" s="245"/>
      <c r="G64" s="245"/>
      <c r="H64" s="245"/>
      <c r="I64" s="245"/>
      <c r="J64" s="245"/>
      <c r="K64" s="245"/>
      <c r="L64" s="245"/>
      <c r="M64" s="245"/>
      <c r="N64" s="246"/>
    </row>
    <row r="65" spans="1:14" ht="50.25" customHeight="1" x14ac:dyDescent="0.25">
      <c r="A65" s="144">
        <v>19</v>
      </c>
      <c r="B65" s="368" t="s">
        <v>30</v>
      </c>
      <c r="C65" s="368"/>
      <c r="D65" s="368"/>
      <c r="E65" s="368"/>
      <c r="F65" s="368"/>
      <c r="G65" s="369"/>
      <c r="H65" s="99" t="s">
        <v>21</v>
      </c>
      <c r="I65" s="100"/>
      <c r="J65" s="101">
        <v>250</v>
      </c>
      <c r="K65" s="101">
        <v>15</v>
      </c>
      <c r="L65" s="102">
        <f>I65*J65*K65</f>
        <v>0</v>
      </c>
      <c r="M65" s="103">
        <v>0.23</v>
      </c>
      <c r="N65" s="104">
        <f>L65*1.23</f>
        <v>0</v>
      </c>
    </row>
    <row r="66" spans="1:14" ht="51" customHeight="1" x14ac:dyDescent="0.25">
      <c r="A66" s="145">
        <v>20</v>
      </c>
      <c r="B66" s="214" t="s">
        <v>31</v>
      </c>
      <c r="C66" s="214"/>
      <c r="D66" s="214"/>
      <c r="E66" s="214"/>
      <c r="F66" s="214"/>
      <c r="G66" s="215"/>
      <c r="H66" s="70" t="s">
        <v>21</v>
      </c>
      <c r="I66" s="58"/>
      <c r="J66" s="59">
        <v>10</v>
      </c>
      <c r="K66" s="59">
        <v>15</v>
      </c>
      <c r="L66" s="57">
        <f t="shared" ref="L66:L67" si="15">I66*J66*K66</f>
        <v>0</v>
      </c>
      <c r="M66" s="60">
        <v>0.23</v>
      </c>
      <c r="N66" s="105">
        <f t="shared" ref="N66:N67" si="16">L66*1.23</f>
        <v>0</v>
      </c>
    </row>
    <row r="67" spans="1:14" ht="55.5" customHeight="1" thickBot="1" x14ac:dyDescent="0.3">
      <c r="A67" s="146">
        <v>21</v>
      </c>
      <c r="B67" s="370" t="s">
        <v>33</v>
      </c>
      <c r="C67" s="370"/>
      <c r="D67" s="370"/>
      <c r="E67" s="370"/>
      <c r="F67" s="370"/>
      <c r="G67" s="371"/>
      <c r="H67" s="106" t="s">
        <v>21</v>
      </c>
      <c r="I67" s="107"/>
      <c r="J67" s="108">
        <v>2</v>
      </c>
      <c r="K67" s="108">
        <v>15</v>
      </c>
      <c r="L67" s="109">
        <f t="shared" si="15"/>
        <v>0</v>
      </c>
      <c r="M67" s="110">
        <v>0.23</v>
      </c>
      <c r="N67" s="111">
        <f t="shared" si="16"/>
        <v>0</v>
      </c>
    </row>
    <row r="68" spans="1:14" ht="15.75" thickBot="1" x14ac:dyDescent="0.3">
      <c r="A68" s="247" t="s">
        <v>5</v>
      </c>
      <c r="B68" s="248"/>
      <c r="C68" s="248"/>
      <c r="D68" s="248"/>
      <c r="E68" s="248"/>
      <c r="F68" s="248"/>
      <c r="G68" s="248"/>
      <c r="H68" s="248"/>
      <c r="I68" s="248"/>
      <c r="J68" s="249"/>
      <c r="K68" s="13"/>
      <c r="L68" s="112">
        <f>L65+L66+L67</f>
        <v>0</v>
      </c>
      <c r="M68" s="7"/>
      <c r="N68" s="113">
        <f>N65+N66+N67</f>
        <v>0</v>
      </c>
    </row>
    <row r="69" spans="1:14" ht="15.75" thickBot="1" x14ac:dyDescent="0.3">
      <c r="A69" s="235" t="s">
        <v>57</v>
      </c>
      <c r="B69" s="235"/>
      <c r="C69" s="235"/>
      <c r="D69" s="235"/>
      <c r="E69" s="235"/>
      <c r="F69" s="235"/>
      <c r="G69" s="235"/>
      <c r="H69" s="235"/>
      <c r="I69" s="235"/>
      <c r="J69" s="235"/>
      <c r="K69" s="235"/>
      <c r="L69" s="235"/>
      <c r="M69" s="235"/>
      <c r="N69" s="235"/>
    </row>
    <row r="70" spans="1:14" ht="26.25" customHeight="1" thickBot="1" x14ac:dyDescent="0.3">
      <c r="A70" s="147">
        <v>22</v>
      </c>
      <c r="B70" s="242" t="s">
        <v>37</v>
      </c>
      <c r="C70" s="242"/>
      <c r="D70" s="242"/>
      <c r="E70" s="242"/>
      <c r="F70" s="242"/>
      <c r="G70" s="243"/>
      <c r="H70" s="114" t="s">
        <v>6</v>
      </c>
      <c r="I70" s="115"/>
      <c r="J70" s="99">
        <v>1</v>
      </c>
      <c r="K70" s="99">
        <v>15</v>
      </c>
      <c r="L70" s="116">
        <f>I70*J70*K70</f>
        <v>0</v>
      </c>
      <c r="M70" s="103">
        <v>0.23</v>
      </c>
      <c r="N70" s="136">
        <f>L70*1.23</f>
        <v>0</v>
      </c>
    </row>
    <row r="71" spans="1:14" ht="15.75" thickBot="1" x14ac:dyDescent="0.3">
      <c r="A71" s="205" t="s">
        <v>5</v>
      </c>
      <c r="B71" s="206"/>
      <c r="C71" s="206"/>
      <c r="D71" s="206"/>
      <c r="E71" s="206"/>
      <c r="F71" s="206"/>
      <c r="G71" s="206"/>
      <c r="H71" s="206"/>
      <c r="I71" s="206"/>
      <c r="J71" s="207"/>
      <c r="K71" s="66"/>
      <c r="L71" s="77">
        <f>SUM(L70:L70)</f>
        <v>0</v>
      </c>
      <c r="M71" s="7"/>
      <c r="N71" s="78">
        <f>SUM(N70:N70)</f>
        <v>0</v>
      </c>
    </row>
    <row r="72" spans="1:14" ht="15.75" thickBot="1" x14ac:dyDescent="0.3">
      <c r="A72" s="282" t="s">
        <v>58</v>
      </c>
      <c r="B72" s="283"/>
      <c r="C72" s="283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4"/>
    </row>
    <row r="73" spans="1:14" ht="16.5" thickBot="1" x14ac:dyDescent="0.3">
      <c r="A73" s="151">
        <v>23</v>
      </c>
      <c r="B73" s="236" t="s">
        <v>32</v>
      </c>
      <c r="C73" s="236"/>
      <c r="D73" s="236"/>
      <c r="E73" s="236"/>
      <c r="F73" s="236"/>
      <c r="G73" s="237"/>
      <c r="H73" s="69" t="s">
        <v>17</v>
      </c>
      <c r="I73" s="61"/>
      <c r="J73" s="62">
        <v>1</v>
      </c>
      <c r="K73" s="62">
        <v>180</v>
      </c>
      <c r="L73" s="134">
        <f>I73*J73*K73</f>
        <v>0</v>
      </c>
      <c r="M73" s="49">
        <v>0.23</v>
      </c>
      <c r="N73" s="135">
        <f>L73*1.23</f>
        <v>0</v>
      </c>
    </row>
    <row r="74" spans="1:14" ht="15.75" thickBot="1" x14ac:dyDescent="0.3">
      <c r="A74" s="285" t="s">
        <v>5</v>
      </c>
      <c r="B74" s="286"/>
      <c r="C74" s="286"/>
      <c r="D74" s="286"/>
      <c r="E74" s="286"/>
      <c r="F74" s="286"/>
      <c r="G74" s="286"/>
      <c r="H74" s="286"/>
      <c r="I74" s="286"/>
      <c r="J74" s="287"/>
      <c r="K74" s="71"/>
      <c r="L74" s="117">
        <f>SUM(L73:L73)</f>
        <v>0</v>
      </c>
      <c r="M74" s="7"/>
      <c r="N74" s="118">
        <f>SUM(N73:N73)</f>
        <v>0</v>
      </c>
    </row>
    <row r="75" spans="1:14" ht="15.75" thickBot="1" x14ac:dyDescent="0.3">
      <c r="A75" s="288" t="s">
        <v>59</v>
      </c>
      <c r="B75" s="289"/>
      <c r="C75" s="289"/>
      <c r="D75" s="289"/>
      <c r="E75" s="289"/>
      <c r="F75" s="289"/>
      <c r="G75" s="289"/>
      <c r="H75" s="289"/>
      <c r="I75" s="289"/>
      <c r="J75" s="289"/>
      <c r="K75" s="289"/>
      <c r="L75" s="289"/>
      <c r="M75" s="289"/>
      <c r="N75" s="290"/>
    </row>
    <row r="76" spans="1:14" x14ac:dyDescent="0.25">
      <c r="A76" s="299">
        <v>24</v>
      </c>
      <c r="B76" s="179" t="s">
        <v>60</v>
      </c>
      <c r="C76" s="179"/>
      <c r="D76" s="179"/>
      <c r="E76" s="179"/>
      <c r="F76" s="179"/>
      <c r="G76" s="180"/>
      <c r="H76" s="293" t="s">
        <v>15</v>
      </c>
      <c r="I76" s="230"/>
      <c r="J76" s="164">
        <v>1</v>
      </c>
      <c r="K76" s="164">
        <v>360</v>
      </c>
      <c r="L76" s="295">
        <f>I76*J76*K76</f>
        <v>0</v>
      </c>
      <c r="M76" s="296">
        <v>0.23</v>
      </c>
      <c r="N76" s="159">
        <f>L76*1.23</f>
        <v>0</v>
      </c>
    </row>
    <row r="77" spans="1:14" ht="35.25" customHeight="1" x14ac:dyDescent="0.25">
      <c r="A77" s="300"/>
      <c r="B77" s="298"/>
      <c r="C77" s="298"/>
      <c r="D77" s="298"/>
      <c r="E77" s="298"/>
      <c r="F77" s="298"/>
      <c r="G77" s="170"/>
      <c r="H77" s="294"/>
      <c r="I77" s="231"/>
      <c r="J77" s="155"/>
      <c r="K77" s="155"/>
      <c r="L77" s="201"/>
      <c r="M77" s="297"/>
      <c r="N77" s="158"/>
    </row>
    <row r="78" spans="1:14" ht="50.25" customHeight="1" thickBot="1" x14ac:dyDescent="0.3">
      <c r="A78" s="148">
        <v>25</v>
      </c>
      <c r="B78" s="291" t="s">
        <v>61</v>
      </c>
      <c r="C78" s="291"/>
      <c r="D78" s="291"/>
      <c r="E78" s="291"/>
      <c r="F78" s="291"/>
      <c r="G78" s="292"/>
      <c r="H78" s="72" t="s">
        <v>16</v>
      </c>
      <c r="I78" s="67"/>
      <c r="J78" s="65">
        <v>1</v>
      </c>
      <c r="K78" s="65">
        <v>360</v>
      </c>
      <c r="L78" s="68">
        <f>I78*J78*K78</f>
        <v>0</v>
      </c>
      <c r="M78" s="110">
        <v>0.23</v>
      </c>
      <c r="N78" s="64">
        <f>L78*1.23</f>
        <v>0</v>
      </c>
    </row>
    <row r="79" spans="1:14" ht="19.5" customHeight="1" thickBot="1" x14ac:dyDescent="0.3">
      <c r="A79" s="311" t="s">
        <v>5</v>
      </c>
      <c r="B79" s="312"/>
      <c r="C79" s="312"/>
      <c r="D79" s="312"/>
      <c r="E79" s="312"/>
      <c r="F79" s="312"/>
      <c r="G79" s="312"/>
      <c r="H79" s="312"/>
      <c r="I79" s="312"/>
      <c r="J79" s="312"/>
      <c r="K79" s="11"/>
      <c r="L79" s="117">
        <f>SUM(L76:L78)</f>
        <v>0</v>
      </c>
      <c r="M79" s="7"/>
      <c r="N79" s="118">
        <f>SUM(N76:N78)</f>
        <v>0</v>
      </c>
    </row>
    <row r="80" spans="1:14" ht="19.5" customHeight="1" thickBot="1" x14ac:dyDescent="0.3">
      <c r="A80" s="308" t="s">
        <v>62</v>
      </c>
      <c r="B80" s="309"/>
      <c r="C80" s="309"/>
      <c r="D80" s="309"/>
      <c r="E80" s="309"/>
      <c r="F80" s="309"/>
      <c r="G80" s="309"/>
      <c r="H80" s="309"/>
      <c r="I80" s="309"/>
      <c r="J80" s="309"/>
      <c r="K80" s="309"/>
      <c r="L80" s="309"/>
      <c r="M80" s="309"/>
      <c r="N80" s="310"/>
    </row>
    <row r="81" spans="1:16" ht="30" customHeight="1" thickBot="1" x14ac:dyDescent="0.3">
      <c r="A81" s="149">
        <v>26</v>
      </c>
      <c r="B81" s="301" t="s">
        <v>38</v>
      </c>
      <c r="C81" s="301"/>
      <c r="D81" s="301"/>
      <c r="E81" s="301"/>
      <c r="F81" s="301"/>
      <c r="G81" s="302"/>
      <c r="H81" s="119" t="s">
        <v>6</v>
      </c>
      <c r="I81" s="120"/>
      <c r="J81" s="121">
        <v>50</v>
      </c>
      <c r="K81" s="121">
        <v>15</v>
      </c>
      <c r="L81" s="122">
        <f>I81*J81*K81</f>
        <v>0</v>
      </c>
      <c r="M81" s="123">
        <v>0.23</v>
      </c>
      <c r="N81" s="124">
        <f>L81*1.23</f>
        <v>0</v>
      </c>
    </row>
    <row r="82" spans="1:16" ht="33" customHeight="1" thickBot="1" x14ac:dyDescent="0.3">
      <c r="A82" s="150">
        <v>27</v>
      </c>
      <c r="B82" s="303" t="s">
        <v>39</v>
      </c>
      <c r="C82" s="303"/>
      <c r="D82" s="303"/>
      <c r="E82" s="303"/>
      <c r="F82" s="303"/>
      <c r="G82" s="304"/>
      <c r="H82" s="125" t="s">
        <v>6</v>
      </c>
      <c r="I82" s="73"/>
      <c r="J82" s="63">
        <v>100</v>
      </c>
      <c r="K82" s="63">
        <v>15</v>
      </c>
      <c r="L82" s="126">
        <f>I82*J82*K82</f>
        <v>0</v>
      </c>
      <c r="M82" s="127">
        <v>0.23</v>
      </c>
      <c r="N82" s="128">
        <f>L82*1.23</f>
        <v>0</v>
      </c>
    </row>
    <row r="83" spans="1:16" ht="16.5" customHeight="1" thickBot="1" x14ac:dyDescent="0.3">
      <c r="A83" s="305" t="s">
        <v>5</v>
      </c>
      <c r="B83" s="306"/>
      <c r="C83" s="306"/>
      <c r="D83" s="306"/>
      <c r="E83" s="306"/>
      <c r="F83" s="306"/>
      <c r="G83" s="306"/>
      <c r="H83" s="306"/>
      <c r="I83" s="306"/>
      <c r="J83" s="307"/>
      <c r="K83" s="9"/>
      <c r="L83" s="129">
        <f>L81+L82</f>
        <v>0</v>
      </c>
      <c r="M83" s="38"/>
      <c r="N83" s="118">
        <f>N81+N82</f>
        <v>0</v>
      </c>
    </row>
    <row r="84" spans="1:16" ht="20.25" customHeight="1" thickBot="1" x14ac:dyDescent="0.3">
      <c r="A84" s="279" t="s">
        <v>7</v>
      </c>
      <c r="B84" s="280"/>
      <c r="C84" s="280"/>
      <c r="D84" s="280"/>
      <c r="E84" s="280"/>
      <c r="F84" s="280"/>
      <c r="G84" s="280"/>
      <c r="H84" s="280"/>
      <c r="I84" s="280"/>
      <c r="J84" s="281"/>
      <c r="K84" s="12"/>
      <c r="L84" s="39">
        <f>L83+L79+L74+L71+L68+L63+L56+L50+L40+L32+L27+L23+L12</f>
        <v>0</v>
      </c>
      <c r="M84" s="40"/>
      <c r="N84" s="41">
        <f>N83+N79+N74+N71+N68+N63+N56+N50+N40+N32+N27+N23+N12</f>
        <v>0</v>
      </c>
    </row>
    <row r="85" spans="1:16" x14ac:dyDescent="0.25">
      <c r="P85" s="6"/>
    </row>
    <row r="86" spans="1:16" ht="15.75" customHeight="1" x14ac:dyDescent="0.3">
      <c r="A86" s="18"/>
      <c r="B86" s="348" t="s">
        <v>22</v>
      </c>
      <c r="C86" s="348"/>
      <c r="D86" s="348"/>
      <c r="E86" s="349">
        <f>L84</f>
        <v>0</v>
      </c>
      <c r="F86" s="350"/>
      <c r="G86" s="351" t="s">
        <v>66</v>
      </c>
      <c r="H86" s="351"/>
      <c r="I86" s="351"/>
      <c r="J86" s="351"/>
      <c r="K86" s="351"/>
      <c r="L86" s="351"/>
      <c r="M86" s="351"/>
      <c r="N86" s="351"/>
    </row>
    <row r="87" spans="1:16" ht="15.75" customHeight="1" x14ac:dyDescent="0.25">
      <c r="A87" s="18"/>
      <c r="B87" s="346"/>
      <c r="C87" s="346"/>
      <c r="D87" s="346"/>
      <c r="E87" s="362"/>
      <c r="F87" s="362"/>
      <c r="G87" s="19"/>
      <c r="H87" s="19"/>
      <c r="I87" s="19"/>
      <c r="J87" s="19"/>
      <c r="K87" s="19"/>
      <c r="L87" s="19"/>
      <c r="M87" s="19"/>
      <c r="N87" s="19"/>
    </row>
    <row r="88" spans="1:16" ht="18.75" x14ac:dyDescent="0.3">
      <c r="B88" s="348" t="s">
        <v>23</v>
      </c>
      <c r="C88" s="348"/>
      <c r="D88" s="348"/>
      <c r="E88" s="349">
        <f>N84</f>
        <v>0</v>
      </c>
      <c r="F88" s="350"/>
      <c r="G88" s="351" t="s">
        <v>67</v>
      </c>
      <c r="H88" s="351"/>
      <c r="I88" s="351"/>
      <c r="J88" s="351"/>
      <c r="K88" s="351"/>
      <c r="L88" s="351"/>
      <c r="M88" s="351"/>
      <c r="N88" s="351"/>
    </row>
    <row r="89" spans="1:16" x14ac:dyDescent="0.25">
      <c r="L89" s="163"/>
      <c r="M89" s="163"/>
      <c r="N89" s="163"/>
    </row>
    <row r="90" spans="1:16" x14ac:dyDescent="0.25">
      <c r="L90" s="346" t="s">
        <v>63</v>
      </c>
      <c r="M90" s="346"/>
      <c r="N90" s="346"/>
    </row>
    <row r="92" spans="1:16" x14ac:dyDescent="0.25">
      <c r="L92" s="346"/>
      <c r="M92" s="163"/>
      <c r="N92" s="163"/>
    </row>
    <row r="93" spans="1:16" x14ac:dyDescent="0.25">
      <c r="L93" s="363" t="s">
        <v>68</v>
      </c>
      <c r="M93" s="364"/>
      <c r="N93" s="364"/>
    </row>
  </sheetData>
  <mergeCells count="173">
    <mergeCell ref="L93:N93"/>
    <mergeCell ref="L92:N92"/>
    <mergeCell ref="L46:L49"/>
    <mergeCell ref="A40:J40"/>
    <mergeCell ref="A46:A49"/>
    <mergeCell ref="H46:H49"/>
    <mergeCell ref="I46:I49"/>
    <mergeCell ref="B65:G65"/>
    <mergeCell ref="B66:G66"/>
    <mergeCell ref="B67:G67"/>
    <mergeCell ref="B87:D87"/>
    <mergeCell ref="B88:D88"/>
    <mergeCell ref="G88:N88"/>
    <mergeCell ref="E88:F88"/>
    <mergeCell ref="A50:J50"/>
    <mergeCell ref="A52:A55"/>
    <mergeCell ref="B52:G55"/>
    <mergeCell ref="H52:H55"/>
    <mergeCell ref="I52:I55"/>
    <mergeCell ref="J52:J55"/>
    <mergeCell ref="K52:K55"/>
    <mergeCell ref="L52:L55"/>
    <mergeCell ref="M52:M55"/>
    <mergeCell ref="N52:N55"/>
    <mergeCell ref="L90:N90"/>
    <mergeCell ref="L89:N89"/>
    <mergeCell ref="C1:L1"/>
    <mergeCell ref="B86:D86"/>
    <mergeCell ref="E86:F86"/>
    <mergeCell ref="G86:N86"/>
    <mergeCell ref="L42:L45"/>
    <mergeCell ref="M42:M45"/>
    <mergeCell ref="B42:G45"/>
    <mergeCell ref="H42:H45"/>
    <mergeCell ref="I42:I45"/>
    <mergeCell ref="J42:J45"/>
    <mergeCell ref="A32:J32"/>
    <mergeCell ref="A33:N33"/>
    <mergeCell ref="E87:F87"/>
    <mergeCell ref="B11:G11"/>
    <mergeCell ref="B20:G22"/>
    <mergeCell ref="H20:H22"/>
    <mergeCell ref="I20:I22"/>
    <mergeCell ref="J20:J22"/>
    <mergeCell ref="K20:K22"/>
    <mergeCell ref="L20:L22"/>
    <mergeCell ref="M20:M22"/>
    <mergeCell ref="L25:L26"/>
    <mergeCell ref="B7:G9"/>
    <mergeCell ref="H7:H9"/>
    <mergeCell ref="I7:I9"/>
    <mergeCell ref="J7:J9"/>
    <mergeCell ref="L7:L9"/>
    <mergeCell ref="A42:A45"/>
    <mergeCell ref="K42:K45"/>
    <mergeCell ref="B46:G49"/>
    <mergeCell ref="A51:N51"/>
    <mergeCell ref="M46:M49"/>
    <mergeCell ref="J46:J49"/>
    <mergeCell ref="K46:K49"/>
    <mergeCell ref="M25:M26"/>
    <mergeCell ref="N25:N26"/>
    <mergeCell ref="H29:H31"/>
    <mergeCell ref="I29:I31"/>
    <mergeCell ref="J29:J31"/>
    <mergeCell ref="K29:K31"/>
    <mergeCell ref="L29:L31"/>
    <mergeCell ref="M29:M31"/>
    <mergeCell ref="N29:N31"/>
    <mergeCell ref="A37:A39"/>
    <mergeCell ref="L37:L39"/>
    <mergeCell ref="A29:A31"/>
    <mergeCell ref="A84:J84"/>
    <mergeCell ref="A72:N72"/>
    <mergeCell ref="A74:J74"/>
    <mergeCell ref="A75:N75"/>
    <mergeCell ref="B78:G78"/>
    <mergeCell ref="H76:H77"/>
    <mergeCell ref="I76:I77"/>
    <mergeCell ref="J76:J77"/>
    <mergeCell ref="L76:L77"/>
    <mergeCell ref="M76:M77"/>
    <mergeCell ref="N76:N77"/>
    <mergeCell ref="B76:G77"/>
    <mergeCell ref="A76:A77"/>
    <mergeCell ref="K76:K77"/>
    <mergeCell ref="B81:G81"/>
    <mergeCell ref="B82:G82"/>
    <mergeCell ref="A83:J83"/>
    <mergeCell ref="A80:N80"/>
    <mergeCell ref="A79:J79"/>
    <mergeCell ref="A6:N6"/>
    <mergeCell ref="A24:N24"/>
    <mergeCell ref="B10:G10"/>
    <mergeCell ref="K14:K16"/>
    <mergeCell ref="A12:J12"/>
    <mergeCell ref="A13:N13"/>
    <mergeCell ref="B2:N2"/>
    <mergeCell ref="B3:G3"/>
    <mergeCell ref="B4:G4"/>
    <mergeCell ref="B5:G5"/>
    <mergeCell ref="K7:K9"/>
    <mergeCell ref="N7:N9"/>
    <mergeCell ref="M7:M9"/>
    <mergeCell ref="B14:G16"/>
    <mergeCell ref="B17:G19"/>
    <mergeCell ref="H17:H19"/>
    <mergeCell ref="I17:I19"/>
    <mergeCell ref="J17:J19"/>
    <mergeCell ref="L17:L19"/>
    <mergeCell ref="M17:M19"/>
    <mergeCell ref="N14:N16"/>
    <mergeCell ref="N20:N22"/>
    <mergeCell ref="A20:A22"/>
    <mergeCell ref="A7:A9"/>
    <mergeCell ref="A56:J56"/>
    <mergeCell ref="A69:N69"/>
    <mergeCell ref="B73:G73"/>
    <mergeCell ref="A63:J63"/>
    <mergeCell ref="B62:G62"/>
    <mergeCell ref="B61:G61"/>
    <mergeCell ref="A71:J71"/>
    <mergeCell ref="B70:G70"/>
    <mergeCell ref="A64:N64"/>
    <mergeCell ref="A68:J68"/>
    <mergeCell ref="B59:G59"/>
    <mergeCell ref="B58:G58"/>
    <mergeCell ref="P14:P16"/>
    <mergeCell ref="P17:P19"/>
    <mergeCell ref="B60:G60"/>
    <mergeCell ref="A57:N57"/>
    <mergeCell ref="A14:A16"/>
    <mergeCell ref="H14:H16"/>
    <mergeCell ref="I14:I16"/>
    <mergeCell ref="J14:J16"/>
    <mergeCell ref="L14:L16"/>
    <mergeCell ref="M14:M16"/>
    <mergeCell ref="A17:A19"/>
    <mergeCell ref="A27:J27"/>
    <mergeCell ref="A23:J23"/>
    <mergeCell ref="A34:A36"/>
    <mergeCell ref="B34:G36"/>
    <mergeCell ref="H34:H36"/>
    <mergeCell ref="B37:G39"/>
    <mergeCell ref="L34:L36"/>
    <mergeCell ref="A41:N41"/>
    <mergeCell ref="K37:K39"/>
    <mergeCell ref="J37:J39"/>
    <mergeCell ref="M37:M39"/>
    <mergeCell ref="I34:I36"/>
    <mergeCell ref="J34:J36"/>
    <mergeCell ref="P46:P49"/>
    <mergeCell ref="K17:K19"/>
    <mergeCell ref="N17:N19"/>
    <mergeCell ref="N42:N45"/>
    <mergeCell ref="N46:N49"/>
    <mergeCell ref="N34:N36"/>
    <mergeCell ref="P42:P45"/>
    <mergeCell ref="P34:P36"/>
    <mergeCell ref="P37:P39"/>
    <mergeCell ref="K34:K36"/>
    <mergeCell ref="A28:N28"/>
    <mergeCell ref="A25:A26"/>
    <mergeCell ref="B25:G26"/>
    <mergeCell ref="H25:H26"/>
    <mergeCell ref="I25:I26"/>
    <mergeCell ref="J25:J26"/>
    <mergeCell ref="K25:K26"/>
    <mergeCell ref="B29:G31"/>
    <mergeCell ref="N37:N39"/>
    <mergeCell ref="I37:I39"/>
    <mergeCell ref="H37:H39"/>
    <mergeCell ref="M34:M36"/>
  </mergeCells>
  <pageMargins left="1" right="1" top="1" bottom="1" header="0.5" footer="0.5"/>
  <pageSetup paperSize="9" scale="41" orientation="portrait" horizontalDpi="4294967294" verticalDpi="4294967294" r:id="rId1"/>
  <rowBreaks count="1" manualBreakCount="1">
    <brk id="7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6B253C2E-440F-44F9-8406-F9C3378C3DC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DĄBROWSKI Jan</dc:creator>
  <cp:lastModifiedBy>Długosz Izabella</cp:lastModifiedBy>
  <cp:lastPrinted>2021-07-21T05:42:09Z</cp:lastPrinted>
  <dcterms:created xsi:type="dcterms:W3CDTF">2016-02-15T18:03:01Z</dcterms:created>
  <dcterms:modified xsi:type="dcterms:W3CDTF">2021-07-21T08:15:04Z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de3e6082-8933-4b3c-bb0d-61c3af6cb150</vt:lpwstr>
  </property>
  <property fmtid="{D5CDD505-2E9C-101B-9397-08002B2CF9AE}" pid="3" name="bjSaver">
    <vt:lpwstr>ka6Mcr+vHrmx+97hrd6p3VqI5SVP4y2M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