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Anakonda 2_20\2_20\"/>
    </mc:Choice>
  </mc:AlternateContent>
  <bookViews>
    <workbookView xWindow="120" yWindow="105" windowWidth="19440" windowHeight="110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Arkusz1!$A$1:$N$203</definedName>
  </definedNames>
  <calcPr calcId="162913"/>
</workbook>
</file>

<file path=xl/calcChain.xml><?xml version="1.0" encoding="utf-8"?>
<calcChain xmlns="http://schemas.openxmlformats.org/spreadsheetml/2006/main">
  <c r="L191" i="1" l="1"/>
  <c r="N191" i="1" s="1"/>
  <c r="L192" i="1"/>
  <c r="N192" i="1" s="1"/>
  <c r="L188" i="1"/>
  <c r="L186" i="1"/>
  <c r="L177" i="1"/>
  <c r="L178" i="1"/>
  <c r="L182" i="1"/>
  <c r="L183" i="1"/>
  <c r="L181" i="1"/>
  <c r="L176" i="1"/>
  <c r="L172" i="1"/>
  <c r="L173" i="1"/>
  <c r="L171" i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L168" i="1"/>
  <c r="N168" i="1" s="1"/>
  <c r="L161" i="1"/>
  <c r="N161" i="1" s="1"/>
  <c r="L158" i="1"/>
  <c r="N158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45" i="1"/>
  <c r="N145" i="1" s="1"/>
  <c r="L127" i="1"/>
  <c r="N127" i="1" s="1"/>
  <c r="L131" i="1"/>
  <c r="N131" i="1" s="1"/>
  <c r="L135" i="1"/>
  <c r="N135" i="1" s="1"/>
  <c r="L139" i="1"/>
  <c r="N139" i="1" s="1"/>
  <c r="L123" i="1"/>
  <c r="L169" i="1" l="1"/>
  <c r="N169" i="1" s="1"/>
  <c r="L189" i="1"/>
  <c r="L143" i="1"/>
  <c r="L174" i="1"/>
  <c r="N167" i="1"/>
  <c r="L159" i="1"/>
  <c r="N159" i="1" s="1"/>
  <c r="L105" i="1"/>
  <c r="L109" i="1"/>
  <c r="L113" i="1"/>
  <c r="L117" i="1"/>
  <c r="L101" i="1"/>
  <c r="L87" i="1"/>
  <c r="N87" i="1" s="1"/>
  <c r="L90" i="1"/>
  <c r="N90" i="1" s="1"/>
  <c r="L93" i="1"/>
  <c r="N93" i="1" s="1"/>
  <c r="L96" i="1"/>
  <c r="N96" i="1" s="1"/>
  <c r="L84" i="1"/>
  <c r="N84" i="1" s="1"/>
  <c r="L70" i="1"/>
  <c r="L76" i="1"/>
  <c r="N76" i="1" s="1"/>
  <c r="L64" i="1"/>
  <c r="N64" i="1" s="1"/>
  <c r="L54" i="1"/>
  <c r="L56" i="1"/>
  <c r="L58" i="1"/>
  <c r="N58" i="1" s="1"/>
  <c r="L60" i="1"/>
  <c r="L52" i="1"/>
  <c r="L32" i="1"/>
  <c r="L35" i="1"/>
  <c r="L38" i="1"/>
  <c r="L41" i="1"/>
  <c r="L44" i="1"/>
  <c r="N44" i="1" s="1"/>
  <c r="L47" i="1"/>
  <c r="L29" i="1"/>
  <c r="L26" i="1"/>
  <c r="N26" i="1" s="1"/>
  <c r="L25" i="1"/>
  <c r="N25" i="1" s="1"/>
  <c r="L22" i="1"/>
  <c r="L19" i="1"/>
  <c r="L16" i="1"/>
  <c r="L10" i="1"/>
  <c r="L13" i="1"/>
  <c r="L7" i="1"/>
  <c r="L27" i="1" l="1"/>
  <c r="L82" i="1"/>
  <c r="N70" i="1"/>
  <c r="N82" i="1" s="1"/>
  <c r="L62" i="1"/>
  <c r="N60" i="1"/>
  <c r="N56" i="1"/>
  <c r="N54" i="1"/>
  <c r="L50" i="1"/>
  <c r="N117" i="1" l="1"/>
  <c r="N113" i="1"/>
  <c r="N109" i="1"/>
  <c r="N105" i="1"/>
  <c r="N101" i="1" l="1"/>
  <c r="N121" i="1" s="1"/>
  <c r="L121" i="1"/>
  <c r="N172" i="1" l="1"/>
  <c r="N173" i="1"/>
  <c r="N171" i="1" l="1"/>
  <c r="N174" i="1" s="1"/>
  <c r="N193" i="1" l="1"/>
  <c r="N182" i="1"/>
  <c r="N183" i="1"/>
  <c r="N177" i="1"/>
  <c r="N178" i="1"/>
  <c r="N176" i="1"/>
  <c r="L193" i="1" l="1"/>
  <c r="L184" i="1"/>
  <c r="N179" i="1"/>
  <c r="N181" i="1"/>
  <c r="N184" i="1" s="1"/>
  <c r="L179" i="1"/>
  <c r="N7" i="1"/>
  <c r="N41" i="1" l="1"/>
  <c r="N38" i="1"/>
  <c r="N35" i="1"/>
  <c r="N19" i="1"/>
  <c r="N16" i="1"/>
  <c r="N13" i="1"/>
  <c r="N188" i="1" l="1"/>
  <c r="N123" i="1"/>
  <c r="N143" i="1" s="1"/>
  <c r="N32" i="1"/>
  <c r="N47" i="1"/>
  <c r="N29" i="1"/>
  <c r="N10" i="1"/>
  <c r="N22" i="1"/>
  <c r="N27" i="1" l="1"/>
  <c r="N186" i="1"/>
  <c r="N189" i="1" s="1"/>
  <c r="N50" i="1"/>
  <c r="N52" i="1"/>
  <c r="N62" i="1" s="1"/>
  <c r="N99" i="1" l="1"/>
  <c r="N194" i="1" s="1"/>
  <c r="E198" i="1" s="1"/>
  <c r="L99" i="1"/>
  <c r="L194" i="1" s="1"/>
  <c r="E196" i="1" s="1"/>
</calcChain>
</file>

<file path=xl/sharedStrings.xml><?xml version="1.0" encoding="utf-8"?>
<sst xmlns="http://schemas.openxmlformats.org/spreadsheetml/2006/main" count="197" uniqueCount="118">
  <si>
    <t>Nazwa zamierzenia</t>
  </si>
  <si>
    <t>L.p.</t>
  </si>
  <si>
    <t>Cena jednostkowa w złotych</t>
  </si>
  <si>
    <t>Wartość netto                                    w złotych</t>
  </si>
  <si>
    <t>VAT 23%</t>
  </si>
  <si>
    <t>RAZEM:</t>
  </si>
  <si>
    <t>zł/dzień</t>
  </si>
  <si>
    <t>Stół 140 cm x 70 cm</t>
  </si>
  <si>
    <t>Całkowita wartość oferty w złotych</t>
  </si>
  <si>
    <t xml:space="preserve">Tablica suchościeralna 90 cm x 120 cm </t>
  </si>
  <si>
    <t>Ilość  hal</t>
  </si>
  <si>
    <t xml:space="preserve">ROZDZIAŁ II. Koszt wynajmu  instalacji oświetlenie hal namiotowych od wewnątrz i zewnątrz  ( w tym koszty tramsportu, montaż i demontaż) </t>
  </si>
  <si>
    <t>j.m</t>
  </si>
  <si>
    <t xml:space="preserve">Ilość dni </t>
  </si>
  <si>
    <t>Wypełnia Wykonawca (netto)</t>
  </si>
  <si>
    <r>
      <t>Koszt najmu hal namiotowych  w ilości  2 sztuk  w okresie od 07.05.2020 r do 12.05.2020 r.  oraz od 15.06.2020 do 21.06.2020 r. (   13 dni )  o powierzchni   20 m x 20 m = 400 m</t>
    </r>
    <r>
      <rPr>
        <b/>
        <sz val="10"/>
        <color theme="1"/>
        <rFont val="Calibri"/>
        <family val="2"/>
        <charset val="238"/>
      </rPr>
      <t>²    ( wysokość  w kalenicy 4,5 -5,0 m, wysokość  boku 2,5 m , kolor khaki - przeznaczenie - namioty do inprocesingu oraz do szkolenia wstępnego, podłoga segmentowa z elementów płytowych drewnianych na legarach stalowych. ( Kol.4 dobowy koszt wynajmu hali namiotowej)</t>
    </r>
  </si>
  <si>
    <r>
      <t>Koszt najmu hal namiotowych  w ilości  3 sztuk  w okresie od 07.05.2020 r do 23.05.2020 r.  oraz od 17.06.2020 do 26.06.2020 r. (  27 dni )  o powierzchni   25 m x 15 m = 375 m</t>
    </r>
    <r>
      <rPr>
        <b/>
        <sz val="10"/>
        <color theme="1"/>
        <rFont val="Calibri"/>
        <family val="2"/>
        <charset val="238"/>
      </rPr>
      <t>²    ( wysok.  w kalenicy 4,5 -5,0 m, wysokość  boku 2,5 m , kolor khaki - przeznaczenie - namioty przeznaczone na stołówki, podłoga segmentowa z elementów płytowych drewnianych na legarach stalowych +  wykładzina PCV( kolor brązowy ).(Kol.4 dobowy koszt wynajmu hali namiotowej)</t>
    </r>
  </si>
  <si>
    <r>
      <t>Koszt najmu  2 sztuk namiotów  z podłogą segmentową +wykładzina PCV.    o pow.   10 m x 10 m =  100 m</t>
    </r>
    <r>
      <rPr>
        <b/>
        <sz val="10"/>
        <color theme="1"/>
        <rFont val="Calibri"/>
        <family val="2"/>
        <charset val="238"/>
      </rPr>
      <t>² ( wysokość   w kalenicy 4,5 -5,0m, wysokość  boku 2,5 m , kolor khaki )- termin wynajmu  od  07.05.2020 r. do 23.05.2020 r oraz od 17.06.2020 r do 26.06.2020 r. 27 dni. ( do zabezpieczenia wydawek ) (Kol. 4 dobowy koszt wynajmu namiotu)</t>
    </r>
  </si>
  <si>
    <t>Koszt najmu  2 sztuk namiotów    o powierzchni   5 m x 5 m =  25 m²                                                   ( wysokość   w kalenicy 4,0 m, wysokość  boku 2,0 m , kolor khaki )- termin wynajmu  od  07.05.2020 r. do 23.05.2020 r oraz od 17.06.2020 r do 26.06.2020 r. 27 dni ( zabezpieczenie umywalek do rąk ) (Kol.4 dobowy koszt wynajmu namiotu)</t>
  </si>
  <si>
    <r>
      <t>Koszt najmu nagrzewnic do dwóch hal namiotowych   w okresie od 07.05.2020 r do 12.05.2020 r.  oraz od 15.06.2020 do 21.06.2020 r. (13  dni )  o powierzchni   20 m x 20 m = 400 m</t>
    </r>
    <r>
      <rPr>
        <b/>
        <sz val="10"/>
        <color theme="1"/>
        <rFont val="Calibri"/>
        <family val="2"/>
        <charset val="238"/>
      </rPr>
      <t>²    (Kol.4 wpisać dobowy koszt najmu dwóch nagrzewnic )</t>
    </r>
  </si>
  <si>
    <t>Stół kwadratowy 70 cm  x 70 cm</t>
  </si>
  <si>
    <t>Krzesło 60cm x 60cm wysciełane na mp.</t>
  </si>
  <si>
    <t>Skrzynia metalowa na akta 80cm x60 cm</t>
  </si>
  <si>
    <t xml:space="preserve">Kosz na śmieci 60  litrów </t>
  </si>
  <si>
    <t xml:space="preserve">Wieszak wielokołkowy długi </t>
  </si>
  <si>
    <t xml:space="preserve">Ekran o wymiarach standartowych </t>
  </si>
  <si>
    <t xml:space="preserve">Ekran 3,5m x 2,5m </t>
  </si>
  <si>
    <t xml:space="preserve">Mównica </t>
  </si>
  <si>
    <t>Stół 220 cm x 80 cm</t>
  </si>
  <si>
    <t>Krzesło rozkładane czarne bez oparcia pod łokcie 60cm x 60cm</t>
  </si>
  <si>
    <t>Kosz na odpady konsumpcyjne PCV z klapą 200 l</t>
  </si>
  <si>
    <t>Koszt najmu  4 sztuk kontenerów matalowych   z oświetleniem elektrycznym 230 V  o powierzchni   2,45 m x 6 m =  14,7 m² ( wysokość    2,2 - 2,5  m, )- termin wynajmu  od  08.05.2020 r. do 23.05.2020 r oraz od 17.06.2020 r do 26.06.2020 r. 26 dni ( miejsce ustawienia depozytorów ). (kol.4 dobowy koszt wynajmu kontanera)</t>
  </si>
  <si>
    <t>zł / godz.</t>
  </si>
  <si>
    <t>zł /godz.</t>
  </si>
  <si>
    <r>
      <t>Koszt najmu oświetlenia hali namiotowej w ilości  2 komplety                                                   w okresie od 07.05.2020 r do 12.05.2020 r.oraz od 15.06.2020 do 21.06.2020 (  13  dni )  o powierzchni   20 m x 20 m = 400 m</t>
    </r>
    <r>
      <rPr>
        <b/>
        <sz val="10"/>
        <color theme="1"/>
        <rFont val="Calibri"/>
        <family val="2"/>
        <charset val="238"/>
      </rPr>
      <t>²   w hali powinno się znajdować  30 sztuk opraw jarzeniowych ( 15+15) +po 2 halogeny nad każdym wejściem ( Kol.4 dobowy koszt wynajmu oświetlenia hali namiotowej)</t>
    </r>
  </si>
  <si>
    <r>
      <t>Koszt najmu oświetlenia hali namiotowej w ilości  3 komplety                                                   w okresie od 07.05.2020 r do 23.05.2020 r.oraz od 17.06.2020 do 26.06.2020 (  27 dni )  o powierzchni   25 m x 15 m = 375 m</t>
    </r>
    <r>
      <rPr>
        <b/>
        <sz val="10"/>
        <color theme="1"/>
        <rFont val="Calibri"/>
        <family val="2"/>
        <charset val="238"/>
      </rPr>
      <t>²   w hali powinno się znajdować  25 sztuk opraw jarzeniowych ( 10+10 + 5) +po 1 halogenie nad każdym wejściem.( Kol. 4 dobowy koszt wynajmu oświetlenia  w hali )</t>
    </r>
  </si>
  <si>
    <r>
      <t>Koszt najmu oświetlenia dwóch namiotów   2 komplety                                                   w okresie od 07.05.2020 r do 23.05.2020 r.oraz od 17.06.2020 do 21.06.2020 (    27   dni )  o powierzchni   10 m x 10 m = 100 m</t>
    </r>
    <r>
      <rPr>
        <b/>
        <sz val="10"/>
        <color theme="1"/>
        <rFont val="Calibri"/>
        <family val="2"/>
        <charset val="238"/>
      </rPr>
      <t>²   w namiocie powinno się znajdować  8 sztuk opraw jarzeniowych ( 8) +po 1 halogenie nad wejściem.( Kol. 4 dobowy koszt najmu oświetlenia namiotu )</t>
    </r>
  </si>
  <si>
    <r>
      <t>Koszt najmu oświetlenia dwóch namiotów   2 komplety                                                   w okresie od 07.05.2020 r do 23.05.2020 r.oraz od 17.06.2020 do 26.06.2020 (  27  dni )  o powierzchni  5 m x 5 m = 25 m</t>
    </r>
    <r>
      <rPr>
        <b/>
        <sz val="10"/>
        <color theme="1"/>
        <rFont val="Calibri"/>
        <family val="2"/>
        <charset val="238"/>
      </rPr>
      <t>²   w namiocie powinno się znajdować  2 sztuk opraw jarzeniowych ( 2) . (Kol. 4 dobowy koszt najmu oświetlenia namiotu)</t>
    </r>
  </si>
  <si>
    <t>Koszty najmu instalacji gniazd wtykowych w 3 halach namiotowych - stołówkowych  o powierzchni 25m x 15m  - w okresie od  07.05.2020 r do 23.05.2020 r.   oraz od 17.06.2020 r. do 26.06.2020 r. 27 dni W jednej hali ( 3 gniazda wtykowe 400 V oraz 5 gniazd wtykowych 230 V ). ( kol.4 dobowy koszt wynajmu instalacji gniazd wtykowych w hali )</t>
  </si>
  <si>
    <r>
      <t>Koszt najmu nagrzewnic  do 3 sztuk hal namiotowych   w okresie od 07.05.2020 r do 23.05.2020 r.  oraz od 17.06.2020 do 26.06.2020 r. (   27 dni )  o powierzchni   25 m x 15 m = 375 m</t>
    </r>
    <r>
      <rPr>
        <b/>
        <sz val="10"/>
        <color theme="1"/>
        <rFont val="Calibri"/>
        <family val="2"/>
        <charset val="238"/>
      </rPr>
      <t>²    (Kol.4  dobowy koszt najmu dwóch nagrzewnic )</t>
    </r>
  </si>
  <si>
    <t>Wieszak -stojak na mapę</t>
  </si>
  <si>
    <t>Krzesło 60 cm x 60 cm</t>
  </si>
  <si>
    <t>Kosz na naczynia i sztućce jednorazowe  PCV z klapą 200 l</t>
  </si>
  <si>
    <t>m/h.</t>
  </si>
  <si>
    <t>Kol. 4 x kol.5 x kol.6</t>
  </si>
  <si>
    <t>kol.7 +23%</t>
  </si>
  <si>
    <t>2 szt/dzień w złotych</t>
  </si>
  <si>
    <t xml:space="preserve">zł/dzień </t>
  </si>
  <si>
    <t>1 szt/dzień w złotych</t>
  </si>
  <si>
    <t>3 szt/dzień w złotych</t>
  </si>
  <si>
    <r>
      <t xml:space="preserve">Koszt ogrzewania paliwem płynnym  dwóch hal namiotowych   w okresie od 07.05.2020 r do 12.05.2020 r.  oraz od 15.06.2020 do 21.06.2020 r. ( 7 dni x 1/2 + 6 dni x 1/2 = 6,5 dni)  o powierzchni   20 m x 20 m = 400 m²    (Kol.4 wpisać dobowy koszt ogrzewania hali </t>
    </r>
    <r>
      <rPr>
        <b/>
        <u/>
        <sz val="10"/>
        <rFont val="Calibri"/>
        <family val="2"/>
        <charset val="238"/>
        <scheme val="minor"/>
      </rPr>
      <t>dwoma</t>
    </r>
    <r>
      <rPr>
        <b/>
        <sz val="10"/>
        <rFont val="Calibri"/>
        <family val="2"/>
        <charset val="238"/>
        <scheme val="minor"/>
      </rPr>
      <t xml:space="preserve"> nagrzewnicami netto)</t>
    </r>
  </si>
  <si>
    <r>
      <t xml:space="preserve">Koszt ogrzewania paliwem płynnym  3 sztuk hal namiotowych (stołówkowych)  w okresie od 07.05.2020 r do 23.05.2020 r.  oraz od 17.06.2020 do 26.06.2020 r. ( 17 dni x 1/2 + 10 dni x 1/2 =  13,5 dni  )  o powierzchni   25 m x 15 m = 375 m²    (Kol.4  dobowy koszt ogrzewania </t>
    </r>
    <r>
      <rPr>
        <b/>
        <u/>
        <sz val="10"/>
        <rFont val="Calibri"/>
        <family val="2"/>
        <charset val="238"/>
        <scheme val="minor"/>
      </rPr>
      <t xml:space="preserve">dwoma </t>
    </r>
    <r>
      <rPr>
        <b/>
        <sz val="10"/>
        <rFont val="Calibri"/>
        <family val="2"/>
        <charset val="238"/>
        <scheme val="minor"/>
      </rPr>
      <t xml:space="preserve">nagrzewnicami )   </t>
    </r>
  </si>
  <si>
    <t>zł/dz.</t>
  </si>
  <si>
    <t xml:space="preserve">Ścianka działowa szer. 1 m wys. 2 m              </t>
  </si>
  <si>
    <t>Wieszak wielokołkowy pojedyńczy 6-cio kołkowy</t>
  </si>
  <si>
    <t>Ekran  5 m x 4 m</t>
  </si>
  <si>
    <t xml:space="preserve">Wieszak wielokołkowy pojedyńczy 6 -cio kołkowy </t>
  </si>
  <si>
    <t>Wartość oferty netto:</t>
  </si>
  <si>
    <t xml:space="preserve">zł.  (Słownie: </t>
  </si>
  <si>
    <t>Wartość oferty brutto:</t>
  </si>
  <si>
    <t xml:space="preserve">Wykonawca </t>
  </si>
  <si>
    <t>………………………………………………………….</t>
  </si>
  <si>
    <t>( Imię i Nazwisko -podpis )</t>
  </si>
  <si>
    <t>Wartość brutto                                    w złotych</t>
  </si>
  <si>
    <t xml:space="preserve"> zł/kpl/dzień</t>
  </si>
  <si>
    <t>Koszty najmu lini energetycznej  zewnętrznej zasilającej hale namiotowe w ilości  2 szt. ( 20mx 20 m=400 m2),  o łącznej długości  400 m  ( w tym zainstalowanie  3 szt. rozdzielni budowlanych oraz zabezpieczenie kalbi  elektrycznych na przejściach i przejazdach) szczegółowy opis warunkówwykonania zawarto w opisie przedmiotu zamówienia  załącznik do SIWZ. Okres wynajmu od 07.05.2020 r. do 12.05.2020 r. oraz od 15.06.2020 r. do 21.06.2020 = 13 dni. (Kol.4 dobowy koszt wynajmu zewnetrznej linii zasilającej )</t>
  </si>
  <si>
    <t>Koszty najmu lini energetycznej  zewnętrznej zasilającej hale namiotowe  stołówkowe w ilości  3 szt. ( 25mx15m=375m2),  2 szt. namiotów  o pow.                          ( 10mx10m=100m2), 2 szt  namiotów ( 5mx 5m=25 m2)   o łącznej długości  450 m  ( w tym zainstalowanie  4 szt. rozdzielni budowlanych oraz zabezpieczenie kalbi  elektrycznych na przejściach i przejazdach) szczegółowy opis warunków wykonania zawarto w opisie przedmiotu zamówienia  załącznik do SIWZ. Okres wynajmu od 07.05.2020 r. do 23.05.2020 r. oraz od 17.06.2020 r. do 26.06.2020 r. = 27  dni.                                                                                                                    (Kol.4 dobowy koszt wynajmu zewnętrznej linii zasilającej).</t>
  </si>
  <si>
    <t>Koszt najmu 6 sztuk klimatyzatorów do   3 sztuk hal namiotowych (stołówkowych), planowany czas pracy   w okresie od 07.05.2020 r do 23.05.2020 r.  oraz od 17.06.2020 do 26.06.2020 r. hale o powierzchni   25 m x 15 m = 375 m², czas pracy  27 dni x 1/2 dnia  = 13 dni         ( Kol. 4 - należy wpisać kosz najmu 2 szt. klimatyzatorów /dzień (dobę) netto).</t>
  </si>
  <si>
    <t xml:space="preserve">Koszt najmu 4 sztuk klimatyzatorów do  dwóch hal namiotowych ,planowany czas pracy  od 07.05.2020 r do 12.05.2020 r.  oraz od 15.06.2020 do 21.06.2020 r. - wynosi 13 dni hala o powierzchni   20 m x 20 m = 400 m² , czas pracy klimatyzacji 13 dni po 1/2 dnia = 6,5  dnia ( Kol. 4 - należy wpisać kosz najmu 2 szt. klimatyzatorów /dzień (dobę) netto)  </t>
  </si>
  <si>
    <t xml:space="preserve">Agregat o mocy  500 -550 kVA  najem od 01.05.2020 do 30.06.2020 r. </t>
  </si>
  <si>
    <t>Agregat o mocy 200-220 kVA najem od 07.05.2018 r. do 12.05.2020 r. i od 15.06.2020r. Do 21.06.2020r.</t>
  </si>
  <si>
    <t>Agregat o mocy  500-550  kVA  zakładany czas pracy 27x24= 648 godz</t>
  </si>
  <si>
    <t>Agregat o mocy 200-220 kVA zakładany czas pracy 13 x 12 = 156 m/h</t>
  </si>
  <si>
    <t>Agregat o mocy 270-300 kVA zakładany czas pracy 27 x 12 = 324 m/h</t>
  </si>
  <si>
    <t>ARKUSZ WYCENY KOSZTÓW ĆWICZENIA WOJSKOWEGO  w dniach 25.03.2020 r. - 03.07.2020 r.</t>
  </si>
  <si>
    <r>
      <t>Koszt najmu hal namiotowych w ilości 4 sztuk w okresie od 25.03.2020 r do 03.07.2020 r. (101 dni )  o powierzchni   25 m x 15 m = 375 m</t>
    </r>
    <r>
      <rPr>
        <b/>
        <sz val="10"/>
        <color theme="1"/>
        <rFont val="Calibri"/>
        <family val="2"/>
        <charset val="238"/>
      </rPr>
      <t>² ( wysok.  w kalenicy 4,5 -5,0 m, wysokość  boku 2,5 m , kolor khaki - przeznaczenie - namiot do  realizacji ćwiczenia pk. ,, ANAKONDA -20" - ) podłoga segmentowa z elementów płytowych drewnianych na legarach stalowych. ( Kol. 4 - dobowy koszt wynajmu  hali namiotowej )</t>
    </r>
  </si>
  <si>
    <r>
      <t>Koszt najmu hal namiotowych w ilości 6 sztuk w okresie od 25.03.2020 r do 03.07.2020 r. (  101  dni )  o powierzchni   20 m x 10 m = 200 m</t>
    </r>
    <r>
      <rPr>
        <b/>
        <sz val="10"/>
        <color theme="1"/>
        <rFont val="Calibri"/>
        <family val="2"/>
        <charset val="238"/>
      </rPr>
      <t>² ( wysok.   w kalenicy 4,5 -5,0 m, wysokość  boku 2,5 m , kolor khaki - przeznaczenie - namiot do  realizacji ćwiczenia pk. ,, ANAKONDA -20" - ) podłoga segmentowa z elementów płytowych drewnianych na legarach stalowych. (Kol.4 dobowy koszt wynajmu hali namiotowej)</t>
    </r>
  </si>
  <si>
    <r>
      <t>Koszt najmu hali namiotowej w ilości  1 sztuki  w okresie od 25.03.2020 r do 03.07.2020 r. (  101 dni )  o powierzchni   30 m x 20 m = 600 m</t>
    </r>
    <r>
      <rPr>
        <b/>
        <sz val="10"/>
        <color theme="1"/>
        <rFont val="Calibri"/>
        <family val="2"/>
        <charset val="238"/>
      </rPr>
      <t>²  wysok.w kalenicy 4,5 -5,0 m, wysokość  boku 2,5 m , kolor khaki - przeznaczenie - namiot do  realizacji ćwiczenia pk. ,, ANAKONDA -20" - ) podłoga segmentowa z elementów płytowych drewnianych na legarach stalowych.( Kol. 4 -dobowy koszt wynajmu hali namiotowej)</t>
    </r>
  </si>
  <si>
    <r>
      <t>Koszt najmu oświetlenia hal namiotowych w ilości 4 kompletów w okresie od 25.03.2020 r do 03.07.2020 r. (  101  dni )  o powierzchni   15 m                       x 25 m = 375 m</t>
    </r>
    <r>
      <rPr>
        <b/>
        <sz val="10"/>
        <color theme="1"/>
        <rFont val="Calibri"/>
        <family val="2"/>
        <charset val="238"/>
      </rPr>
      <t>² .  W jednej  hali powinno się znajdować 25 sztuk opraw jarzeniowych (10 +10+5 środek) +  halogeny po jednym nad wejściem.                           ( kol.4 dobowy koszt wynajmu oświetlenia hali namiotowej )</t>
    </r>
  </si>
  <si>
    <r>
      <t>Koszt najmu oświetlenia hal namiotowych w ilości 6 kompletów  w okresie od 25.03.2020 r do 03.07.2020 r. (   101 dni )  o powierzchni   hali 10 m x 20 m = 200 m</t>
    </r>
    <r>
      <rPr>
        <b/>
        <sz val="10"/>
        <color theme="1"/>
        <rFont val="Calibri"/>
        <family val="2"/>
        <charset val="238"/>
      </rPr>
      <t>² . W jednej  hali powinno się znajdować 20 sztuk opraw jarzeniowych  (10 +10 ) +  halogeny po jednym nad wejściem (Kol.4 dobowy koszt najmu oświetlenia hali namiotowej)</t>
    </r>
  </si>
  <si>
    <r>
      <t>Koszt najmu oświetlenia hali namiotowej w ilości  1 komplet                                                   w okresie od 25.03.2020 r do 03.07.2020 r. (  101  dni )  o powierzchni   30 m  x 20 m = 600 m</t>
    </r>
    <r>
      <rPr>
        <b/>
        <sz val="10"/>
        <color theme="1"/>
        <rFont val="Calibri"/>
        <family val="2"/>
        <charset val="238"/>
      </rPr>
      <t xml:space="preserve">²   w hali powinno się znajdować  60 sztuk opraw jarzeniowych ( 15+15+15+15 ) +po 2 halogeny nad każdym wejściem.(Kol.4 dobowy koszt wynajmu oświetlenia hali namiotowej ) </t>
    </r>
  </si>
  <si>
    <t>Koszty najmu instalacji gniazd wtykowych w 4 halach namiotowych o powierzchni 25m x 15m  - w okresie od 25.03.2020 r do 03.07.2020 r.                                                 101 dni   W jednej hali ( 5 skrzynek rozdzielczych  + 40 przedłużaczy zakończonych listwani z co najmniej trzema gniazdami wtykowymi 230V)                                                                                   (Kol.4 dobowy koszt wynajmu instalacji gniazd wtykowych w hali )</t>
  </si>
  <si>
    <t>Koszty najmu instalacji gniazd wtykowych w 6 halach namiotowych o powierzchni 20m x 10m  - w okresie od 25.03.2020 r do 03.07.2020 r.                                           101 dni  W jednej hali ( 4 skrzynki rozdzielcze  + 30 przedłużaczy zakończonymi listwani z co najmniej trzema gniazdami wtykowymi 230 V)( Kol.4 dobowy koszt wynajmu instalacji gniazd wtykowych w hali )</t>
  </si>
  <si>
    <t>Koszty najmu instalacji gniazd wtykowych w 1 hali namiotowej o powierzchni 30 m x 20 m  - w okresie od 25.03.2020 r do 03.07.2020 r.                                  101 dni W jednej hali ( 6 skrzynek rozdzielczych  + 48 przedłużaczy zakończonych  listwani z co najmniej trzema gniazdami wtykowymi 230 V) ( Kol.4 koszt dobowy wynajmu instalacji gniazd wtykowych w hali )</t>
  </si>
  <si>
    <t>Koszty najmu  instalacji gniazd wtykowych w 2 halach namiotowych          o powierzchni 20 m x 20 m=400 m2  - w okresie od 07.05.2020 r do 12.05.2020 r.  oraz  od 15.06.2020 r. do 21.06.2020 r. 13 dni  W jednej hali                      ( 1  skrzynka  rozdzielcza  +  3 przedłużacze zakończone  listwani z conajmniej trzema gniazdami wtykowymi 230 V) ( Kol. 4 dobowy koszt wynajmu instalacji gniazd wtykowych w hali  )</t>
  </si>
  <si>
    <t>Koszt najmu lini energetycznej  zewnętrznej zasilającej hale namiotowe w ilości  4 szt. ( 25mx15m=375m2),  6 szt ( 20mx10m=200m2), 1 szt (20mx30m=600m2)   o łącznej długości  560 m  ( w tym zainstalowanie  12 szt. rozdzielni budowlanych oraz zabezpieczenie kalbi  elektrycznych na przejściach i przejazdach) szczegółowy opis warunkówwykonania zawarto w opisie przedmiotu zamówienia  załącznik do SIWZ. Okres wynajmu od 25.03.2020 r. do 03.07.2020 r. = 101 dni.  (Kol.4 dobowy koszt wynajmu zewnetrznej linii zasilającej)</t>
  </si>
  <si>
    <r>
      <t>Koszt najmu nagrzewnic na paliwo płynne do 4 szt hal namiotowych  w okresie od 25.03.2020 r do 03.07.2020 r. ( 101  dni )  o powierzchni   25 m x 15 m = 375 m</t>
    </r>
    <r>
      <rPr>
        <b/>
        <sz val="10"/>
        <color theme="1"/>
        <rFont val="Calibri"/>
        <family val="2"/>
        <charset val="238"/>
      </rPr>
      <t>²  ( Kol. 4 -  wpisać dobowy koszt najmu dwóch nagrzewnic  netto)</t>
    </r>
  </si>
  <si>
    <r>
      <t>Koszt najmu nagrzewnic na paliwo płynne do  6 hal namiotowych w okresie od 25.03.2020 r do 03.07.2020 r. ( 101  dni )  o powierzchni   20 m x 10 m = 200 m</t>
    </r>
    <r>
      <rPr>
        <b/>
        <sz val="10"/>
        <color theme="1"/>
        <rFont val="Calibri"/>
        <family val="2"/>
        <charset val="238"/>
      </rPr>
      <t>²  ( Kol. 4 -  wpisać dobowy koszt najmu jednej  nagrzewnic netto)</t>
    </r>
  </si>
  <si>
    <r>
      <t>Koszt najmu nagrzewnic na paliwo płynne do  1 hali namiotowej  w okresie od 25.03.2020 r do 03.07.2020 r. (  101 dni )  o powierzchni   30 m x 20 m = 600 m</t>
    </r>
    <r>
      <rPr>
        <b/>
        <sz val="10"/>
        <color theme="1"/>
        <rFont val="Calibri"/>
        <family val="2"/>
        <charset val="238"/>
      </rPr>
      <t>²  ( Kol. 4 -  wpisać dobowy koszt najmu trzech  nagrzewnic netto)</t>
    </r>
  </si>
  <si>
    <r>
      <t xml:space="preserve">Koszt ogrzewania paliwem płynnym 4 szt hal namiotowych  w okresie od 25.03.2020 r do 03.07.2020 r. (  37 dni x  + 64 dni X 1/2 =   69 dni)  o powierzchni   25 m x 15 m = 375 m²  od 12 st. C do 20 st.C  ( Kol. 4 -  wpisać dobowy koszt  jednej hali  namiotowej </t>
    </r>
    <r>
      <rPr>
        <b/>
        <u/>
        <sz val="10"/>
        <rFont val="Calibri"/>
        <family val="2"/>
        <charset val="238"/>
        <scheme val="minor"/>
      </rPr>
      <t>dwoma</t>
    </r>
    <r>
      <rPr>
        <b/>
        <sz val="10"/>
        <rFont val="Calibri"/>
        <family val="2"/>
        <charset val="238"/>
        <scheme val="minor"/>
      </rPr>
      <t xml:space="preserve"> nagrzewnicami netto)</t>
    </r>
  </si>
  <si>
    <r>
      <t xml:space="preserve">Koszt ogrzewania paliwem płynnym 6 szt hal namiotowych  w okresie od 25.03.2020 r do 03.07.2020 r. (  37 dni x1 + 64dni  X 1/2 = 69 dni)  o powierzchni   20 m x 10 m = 200 m²  od 12 st. C do 20 st.C  ( Kol. 4 -  wpisać dobowy koszt  ogrzania jednej hali namiotowej </t>
    </r>
    <r>
      <rPr>
        <b/>
        <u/>
        <sz val="10"/>
        <rFont val="Calibri"/>
        <family val="2"/>
        <charset val="238"/>
        <scheme val="minor"/>
      </rPr>
      <t>jedną</t>
    </r>
    <r>
      <rPr>
        <b/>
        <sz val="10"/>
        <rFont val="Calibri"/>
        <family val="2"/>
        <charset val="238"/>
        <scheme val="minor"/>
      </rPr>
      <t xml:space="preserve"> nagrzewnicą  netto)</t>
    </r>
  </si>
  <si>
    <r>
      <t xml:space="preserve">Koszt ogrzewania paliwem płynnym 1 szt hali namiotowej  w okresie od 25.03.2020 r do 03.07.2020 r. (  37 dni x1 + 64dni  X 1/2= 69 dni))  o powierzchni   30 m x 20 m = 600 m²  od 12 st. C do 20 st.C  ( Kol. 4 -  wpisać dobowy koszt  ogrzania jednej hali namiotowej </t>
    </r>
    <r>
      <rPr>
        <b/>
        <u/>
        <sz val="10"/>
        <rFont val="Calibri"/>
        <family val="2"/>
        <charset val="238"/>
        <scheme val="minor"/>
      </rPr>
      <t>trzema</t>
    </r>
    <r>
      <rPr>
        <b/>
        <sz val="10"/>
        <rFont val="Calibri"/>
        <family val="2"/>
        <charset val="238"/>
        <scheme val="minor"/>
      </rPr>
      <t xml:space="preserve"> nagrzewnicami netto)</t>
    </r>
  </si>
  <si>
    <t>Koszt najmu  8 klimatyzatorów  do  4 sztukach  hal namiotowych  o powierzchni   25 m x 15 m = 375 m² ( 2 klimatyzatory /1 halę)   w okresie od 25.03.2020 r do 03.07.2020 r. tj. czas najmu 101 dni.  Planowany czas pracy klimatyzatorów od 01.05.2020 r.  do 23.05.2020 r. oraz od 18.06.2020 r. do  03.07.2020r.   42 dni  po 1/2 dnia  = 21 dni  ( Kol. 4 - należy wpisać kosz najmu 2 szt. klimatyzatorów /dzień (dobę) netto)</t>
  </si>
  <si>
    <t>Koszt najmu 6 sztuk klimatyzatorów do  6 szt hal namiotowych  w okresie od 25.03.2020 r do 03.07.2020 r.  czas najmu wynosi 101 dni, o powierzchni   20 m x 10 m = 200 m²     Planowany czas pracy od 10.05.2020 r.  do 23.05.2020 r. oraz od 18.06.2020 r. do  03.07.2020r.tj.  42 dni  po 1/2 dnia = 21 dni    ( Kol. 4 - należy wpisać kosz najmu 1 szt. klimatyzatora /dzień (dobę) netto)</t>
  </si>
  <si>
    <t>Koszt najmu 3 sztuk klimatyzatorów do  1  hali namiotowej  w okresie od 25.03.2020 r do 03.07.2020 r. czas najmu wynosi 101 dni,  o powierzchni   30 m x 20 m      = 600 m²   Planowany czas pracy od 10.05.2020 r.  do 23.05.2020 r. oraz od 18.06.2020 r. do  03.07.2020r. 42 dni  po 1/2 dnia = 21 dni  ( Kol. 4 - należy wpisać kosz najmu 3 szt. klimatyzatorów /dzień (dobę) netto)</t>
  </si>
  <si>
    <t>Depozytory na telefony komórkowe (ponumerowane z zamknięciem na klucz) okres najmu od 07.05.2020 r. do 22.05.2020 r oraz od 15.06.2020 r. do 26.06.2020 r. = 26 dni , 1000 skrytek. (Kol.4 wstawić koszt najmu w zł,                             1 skrytki na dzień).</t>
  </si>
  <si>
    <t>Depozytory na laptopy (ponumerowane z zamknięciem na klucz) okres najmu od 07.05.2020 r. do 22.05.2020 r oraz od 15.06.2020 r. do 26.06.2020 r. = 26 dni , 50 skrytek.  (Kol.4 wstawić koszt najmu w zł, 1 skrytki na dzień)</t>
  </si>
  <si>
    <t>Wykrywacz telefonów komórkowych i urządzeń elektronicznych okres najmu od 07.05.2020 r. do 22.05.2020 r oraz od 15.06.2020 r. do 26.06.2020 r. = 26 dni , 4 sztuki.  (Kol.4 wstawić koszt najmu w zł, 1 sztuki na dzień)</t>
  </si>
  <si>
    <t>Agregat o mocy 270 -300 kVA najem od 07.05.2020 r. do 23 .05.2020 r. i od. 17.06.2020r. do 26.06.2020 r.</t>
  </si>
  <si>
    <t xml:space="preserve">Stały nadzór  całodobowy pracowników nad halami namiotowymi                                                      i systemem ogrzewania   w dniach  od 25.03.2020 r.  do dnia 03.17.2020 r.    111 dni.   x 24 = 2424   r.godz.                                                                                                                     </t>
  </si>
  <si>
    <t>Stały nadzór elektryka  nad instalacją elektryczną  hal namiotowych, liniami zasilającymi, agregatami prądotworczymi, agregatami grzewczymi w dniach  od 25.03.2020 r. do dnia 03.17.2020 r.  101 dni  x24 =2424  rgodz.</t>
  </si>
  <si>
    <t>Płotki zaporowe drogowe ( do wygradzania poboczy typ lekki)  czas najmu: 70% -101dni, 20%-27 dni, 10%-13 dni średnio 77dni</t>
  </si>
  <si>
    <t>Chodniki gumowe  czas najmu: 70% -101dni, 20%-27 dni, 10%-13 dni średnio 77 dni</t>
  </si>
  <si>
    <t xml:space="preserve">ARKUSZ WYCENY WYKONAWCY </t>
  </si>
  <si>
    <t>Załącznik nr 2 do SIWZ</t>
  </si>
  <si>
    <t xml:space="preserve"> Koszt wynajmu  hal namiotowych, namiotów i kontenerów.   ( w tym koszt tranportu, montażu i demontażu)</t>
  </si>
  <si>
    <t xml:space="preserve">Koszt wynajmu instalacji elektrycznej gniazd wtykowych wewnątrz hal namiotowych  ( w tym transport, montaż i demontaż)   </t>
  </si>
  <si>
    <t xml:space="preserve"> Koszt wynajmu zewnętrznych elektrycznych linii zasilających ( w tym koszty ich transportu, montażu i demontażu).</t>
  </si>
  <si>
    <t xml:space="preserve"> Koszt najmu nagrzewnic  na olej opałowy lub inne paliwo płynne ( w tym dowiezienie , montaż, demontaż) </t>
  </si>
  <si>
    <t xml:space="preserve">  Koszty ogrzewania hal namiotowych  w tym koszty paliwa i jego dostawy.</t>
  </si>
  <si>
    <t xml:space="preserve"> Koszty wynajmu agregatów chłodzących - klimatyzatorów w tym koszty transportu, montażu i demontażu.</t>
  </si>
  <si>
    <t xml:space="preserve"> Koszt wynajmu sprzętu kwaterunkowego   do wyposażenia  hal namiotowych, o których mowa w poz. 1,2,3 tj.od 25.03.20 r. do 03.07.20 r.</t>
  </si>
  <si>
    <t xml:space="preserve"> Koszt wynajmu sprzętu kwaterunkowego   do wyposażenia  hal namiotowych, o których mowa w poz. 4 i 5  tj. od 07.05.2020 r..</t>
  </si>
  <si>
    <r>
      <t xml:space="preserve">Koszt wynajmu sprzętu  do ochrony obiektów </t>
    </r>
    <r>
      <rPr>
        <b/>
        <sz val="12"/>
        <color theme="1"/>
        <rFont val="Calibri"/>
        <family val="2"/>
        <charset val="238"/>
        <scheme val="minor"/>
      </rPr>
      <t xml:space="preserve">   </t>
    </r>
  </si>
  <si>
    <t xml:space="preserve"> Koszty wynajmu agregatow prądotwórczych    </t>
  </si>
  <si>
    <t xml:space="preserve"> Planowane koszty   energii elektrycznej pozyskanej z agregatów prądotwórczych.</t>
  </si>
  <si>
    <t xml:space="preserve"> Koszty stałego nadzoru serwisu ( pracowników)</t>
  </si>
  <si>
    <t xml:space="preserve"> Koszt wypożyczenia     płotków zaporowych i chodników gumowych.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</si>
</sst>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0" fillId="0" borderId="0" xfId="0" applyAlignment="1">
      <alignment vertical="center"/>
    </xf>
    <xf numFmtId="0" fontId="0" fillId="0" borderId="16" xfId="0" applyBorder="1"/>
    <xf numFmtId="3" fontId="0" fillId="0" borderId="0" xfId="0" applyNumberFormat="1"/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8" xfId="0" applyFont="1" applyBorder="1"/>
    <xf numFmtId="0" fontId="0" fillId="0" borderId="0" xfId="0" applyFill="1"/>
    <xf numFmtId="0" fontId="0" fillId="0" borderId="0" xfId="0" applyBorder="1"/>
    <xf numFmtId="9" fontId="4" fillId="0" borderId="1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2" xfId="0" applyNumberFormat="1" applyFont="1" applyFill="1" applyBorder="1" applyAlignment="1">
      <alignment horizontal="center"/>
    </xf>
    <xf numFmtId="2" fontId="0" fillId="0" borderId="0" xfId="0" applyNumberFormat="1"/>
    <xf numFmtId="0" fontId="8" fillId="0" borderId="28" xfId="0" applyFont="1" applyBorder="1"/>
    <xf numFmtId="0" fontId="9" fillId="0" borderId="28" xfId="0" applyFont="1" applyBorder="1"/>
    <xf numFmtId="2" fontId="9" fillId="3" borderId="27" xfId="0" applyNumberFormat="1" applyFont="1" applyFill="1" applyBorder="1" applyAlignment="1">
      <alignment horizontal="center"/>
    </xf>
    <xf numFmtId="2" fontId="10" fillId="5" borderId="22" xfId="0" applyNumberFormat="1" applyFont="1" applyFill="1" applyBorder="1" applyAlignment="1">
      <alignment horizontal="center"/>
    </xf>
    <xf numFmtId="2" fontId="10" fillId="5" borderId="21" xfId="0" applyNumberFormat="1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2" fontId="8" fillId="5" borderId="22" xfId="0" applyNumberFormat="1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 vertical="center" wrapText="1"/>
    </xf>
    <xf numFmtId="2" fontId="8" fillId="5" borderId="22" xfId="0" applyNumberFormat="1" applyFont="1" applyFill="1" applyBorder="1" applyAlignment="1">
      <alignment horizontal="center" vertical="center" wrapText="1"/>
    </xf>
    <xf numFmtId="2" fontId="8" fillId="5" borderId="31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2" fontId="8" fillId="5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" fillId="0" borderId="20" xfId="0" applyFont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9" fontId="4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14" fontId="0" fillId="0" borderId="0" xfId="0" applyNumberFormat="1"/>
    <xf numFmtId="2" fontId="16" fillId="4" borderId="6" xfId="0" applyNumberFormat="1" applyFont="1" applyFill="1" applyBorder="1" applyAlignment="1">
      <alignment horizontal="center"/>
    </xf>
    <xf numFmtId="2" fontId="16" fillId="5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16" fillId="4" borderId="4" xfId="0" applyNumberFormat="1" applyFont="1" applyFill="1" applyBorder="1" applyAlignment="1">
      <alignment horizontal="center"/>
    </xf>
    <xf numFmtId="2" fontId="16" fillId="5" borderId="22" xfId="0" applyNumberFormat="1" applyFont="1" applyFill="1" applyBorder="1" applyAlignment="1">
      <alignment horizontal="center"/>
    </xf>
    <xf numFmtId="2" fontId="8" fillId="5" borderId="22" xfId="0" applyNumberFormat="1" applyFont="1" applyFill="1" applyBorder="1" applyAlignment="1">
      <alignment horizontal="right"/>
    </xf>
    <xf numFmtId="2" fontId="18" fillId="4" borderId="6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9" fontId="15" fillId="0" borderId="4" xfId="0" applyNumberFormat="1" applyFont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3" fillId="0" borderId="42" xfId="0" applyFont="1" applyBorder="1"/>
    <xf numFmtId="2" fontId="9" fillId="7" borderId="43" xfId="0" applyNumberFormat="1" applyFont="1" applyFill="1" applyBorder="1" applyAlignment="1">
      <alignment horizontal="center"/>
    </xf>
    <xf numFmtId="2" fontId="10" fillId="5" borderId="27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9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8" fillId="5" borderId="31" xfId="0" applyNumberFormat="1" applyFont="1" applyFill="1" applyBorder="1" applyAlignment="1">
      <alignment horizontal="center"/>
    </xf>
    <xf numFmtId="0" fontId="8" fillId="0" borderId="32" xfId="0" applyFont="1" applyBorder="1"/>
    <xf numFmtId="2" fontId="8" fillId="5" borderId="33" xfId="0" applyNumberFormat="1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0" fillId="0" borderId="9" xfId="0" applyBorder="1"/>
    <xf numFmtId="0" fontId="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0" fillId="0" borderId="44" xfId="0" applyBorder="1"/>
    <xf numFmtId="0" fontId="2" fillId="4" borderId="44" xfId="0" applyFont="1" applyFill="1" applyBorder="1" applyAlignment="1">
      <alignment horizontal="center" vertical="center" wrapText="1"/>
    </xf>
    <xf numFmtId="9" fontId="0" fillId="0" borderId="44" xfId="0" applyNumberFormat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2" fontId="5" fillId="5" borderId="21" xfId="0" applyNumberFormat="1" applyFont="1" applyFill="1" applyBorder="1" applyAlignment="1">
      <alignment horizontal="center"/>
    </xf>
    <xf numFmtId="2" fontId="5" fillId="5" borderId="22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6" fillId="4" borderId="6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6" fillId="4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5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2" fillId="4" borderId="44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2" fontId="16" fillId="4" borderId="45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9" fontId="4" fillId="0" borderId="45" xfId="0" applyNumberFormat="1" applyFont="1" applyBorder="1" applyAlignment="1">
      <alignment horizontal="center"/>
    </xf>
    <xf numFmtId="2" fontId="16" fillId="2" borderId="58" xfId="0" applyNumberFormat="1" applyFont="1" applyFill="1" applyBorder="1" applyAlignment="1">
      <alignment horizontal="center"/>
    </xf>
    <xf numFmtId="2" fontId="16" fillId="2" borderId="52" xfId="0" applyNumberFormat="1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2" fontId="5" fillId="0" borderId="60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2" fontId="5" fillId="4" borderId="45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2" fontId="5" fillId="4" borderId="6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2" borderId="51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58" xfId="0" applyNumberFormat="1" applyFont="1" applyFill="1" applyBorder="1" applyAlignment="1">
      <alignment horizontal="center" vertical="center"/>
    </xf>
    <xf numFmtId="2" fontId="14" fillId="2" borderId="56" xfId="0" applyNumberFormat="1" applyFont="1" applyFill="1" applyBorder="1" applyAlignment="1">
      <alignment horizontal="center" vertical="center"/>
    </xf>
    <xf numFmtId="2" fontId="14" fillId="2" borderId="52" xfId="0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" fontId="14" fillId="2" borderId="45" xfId="0" applyNumberFormat="1" applyFont="1" applyFill="1" applyBorder="1" applyAlignment="1">
      <alignment horizontal="center" vertical="center"/>
    </xf>
    <xf numFmtId="9" fontId="14" fillId="2" borderId="45" xfId="0" applyNumberFormat="1" applyFont="1" applyFill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2" fontId="14" fillId="4" borderId="45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 textRotation="90"/>
    </xf>
    <xf numFmtId="1" fontId="5" fillId="0" borderId="1" xfId="0" applyNumberFormat="1" applyFont="1" applyBorder="1" applyAlignment="1">
      <alignment horizontal="center" vertical="center" textRotation="90"/>
    </xf>
    <xf numFmtId="0" fontId="14" fillId="2" borderId="4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textRotation="90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textRotation="87"/>
    </xf>
    <xf numFmtId="0" fontId="1" fillId="0" borderId="5" xfId="0" applyFont="1" applyFill="1" applyBorder="1" applyAlignment="1">
      <alignment horizontal="center" vertical="center" textRotation="87"/>
    </xf>
    <xf numFmtId="0" fontId="1" fillId="0" borderId="6" xfId="0" applyFont="1" applyFill="1" applyBorder="1" applyAlignment="1">
      <alignment horizontal="center" vertical="center" textRotation="87"/>
    </xf>
    <xf numFmtId="2" fontId="1" fillId="4" borderId="3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2" fillId="0" borderId="3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87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5" fillId="2" borderId="5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4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2" fontId="2" fillId="0" borderId="45" xfId="0" applyNumberFormat="1" applyFont="1" applyBorder="1" applyAlignment="1">
      <alignment horizontal="center" vertical="center" textRotation="90"/>
    </xf>
    <xf numFmtId="2" fontId="1" fillId="4" borderId="45" xfId="0" applyNumberFormat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3" borderId="23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90"/>
    </xf>
    <xf numFmtId="2" fontId="14" fillId="4" borderId="5" xfId="0" applyNumberFormat="1" applyFont="1" applyFill="1" applyBorder="1" applyAlignment="1">
      <alignment horizontal="center" vertical="center"/>
    </xf>
    <xf numFmtId="2" fontId="14" fillId="4" borderId="6" xfId="0" applyNumberFormat="1" applyFont="1" applyFill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1" fillId="0" borderId="58" xfId="0" applyNumberFormat="1" applyFont="1" applyBorder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2" fontId="2" fillId="0" borderId="54" xfId="0" applyNumberFormat="1" applyFont="1" applyBorder="1" applyAlignment="1">
      <alignment horizontal="center" vertical="center"/>
    </xf>
    <xf numFmtId="9" fontId="1" fillId="0" borderId="45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 textRotation="90"/>
    </xf>
    <xf numFmtId="2" fontId="2" fillId="4" borderId="3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4" fillId="0" borderId="9" xfId="0" applyFont="1" applyFill="1" applyBorder="1" applyAlignment="1"/>
    <xf numFmtId="0" fontId="14" fillId="0" borderId="2" xfId="0" applyFont="1" applyFill="1" applyBorder="1" applyAlignment="1"/>
    <xf numFmtId="0" fontId="14" fillId="0" borderId="10" xfId="0" applyFont="1" applyFill="1" applyBorder="1" applyAlignment="1"/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/>
    <xf numFmtId="0" fontId="14" fillId="0" borderId="3" xfId="0" applyFont="1" applyFill="1" applyBorder="1" applyAlignment="1"/>
    <xf numFmtId="0" fontId="14" fillId="0" borderId="8" xfId="0" applyFont="1" applyFill="1" applyBorder="1" applyAlignment="1"/>
    <xf numFmtId="1" fontId="0" fillId="0" borderId="0" xfId="0" applyNumberFormat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" fillId="0" borderId="54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"/>
  <sheetViews>
    <sheetView tabSelected="1" showWhiteSpace="0" topLeftCell="A181" zoomScale="110" zoomScaleNormal="110" workbookViewId="0">
      <selection activeCell="A190" sqref="A190:N190"/>
    </sheetView>
  </sheetViews>
  <sheetFormatPr defaultRowHeight="15" x14ac:dyDescent="0.25"/>
  <cols>
    <col min="1" max="1" width="4.28515625" customWidth="1"/>
    <col min="7" max="7" width="13.5703125" customWidth="1"/>
    <col min="8" max="8" width="7" customWidth="1"/>
    <col min="9" max="9" width="12.28515625" customWidth="1"/>
    <col min="10" max="10" width="7.28515625" customWidth="1"/>
    <col min="11" max="11" width="8.85546875" customWidth="1"/>
    <col min="12" max="12" width="15.85546875" customWidth="1"/>
    <col min="13" max="13" width="5" customWidth="1"/>
    <col min="14" max="14" width="19" customWidth="1"/>
    <col min="16" max="16" width="13.5703125" customWidth="1"/>
    <col min="18" max="18" width="10.5703125" bestFit="1" customWidth="1"/>
    <col min="19" max="19" width="11" customWidth="1"/>
  </cols>
  <sheetData>
    <row r="1" spans="1:15" ht="16.5" thickBot="1" x14ac:dyDescent="0.3">
      <c r="C1" s="215" t="s">
        <v>103</v>
      </c>
      <c r="D1" s="215"/>
      <c r="E1" s="215"/>
      <c r="F1" s="215"/>
      <c r="G1" s="215"/>
      <c r="H1" s="215"/>
      <c r="I1" s="215"/>
      <c r="J1" s="215"/>
      <c r="K1" s="215"/>
      <c r="L1" s="215"/>
      <c r="M1" s="4" t="s">
        <v>104</v>
      </c>
    </row>
    <row r="2" spans="1:15" ht="16.5" thickBot="1" x14ac:dyDescent="0.3">
      <c r="A2" s="2"/>
      <c r="B2" s="369" t="s">
        <v>74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70"/>
    </row>
    <row r="3" spans="1:15" ht="36" x14ac:dyDescent="0.25">
      <c r="A3" s="101" t="s">
        <v>1</v>
      </c>
      <c r="B3" s="371" t="s">
        <v>0</v>
      </c>
      <c r="C3" s="372"/>
      <c r="D3" s="372"/>
      <c r="E3" s="372"/>
      <c r="F3" s="372"/>
      <c r="G3" s="372"/>
      <c r="H3" s="104" t="s">
        <v>12</v>
      </c>
      <c r="I3" s="105" t="s">
        <v>2</v>
      </c>
      <c r="J3" s="106" t="s">
        <v>10</v>
      </c>
      <c r="K3" s="106" t="s">
        <v>13</v>
      </c>
      <c r="L3" s="106" t="s">
        <v>3</v>
      </c>
      <c r="M3" s="106" t="s">
        <v>4</v>
      </c>
      <c r="N3" s="107" t="s">
        <v>63</v>
      </c>
      <c r="O3" s="1"/>
    </row>
    <row r="4" spans="1:15" x14ac:dyDescent="0.25">
      <c r="A4" s="102">
        <v>1</v>
      </c>
      <c r="B4" s="373">
        <v>2</v>
      </c>
      <c r="C4" s="374"/>
      <c r="D4" s="374"/>
      <c r="E4" s="374"/>
      <c r="F4" s="374"/>
      <c r="G4" s="374"/>
      <c r="H4" s="94">
        <v>3</v>
      </c>
      <c r="I4" s="94">
        <v>4</v>
      </c>
      <c r="J4" s="94">
        <v>5</v>
      </c>
      <c r="K4" s="94">
        <v>6</v>
      </c>
      <c r="L4" s="94">
        <v>7</v>
      </c>
      <c r="M4" s="94">
        <v>8</v>
      </c>
      <c r="N4" s="108">
        <v>9</v>
      </c>
    </row>
    <row r="5" spans="1:15" ht="39" customHeight="1" thickBot="1" x14ac:dyDescent="0.3">
      <c r="A5" s="103"/>
      <c r="B5" s="375"/>
      <c r="C5" s="376"/>
      <c r="D5" s="376"/>
      <c r="E5" s="376"/>
      <c r="F5" s="376"/>
      <c r="G5" s="377"/>
      <c r="H5" s="109"/>
      <c r="I5" s="110" t="s">
        <v>14</v>
      </c>
      <c r="J5" s="109"/>
      <c r="K5" s="109"/>
      <c r="L5" s="134" t="s">
        <v>44</v>
      </c>
      <c r="M5" s="111">
        <v>0.23</v>
      </c>
      <c r="N5" s="112" t="s">
        <v>45</v>
      </c>
      <c r="O5" s="82"/>
    </row>
    <row r="6" spans="1:15" ht="15.75" thickBot="1" x14ac:dyDescent="0.3">
      <c r="A6" s="389" t="s">
        <v>105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1"/>
    </row>
    <row r="7" spans="1:15" ht="15" customHeight="1" x14ac:dyDescent="0.25">
      <c r="A7" s="159">
        <v>1</v>
      </c>
      <c r="B7" s="271" t="s">
        <v>75</v>
      </c>
      <c r="C7" s="272"/>
      <c r="D7" s="272"/>
      <c r="E7" s="272"/>
      <c r="F7" s="272"/>
      <c r="G7" s="273"/>
      <c r="H7" s="392" t="s">
        <v>6</v>
      </c>
      <c r="I7" s="393"/>
      <c r="J7" s="316">
        <v>4</v>
      </c>
      <c r="K7" s="316">
        <v>101</v>
      </c>
      <c r="L7" s="378">
        <f>I7*J7*K7</f>
        <v>0</v>
      </c>
      <c r="M7" s="379">
        <v>0.23</v>
      </c>
      <c r="N7" s="380">
        <f>L7*1.23</f>
        <v>0</v>
      </c>
    </row>
    <row r="8" spans="1:15" x14ac:dyDescent="0.25">
      <c r="A8" s="160"/>
      <c r="B8" s="274"/>
      <c r="C8" s="275"/>
      <c r="D8" s="275"/>
      <c r="E8" s="275"/>
      <c r="F8" s="275"/>
      <c r="G8" s="276"/>
      <c r="H8" s="320"/>
      <c r="I8" s="394"/>
      <c r="J8" s="317"/>
      <c r="K8" s="317"/>
      <c r="L8" s="324"/>
      <c r="M8" s="327"/>
      <c r="N8" s="381"/>
    </row>
    <row r="9" spans="1:15" ht="45" customHeight="1" x14ac:dyDescent="0.25">
      <c r="A9" s="209"/>
      <c r="B9" s="277"/>
      <c r="C9" s="278"/>
      <c r="D9" s="278"/>
      <c r="E9" s="278"/>
      <c r="F9" s="278"/>
      <c r="G9" s="279"/>
      <c r="H9" s="321"/>
      <c r="I9" s="395"/>
      <c r="J9" s="305"/>
      <c r="K9" s="305"/>
      <c r="L9" s="325"/>
      <c r="M9" s="263"/>
      <c r="N9" s="382"/>
    </row>
    <row r="10" spans="1:15" ht="15" customHeight="1" x14ac:dyDescent="0.25">
      <c r="A10" s="211">
        <v>2</v>
      </c>
      <c r="B10" s="274" t="s">
        <v>76</v>
      </c>
      <c r="C10" s="275"/>
      <c r="D10" s="275"/>
      <c r="E10" s="275"/>
      <c r="F10" s="275"/>
      <c r="G10" s="276"/>
      <c r="H10" s="320" t="s">
        <v>6</v>
      </c>
      <c r="I10" s="322"/>
      <c r="J10" s="291">
        <v>6</v>
      </c>
      <c r="K10" s="318">
        <v>101</v>
      </c>
      <c r="L10" s="323">
        <f>I10*J10*K10</f>
        <v>0</v>
      </c>
      <c r="M10" s="326">
        <v>0.23</v>
      </c>
      <c r="N10" s="387">
        <f>L10*1.23</f>
        <v>0</v>
      </c>
    </row>
    <row r="11" spans="1:15" x14ac:dyDescent="0.25">
      <c r="A11" s="211"/>
      <c r="B11" s="274"/>
      <c r="C11" s="275"/>
      <c r="D11" s="275"/>
      <c r="E11" s="275"/>
      <c r="F11" s="275"/>
      <c r="G11" s="276"/>
      <c r="H11" s="320"/>
      <c r="I11" s="322"/>
      <c r="J11" s="291"/>
      <c r="K11" s="317"/>
      <c r="L11" s="324"/>
      <c r="M11" s="327"/>
      <c r="N11" s="381"/>
    </row>
    <row r="12" spans="1:15" ht="47.25" customHeight="1" x14ac:dyDescent="0.25">
      <c r="A12" s="211"/>
      <c r="B12" s="277"/>
      <c r="C12" s="278"/>
      <c r="D12" s="278"/>
      <c r="E12" s="278"/>
      <c r="F12" s="278"/>
      <c r="G12" s="279"/>
      <c r="H12" s="321"/>
      <c r="I12" s="322"/>
      <c r="J12" s="291"/>
      <c r="K12" s="305"/>
      <c r="L12" s="325"/>
      <c r="M12" s="263"/>
      <c r="N12" s="382"/>
    </row>
    <row r="13" spans="1:15" x14ac:dyDescent="0.25">
      <c r="A13" s="170">
        <v>3</v>
      </c>
      <c r="B13" s="274" t="s">
        <v>77</v>
      </c>
      <c r="C13" s="275"/>
      <c r="D13" s="275"/>
      <c r="E13" s="275"/>
      <c r="F13" s="275"/>
      <c r="G13" s="276"/>
      <c r="H13" s="320" t="s">
        <v>6</v>
      </c>
      <c r="I13" s="322"/>
      <c r="J13" s="264">
        <v>1</v>
      </c>
      <c r="K13" s="265">
        <v>101</v>
      </c>
      <c r="L13" s="323">
        <f>I13*J13*K13</f>
        <v>0</v>
      </c>
      <c r="M13" s="326">
        <v>0.23</v>
      </c>
      <c r="N13" s="387">
        <f t="shared" ref="N13" si="0">L13*1.23</f>
        <v>0</v>
      </c>
    </row>
    <row r="14" spans="1:15" x14ac:dyDescent="0.25">
      <c r="A14" s="160"/>
      <c r="B14" s="274"/>
      <c r="C14" s="275"/>
      <c r="D14" s="275"/>
      <c r="E14" s="275"/>
      <c r="F14" s="275"/>
      <c r="G14" s="276"/>
      <c r="H14" s="320"/>
      <c r="I14" s="322"/>
      <c r="J14" s="264"/>
      <c r="K14" s="327"/>
      <c r="L14" s="324"/>
      <c r="M14" s="327"/>
      <c r="N14" s="381"/>
    </row>
    <row r="15" spans="1:15" ht="45.75" customHeight="1" x14ac:dyDescent="0.25">
      <c r="A15" s="209"/>
      <c r="B15" s="277"/>
      <c r="C15" s="278"/>
      <c r="D15" s="278"/>
      <c r="E15" s="278"/>
      <c r="F15" s="278"/>
      <c r="G15" s="279"/>
      <c r="H15" s="321"/>
      <c r="I15" s="322"/>
      <c r="J15" s="264"/>
      <c r="K15" s="263"/>
      <c r="L15" s="325"/>
      <c r="M15" s="263"/>
      <c r="N15" s="382"/>
    </row>
    <row r="16" spans="1:15" x14ac:dyDescent="0.25">
      <c r="A16" s="170">
        <v>4</v>
      </c>
      <c r="B16" s="274" t="s">
        <v>15</v>
      </c>
      <c r="C16" s="275"/>
      <c r="D16" s="275"/>
      <c r="E16" s="275"/>
      <c r="F16" s="275"/>
      <c r="G16" s="276"/>
      <c r="H16" s="320" t="s">
        <v>6</v>
      </c>
      <c r="I16" s="322"/>
      <c r="J16" s="264">
        <v>2</v>
      </c>
      <c r="K16" s="265">
        <v>13</v>
      </c>
      <c r="L16" s="323">
        <f>I16*J16*K16</f>
        <v>0</v>
      </c>
      <c r="M16" s="326">
        <v>0.23</v>
      </c>
      <c r="N16" s="387">
        <f t="shared" ref="N16" si="1">L16*1.23</f>
        <v>0</v>
      </c>
    </row>
    <row r="17" spans="1:19" x14ac:dyDescent="0.25">
      <c r="A17" s="160"/>
      <c r="B17" s="274"/>
      <c r="C17" s="275"/>
      <c r="D17" s="275"/>
      <c r="E17" s="275"/>
      <c r="F17" s="275"/>
      <c r="G17" s="276"/>
      <c r="H17" s="320"/>
      <c r="I17" s="322"/>
      <c r="J17" s="264"/>
      <c r="K17" s="327"/>
      <c r="L17" s="324"/>
      <c r="M17" s="327"/>
      <c r="N17" s="381"/>
    </row>
    <row r="18" spans="1:19" ht="61.5" customHeight="1" x14ac:dyDescent="0.25">
      <c r="A18" s="209"/>
      <c r="B18" s="277"/>
      <c r="C18" s="278"/>
      <c r="D18" s="278"/>
      <c r="E18" s="278"/>
      <c r="F18" s="278"/>
      <c r="G18" s="279"/>
      <c r="H18" s="321"/>
      <c r="I18" s="322"/>
      <c r="J18" s="264"/>
      <c r="K18" s="263"/>
      <c r="L18" s="325"/>
      <c r="M18" s="263"/>
      <c r="N18" s="382"/>
    </row>
    <row r="19" spans="1:19" ht="15" customHeight="1" x14ac:dyDescent="0.25">
      <c r="A19" s="170">
        <v>5</v>
      </c>
      <c r="B19" s="274" t="s">
        <v>16</v>
      </c>
      <c r="C19" s="275"/>
      <c r="D19" s="275"/>
      <c r="E19" s="275"/>
      <c r="F19" s="275"/>
      <c r="G19" s="276"/>
      <c r="H19" s="320" t="s">
        <v>6</v>
      </c>
      <c r="I19" s="322"/>
      <c r="J19" s="291">
        <v>3</v>
      </c>
      <c r="K19" s="318">
        <v>27</v>
      </c>
      <c r="L19" s="323">
        <f>I19*J19*K19</f>
        <v>0</v>
      </c>
      <c r="M19" s="326">
        <v>0.23</v>
      </c>
      <c r="N19" s="387">
        <f t="shared" ref="N19" si="2">L19*1.23</f>
        <v>0</v>
      </c>
    </row>
    <row r="20" spans="1:19" x14ac:dyDescent="0.25">
      <c r="A20" s="160"/>
      <c r="B20" s="274"/>
      <c r="C20" s="275"/>
      <c r="D20" s="275"/>
      <c r="E20" s="275"/>
      <c r="F20" s="275"/>
      <c r="G20" s="276"/>
      <c r="H20" s="320"/>
      <c r="I20" s="322"/>
      <c r="J20" s="291"/>
      <c r="K20" s="317"/>
      <c r="L20" s="324"/>
      <c r="M20" s="327"/>
      <c r="N20" s="381"/>
      <c r="Q20" s="29"/>
    </row>
    <row r="21" spans="1:19" ht="64.5" customHeight="1" x14ac:dyDescent="0.25">
      <c r="A21" s="209"/>
      <c r="B21" s="277"/>
      <c r="C21" s="278"/>
      <c r="D21" s="278"/>
      <c r="E21" s="278"/>
      <c r="F21" s="278"/>
      <c r="G21" s="279"/>
      <c r="H21" s="321"/>
      <c r="I21" s="322"/>
      <c r="J21" s="291"/>
      <c r="K21" s="305"/>
      <c r="L21" s="325"/>
      <c r="M21" s="263"/>
      <c r="N21" s="382"/>
      <c r="P21" s="4"/>
      <c r="S21" s="29"/>
    </row>
    <row r="22" spans="1:19" x14ac:dyDescent="0.25">
      <c r="A22" s="211">
        <v>6</v>
      </c>
      <c r="B22" s="396" t="s">
        <v>17</v>
      </c>
      <c r="C22" s="396"/>
      <c r="D22" s="396"/>
      <c r="E22" s="396"/>
      <c r="F22" s="396"/>
      <c r="G22" s="396"/>
      <c r="H22" s="320" t="s">
        <v>6</v>
      </c>
      <c r="I22" s="322"/>
      <c r="J22" s="291">
        <v>2</v>
      </c>
      <c r="K22" s="318">
        <v>27</v>
      </c>
      <c r="L22" s="323">
        <f>I22*J22*K22</f>
        <v>0</v>
      </c>
      <c r="M22" s="326">
        <v>0.23</v>
      </c>
      <c r="N22" s="387">
        <f t="shared" ref="N22" si="3">L22*1.23</f>
        <v>0</v>
      </c>
    </row>
    <row r="23" spans="1:19" x14ac:dyDescent="0.25">
      <c r="A23" s="211"/>
      <c r="B23" s="396"/>
      <c r="C23" s="396"/>
      <c r="D23" s="396"/>
      <c r="E23" s="396"/>
      <c r="F23" s="396"/>
      <c r="G23" s="396"/>
      <c r="H23" s="320"/>
      <c r="I23" s="322"/>
      <c r="J23" s="291"/>
      <c r="K23" s="317"/>
      <c r="L23" s="324"/>
      <c r="M23" s="327"/>
      <c r="N23" s="381"/>
    </row>
    <row r="24" spans="1:19" ht="34.5" customHeight="1" x14ac:dyDescent="0.25">
      <c r="A24" s="170"/>
      <c r="B24" s="397"/>
      <c r="C24" s="397"/>
      <c r="D24" s="397"/>
      <c r="E24" s="397"/>
      <c r="F24" s="397"/>
      <c r="G24" s="397"/>
      <c r="H24" s="321"/>
      <c r="I24" s="398"/>
      <c r="J24" s="318"/>
      <c r="K24" s="305"/>
      <c r="L24" s="324"/>
      <c r="M24" s="327"/>
      <c r="N24" s="381"/>
    </row>
    <row r="25" spans="1:19" ht="79.5" customHeight="1" x14ac:dyDescent="0.25">
      <c r="A25" s="98">
        <v>7</v>
      </c>
      <c r="B25" s="384" t="s">
        <v>18</v>
      </c>
      <c r="C25" s="385"/>
      <c r="D25" s="385"/>
      <c r="E25" s="385"/>
      <c r="F25" s="385"/>
      <c r="G25" s="386"/>
      <c r="H25" s="52" t="s">
        <v>6</v>
      </c>
      <c r="I25" s="93"/>
      <c r="J25" s="89">
        <v>2</v>
      </c>
      <c r="K25" s="89">
        <v>27</v>
      </c>
      <c r="L25" s="83">
        <f>I25*J25*K25</f>
        <v>0</v>
      </c>
      <c r="M25" s="79">
        <v>0.23</v>
      </c>
      <c r="N25" s="99">
        <f>L25*1.23</f>
        <v>0</v>
      </c>
    </row>
    <row r="26" spans="1:19" ht="66.75" customHeight="1" x14ac:dyDescent="0.25">
      <c r="A26" s="100">
        <v>8</v>
      </c>
      <c r="B26" s="384" t="s">
        <v>31</v>
      </c>
      <c r="C26" s="385"/>
      <c r="D26" s="385"/>
      <c r="E26" s="385"/>
      <c r="F26" s="385"/>
      <c r="G26" s="386"/>
      <c r="H26" s="53" t="s">
        <v>6</v>
      </c>
      <c r="I26" s="91"/>
      <c r="J26" s="92">
        <v>4</v>
      </c>
      <c r="K26" s="92">
        <v>26</v>
      </c>
      <c r="L26" s="83">
        <f>I26*J26*K26</f>
        <v>0</v>
      </c>
      <c r="M26" s="79">
        <v>0.23</v>
      </c>
      <c r="N26" s="99">
        <f>L26*1.23</f>
        <v>0</v>
      </c>
    </row>
    <row r="27" spans="1:19" ht="16.5" thickBot="1" x14ac:dyDescent="0.3">
      <c r="A27" s="328" t="s">
        <v>5</v>
      </c>
      <c r="B27" s="329"/>
      <c r="C27" s="329"/>
      <c r="D27" s="329"/>
      <c r="E27" s="329"/>
      <c r="F27" s="329"/>
      <c r="G27" s="329"/>
      <c r="H27" s="329"/>
      <c r="I27" s="329"/>
      <c r="J27" s="330"/>
      <c r="K27" s="90"/>
      <c r="L27" s="26">
        <f>L7+L10+L13+L16+L19+L22+L25+L26</f>
        <v>0</v>
      </c>
      <c r="M27" s="27"/>
      <c r="N27" s="28">
        <f>N26+N25+N22+N19+N16+N13+N10+N7</f>
        <v>0</v>
      </c>
      <c r="Q27" s="3"/>
    </row>
    <row r="28" spans="1:19" ht="15.75" thickBot="1" x14ac:dyDescent="0.3">
      <c r="A28" s="331" t="s">
        <v>11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3"/>
    </row>
    <row r="29" spans="1:19" ht="15" customHeight="1" x14ac:dyDescent="0.25">
      <c r="A29" s="233">
        <v>9</v>
      </c>
      <c r="B29" s="271" t="s">
        <v>78</v>
      </c>
      <c r="C29" s="272"/>
      <c r="D29" s="272"/>
      <c r="E29" s="272"/>
      <c r="F29" s="272"/>
      <c r="G29" s="273"/>
      <c r="H29" s="383" t="s">
        <v>64</v>
      </c>
      <c r="I29" s="311"/>
      <c r="J29" s="312">
        <v>4</v>
      </c>
      <c r="K29" s="316">
        <v>101</v>
      </c>
      <c r="L29" s="314">
        <f>I29*J29*K29</f>
        <v>0</v>
      </c>
      <c r="M29" s="388">
        <v>0.23</v>
      </c>
      <c r="N29" s="368">
        <f>L29*1.23</f>
        <v>0</v>
      </c>
      <c r="P29" s="148"/>
    </row>
    <row r="30" spans="1:19" x14ac:dyDescent="0.25">
      <c r="A30" s="211"/>
      <c r="B30" s="274"/>
      <c r="C30" s="275"/>
      <c r="D30" s="275"/>
      <c r="E30" s="275"/>
      <c r="F30" s="275"/>
      <c r="G30" s="276"/>
      <c r="H30" s="287"/>
      <c r="I30" s="289"/>
      <c r="J30" s="291"/>
      <c r="K30" s="317"/>
      <c r="L30" s="294"/>
      <c r="M30" s="291"/>
      <c r="N30" s="307"/>
      <c r="P30" s="148"/>
    </row>
    <row r="31" spans="1:19" ht="39" customHeight="1" x14ac:dyDescent="0.25">
      <c r="A31" s="211"/>
      <c r="B31" s="277"/>
      <c r="C31" s="278"/>
      <c r="D31" s="278"/>
      <c r="E31" s="278"/>
      <c r="F31" s="278"/>
      <c r="G31" s="279"/>
      <c r="H31" s="287"/>
      <c r="I31" s="289"/>
      <c r="J31" s="291"/>
      <c r="K31" s="305"/>
      <c r="L31" s="294"/>
      <c r="M31" s="291"/>
      <c r="N31" s="307"/>
      <c r="P31" s="148"/>
    </row>
    <row r="32" spans="1:19" ht="15" customHeight="1" x14ac:dyDescent="0.25">
      <c r="A32" s="211">
        <v>10</v>
      </c>
      <c r="B32" s="274" t="s">
        <v>79</v>
      </c>
      <c r="C32" s="275"/>
      <c r="D32" s="275"/>
      <c r="E32" s="275"/>
      <c r="F32" s="275"/>
      <c r="G32" s="276"/>
      <c r="H32" s="286" t="s">
        <v>64</v>
      </c>
      <c r="I32" s="289"/>
      <c r="J32" s="291">
        <v>6</v>
      </c>
      <c r="K32" s="318">
        <v>101</v>
      </c>
      <c r="L32" s="293">
        <f t="shared" ref="L32" si="4">I32*J32*K32</f>
        <v>0</v>
      </c>
      <c r="M32" s="315">
        <v>0.23</v>
      </c>
      <c r="N32" s="307">
        <f t="shared" ref="N32" si="5">L32*1.23</f>
        <v>0</v>
      </c>
      <c r="P32" s="148"/>
    </row>
    <row r="33" spans="1:16" x14ac:dyDescent="0.25">
      <c r="A33" s="211"/>
      <c r="B33" s="274"/>
      <c r="C33" s="275"/>
      <c r="D33" s="275"/>
      <c r="E33" s="275"/>
      <c r="F33" s="275"/>
      <c r="G33" s="276"/>
      <c r="H33" s="287"/>
      <c r="I33" s="289"/>
      <c r="J33" s="291"/>
      <c r="K33" s="317"/>
      <c r="L33" s="294"/>
      <c r="M33" s="291"/>
      <c r="N33" s="307"/>
      <c r="P33" s="148"/>
    </row>
    <row r="34" spans="1:16" ht="36" customHeight="1" x14ac:dyDescent="0.25">
      <c r="A34" s="211"/>
      <c r="B34" s="277"/>
      <c r="C34" s="278"/>
      <c r="D34" s="278"/>
      <c r="E34" s="278"/>
      <c r="F34" s="278"/>
      <c r="G34" s="279"/>
      <c r="H34" s="287"/>
      <c r="I34" s="289"/>
      <c r="J34" s="291"/>
      <c r="K34" s="305"/>
      <c r="L34" s="294"/>
      <c r="M34" s="291"/>
      <c r="N34" s="307"/>
      <c r="P34" s="148"/>
    </row>
    <row r="35" spans="1:16" ht="15" customHeight="1" x14ac:dyDescent="0.25">
      <c r="A35" s="170">
        <v>11</v>
      </c>
      <c r="B35" s="274" t="s">
        <v>80</v>
      </c>
      <c r="C35" s="275"/>
      <c r="D35" s="275"/>
      <c r="E35" s="275"/>
      <c r="F35" s="275"/>
      <c r="G35" s="276"/>
      <c r="H35" s="286" t="s">
        <v>64</v>
      </c>
      <c r="I35" s="289"/>
      <c r="J35" s="291">
        <v>1</v>
      </c>
      <c r="K35" s="318">
        <v>101</v>
      </c>
      <c r="L35" s="293">
        <f t="shared" ref="L35" si="6">I35*J35*K35</f>
        <v>0</v>
      </c>
      <c r="M35" s="315">
        <v>0.23</v>
      </c>
      <c r="N35" s="307">
        <f t="shared" ref="N35" si="7">L35*1.23</f>
        <v>0</v>
      </c>
      <c r="P35" s="148"/>
    </row>
    <row r="36" spans="1:16" x14ac:dyDescent="0.25">
      <c r="A36" s="160"/>
      <c r="B36" s="274"/>
      <c r="C36" s="275"/>
      <c r="D36" s="275"/>
      <c r="E36" s="275"/>
      <c r="F36" s="275"/>
      <c r="G36" s="276"/>
      <c r="H36" s="287"/>
      <c r="I36" s="289"/>
      <c r="J36" s="291"/>
      <c r="K36" s="317"/>
      <c r="L36" s="294"/>
      <c r="M36" s="291"/>
      <c r="N36" s="307"/>
      <c r="P36" s="148"/>
    </row>
    <row r="37" spans="1:16" ht="34.5" customHeight="1" x14ac:dyDescent="0.25">
      <c r="A37" s="209"/>
      <c r="B37" s="277"/>
      <c r="C37" s="278"/>
      <c r="D37" s="278"/>
      <c r="E37" s="278"/>
      <c r="F37" s="278"/>
      <c r="G37" s="279"/>
      <c r="H37" s="287"/>
      <c r="I37" s="289"/>
      <c r="J37" s="291"/>
      <c r="K37" s="305"/>
      <c r="L37" s="294"/>
      <c r="M37" s="291"/>
      <c r="N37" s="307"/>
      <c r="P37" s="148"/>
    </row>
    <row r="38" spans="1:16" ht="15" customHeight="1" x14ac:dyDescent="0.25">
      <c r="A38" s="170">
        <v>12</v>
      </c>
      <c r="B38" s="274" t="s">
        <v>34</v>
      </c>
      <c r="C38" s="275"/>
      <c r="D38" s="275"/>
      <c r="E38" s="275"/>
      <c r="F38" s="275"/>
      <c r="G38" s="276"/>
      <c r="H38" s="286" t="s">
        <v>64</v>
      </c>
      <c r="I38" s="289"/>
      <c r="J38" s="291">
        <v>2</v>
      </c>
      <c r="K38" s="318">
        <v>13</v>
      </c>
      <c r="L38" s="293">
        <f t="shared" ref="L38" si="8">I38*J38*K38</f>
        <v>0</v>
      </c>
      <c r="M38" s="315">
        <v>0.23</v>
      </c>
      <c r="N38" s="307">
        <f t="shared" ref="N38" si="9">L38*1.23</f>
        <v>0</v>
      </c>
      <c r="P38" s="148"/>
    </row>
    <row r="39" spans="1:16" x14ac:dyDescent="0.25">
      <c r="A39" s="160"/>
      <c r="B39" s="274"/>
      <c r="C39" s="275"/>
      <c r="D39" s="275"/>
      <c r="E39" s="275"/>
      <c r="F39" s="275"/>
      <c r="G39" s="276"/>
      <c r="H39" s="287"/>
      <c r="I39" s="289"/>
      <c r="J39" s="291"/>
      <c r="K39" s="317"/>
      <c r="L39" s="294"/>
      <c r="M39" s="291"/>
      <c r="N39" s="307"/>
      <c r="P39" s="148"/>
    </row>
    <row r="40" spans="1:16" ht="45.75" customHeight="1" x14ac:dyDescent="0.25">
      <c r="A40" s="209"/>
      <c r="B40" s="277"/>
      <c r="C40" s="278"/>
      <c r="D40" s="278"/>
      <c r="E40" s="278"/>
      <c r="F40" s="278"/>
      <c r="G40" s="279"/>
      <c r="H40" s="287"/>
      <c r="I40" s="289"/>
      <c r="J40" s="291"/>
      <c r="K40" s="305"/>
      <c r="L40" s="294"/>
      <c r="M40" s="291"/>
      <c r="N40" s="307"/>
      <c r="P40" s="148"/>
    </row>
    <row r="41" spans="1:16" ht="15" customHeight="1" x14ac:dyDescent="0.25">
      <c r="A41" s="170">
        <v>13</v>
      </c>
      <c r="B41" s="274" t="s">
        <v>35</v>
      </c>
      <c r="C41" s="275"/>
      <c r="D41" s="275"/>
      <c r="E41" s="275"/>
      <c r="F41" s="275"/>
      <c r="G41" s="276"/>
      <c r="H41" s="286" t="s">
        <v>64</v>
      </c>
      <c r="I41" s="289"/>
      <c r="J41" s="291">
        <v>3</v>
      </c>
      <c r="K41" s="318">
        <v>27</v>
      </c>
      <c r="L41" s="293">
        <f t="shared" ref="L41" si="10">I41*J41*K41</f>
        <v>0</v>
      </c>
      <c r="M41" s="315">
        <v>0.23</v>
      </c>
      <c r="N41" s="307">
        <f t="shared" ref="N41" si="11">L41*1.23</f>
        <v>0</v>
      </c>
      <c r="P41" s="148"/>
    </row>
    <row r="42" spans="1:16" x14ac:dyDescent="0.25">
      <c r="A42" s="160"/>
      <c r="B42" s="274"/>
      <c r="C42" s="275"/>
      <c r="D42" s="275"/>
      <c r="E42" s="275"/>
      <c r="F42" s="275"/>
      <c r="G42" s="276"/>
      <c r="H42" s="287"/>
      <c r="I42" s="289"/>
      <c r="J42" s="291"/>
      <c r="K42" s="317"/>
      <c r="L42" s="294"/>
      <c r="M42" s="291"/>
      <c r="N42" s="307"/>
      <c r="P42" s="148"/>
    </row>
    <row r="43" spans="1:16" ht="36" customHeight="1" x14ac:dyDescent="0.25">
      <c r="A43" s="209"/>
      <c r="B43" s="277"/>
      <c r="C43" s="278"/>
      <c r="D43" s="278"/>
      <c r="E43" s="278"/>
      <c r="F43" s="278"/>
      <c r="G43" s="279"/>
      <c r="H43" s="287"/>
      <c r="I43" s="289"/>
      <c r="J43" s="291"/>
      <c r="K43" s="305"/>
      <c r="L43" s="294"/>
      <c r="M43" s="291"/>
      <c r="N43" s="307"/>
      <c r="P43" s="148"/>
    </row>
    <row r="44" spans="1:16" ht="18.75" customHeight="1" x14ac:dyDescent="0.25">
      <c r="A44" s="170">
        <v>14</v>
      </c>
      <c r="B44" s="274" t="s">
        <v>36</v>
      </c>
      <c r="C44" s="275"/>
      <c r="D44" s="275"/>
      <c r="E44" s="275"/>
      <c r="F44" s="275"/>
      <c r="G44" s="276"/>
      <c r="H44" s="286" t="s">
        <v>64</v>
      </c>
      <c r="I44" s="190"/>
      <c r="J44" s="318">
        <v>2</v>
      </c>
      <c r="K44" s="318">
        <v>27</v>
      </c>
      <c r="L44" s="293">
        <f t="shared" ref="L44" si="12">I44*J44*K44</f>
        <v>0</v>
      </c>
      <c r="M44" s="304">
        <v>0.23</v>
      </c>
      <c r="N44" s="447">
        <f>L44*1.23</f>
        <v>0</v>
      </c>
      <c r="P44" s="148"/>
    </row>
    <row r="45" spans="1:16" ht="19.5" customHeight="1" x14ac:dyDescent="0.25">
      <c r="A45" s="160"/>
      <c r="B45" s="274"/>
      <c r="C45" s="275"/>
      <c r="D45" s="275"/>
      <c r="E45" s="275"/>
      <c r="F45" s="275"/>
      <c r="G45" s="276"/>
      <c r="H45" s="287"/>
      <c r="I45" s="191"/>
      <c r="J45" s="317"/>
      <c r="K45" s="317"/>
      <c r="L45" s="294"/>
      <c r="M45" s="317"/>
      <c r="N45" s="448"/>
      <c r="P45" s="148"/>
    </row>
    <row r="46" spans="1:16" ht="31.5" customHeight="1" x14ac:dyDescent="0.25">
      <c r="A46" s="209"/>
      <c r="B46" s="277"/>
      <c r="C46" s="278"/>
      <c r="D46" s="278"/>
      <c r="E46" s="278"/>
      <c r="F46" s="278"/>
      <c r="G46" s="279"/>
      <c r="H46" s="287"/>
      <c r="I46" s="192"/>
      <c r="J46" s="305"/>
      <c r="K46" s="305"/>
      <c r="L46" s="294"/>
      <c r="M46" s="305"/>
      <c r="N46" s="306"/>
      <c r="P46" s="148"/>
    </row>
    <row r="47" spans="1:16" ht="15" customHeight="1" x14ac:dyDescent="0.25">
      <c r="A47" s="211">
        <v>15</v>
      </c>
      <c r="B47" s="274" t="s">
        <v>37</v>
      </c>
      <c r="C47" s="275"/>
      <c r="D47" s="275"/>
      <c r="E47" s="275"/>
      <c r="F47" s="275"/>
      <c r="G47" s="276"/>
      <c r="H47" s="286" t="s">
        <v>64</v>
      </c>
      <c r="I47" s="289"/>
      <c r="J47" s="291">
        <v>2</v>
      </c>
      <c r="K47" s="318">
        <v>27</v>
      </c>
      <c r="L47" s="293">
        <f t="shared" ref="L47" si="13">I47*J47*K47</f>
        <v>0</v>
      </c>
      <c r="M47" s="315">
        <v>0.23</v>
      </c>
      <c r="N47" s="307">
        <f t="shared" ref="N47" si="14">L47*1.23</f>
        <v>0</v>
      </c>
      <c r="P47" s="148"/>
    </row>
    <row r="48" spans="1:16" x14ac:dyDescent="0.25">
      <c r="A48" s="211"/>
      <c r="B48" s="274"/>
      <c r="C48" s="275"/>
      <c r="D48" s="275"/>
      <c r="E48" s="275"/>
      <c r="F48" s="275"/>
      <c r="G48" s="276"/>
      <c r="H48" s="287"/>
      <c r="I48" s="289"/>
      <c r="J48" s="291"/>
      <c r="K48" s="317"/>
      <c r="L48" s="294"/>
      <c r="M48" s="291"/>
      <c r="N48" s="307"/>
      <c r="P48" s="148"/>
    </row>
    <row r="49" spans="1:20" ht="38.25" customHeight="1" thickBot="1" x14ac:dyDescent="0.3">
      <c r="A49" s="319"/>
      <c r="B49" s="283"/>
      <c r="C49" s="284"/>
      <c r="D49" s="284"/>
      <c r="E49" s="284"/>
      <c r="F49" s="284"/>
      <c r="G49" s="285"/>
      <c r="H49" s="288"/>
      <c r="I49" s="290"/>
      <c r="J49" s="292"/>
      <c r="K49" s="399"/>
      <c r="L49" s="295"/>
      <c r="M49" s="292"/>
      <c r="N49" s="403"/>
      <c r="P49" s="148"/>
    </row>
    <row r="50" spans="1:20" ht="15.75" thickBot="1" x14ac:dyDescent="0.3">
      <c r="A50" s="266" t="s">
        <v>5</v>
      </c>
      <c r="B50" s="267"/>
      <c r="C50" s="267"/>
      <c r="D50" s="267"/>
      <c r="E50" s="267"/>
      <c r="F50" s="267"/>
      <c r="G50" s="267"/>
      <c r="H50" s="267"/>
      <c r="I50" s="267"/>
      <c r="J50" s="268"/>
      <c r="K50" s="31"/>
      <c r="L50" s="22">
        <f>L47+L44+L41+L38+L35+L32+L29</f>
        <v>0</v>
      </c>
      <c r="M50" s="17"/>
      <c r="N50" s="23">
        <f>SUM(N29:N49)</f>
        <v>0</v>
      </c>
    </row>
    <row r="51" spans="1:20" ht="20.25" customHeight="1" thickBot="1" x14ac:dyDescent="0.3">
      <c r="A51" s="400" t="s">
        <v>106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2"/>
    </row>
    <row r="52" spans="1:20" x14ac:dyDescent="0.25">
      <c r="A52" s="233">
        <v>16</v>
      </c>
      <c r="B52" s="247" t="s">
        <v>81</v>
      </c>
      <c r="C52" s="247"/>
      <c r="D52" s="247"/>
      <c r="E52" s="247"/>
      <c r="F52" s="247"/>
      <c r="G52" s="247"/>
      <c r="H52" s="310" t="s">
        <v>64</v>
      </c>
      <c r="I52" s="311"/>
      <c r="J52" s="312">
        <v>4</v>
      </c>
      <c r="K52" s="316">
        <v>101</v>
      </c>
      <c r="L52" s="314">
        <f>I52*J52*K52</f>
        <v>0</v>
      </c>
      <c r="M52" s="313">
        <v>0.23</v>
      </c>
      <c r="N52" s="368">
        <f>L52*1.23</f>
        <v>0</v>
      </c>
      <c r="P52" s="148"/>
    </row>
    <row r="53" spans="1:20" ht="51" customHeight="1" x14ac:dyDescent="0.25">
      <c r="A53" s="211"/>
      <c r="B53" s="248"/>
      <c r="C53" s="248"/>
      <c r="D53" s="248"/>
      <c r="E53" s="248"/>
      <c r="F53" s="248"/>
      <c r="G53" s="248"/>
      <c r="H53" s="309"/>
      <c r="I53" s="289"/>
      <c r="J53" s="291"/>
      <c r="K53" s="305"/>
      <c r="L53" s="294"/>
      <c r="M53" s="305"/>
      <c r="N53" s="307"/>
      <c r="P53" s="148"/>
    </row>
    <row r="54" spans="1:20" ht="15" customHeight="1" x14ac:dyDescent="0.25">
      <c r="A54" s="211">
        <v>17</v>
      </c>
      <c r="B54" s="258" t="s">
        <v>82</v>
      </c>
      <c r="C54" s="258"/>
      <c r="D54" s="258"/>
      <c r="E54" s="258"/>
      <c r="F54" s="258"/>
      <c r="G54" s="258"/>
      <c r="H54" s="308" t="s">
        <v>64</v>
      </c>
      <c r="I54" s="289"/>
      <c r="J54" s="291">
        <v>6</v>
      </c>
      <c r="K54" s="318">
        <v>101</v>
      </c>
      <c r="L54" s="293">
        <f t="shared" ref="L54" si="15">I54*J54*K54</f>
        <v>0</v>
      </c>
      <c r="M54" s="304">
        <v>0.23</v>
      </c>
      <c r="N54" s="306">
        <f t="shared" ref="N54" si="16">L54*1.23</f>
        <v>0</v>
      </c>
      <c r="P54" s="148"/>
    </row>
    <row r="55" spans="1:20" ht="55.5" customHeight="1" x14ac:dyDescent="0.25">
      <c r="A55" s="211"/>
      <c r="B55" s="248"/>
      <c r="C55" s="248"/>
      <c r="D55" s="248"/>
      <c r="E55" s="248"/>
      <c r="F55" s="248"/>
      <c r="G55" s="248"/>
      <c r="H55" s="309"/>
      <c r="I55" s="289"/>
      <c r="J55" s="291"/>
      <c r="K55" s="305"/>
      <c r="L55" s="294"/>
      <c r="M55" s="305"/>
      <c r="N55" s="307"/>
      <c r="P55" s="148"/>
    </row>
    <row r="56" spans="1:20" ht="15" customHeight="1" x14ac:dyDescent="0.25">
      <c r="A56" s="211">
        <v>18</v>
      </c>
      <c r="B56" s="258" t="s">
        <v>83</v>
      </c>
      <c r="C56" s="258"/>
      <c r="D56" s="258"/>
      <c r="E56" s="258"/>
      <c r="F56" s="258"/>
      <c r="G56" s="258"/>
      <c r="H56" s="308" t="s">
        <v>64</v>
      </c>
      <c r="I56" s="289"/>
      <c r="J56" s="291">
        <v>1</v>
      </c>
      <c r="K56" s="318">
        <v>101</v>
      </c>
      <c r="L56" s="293">
        <f t="shared" ref="L56" si="17">I56*J56*K56</f>
        <v>0</v>
      </c>
      <c r="M56" s="304">
        <v>0.23</v>
      </c>
      <c r="N56" s="306">
        <f t="shared" ref="N56" si="18">L56*1.23</f>
        <v>0</v>
      </c>
      <c r="P56" s="148"/>
    </row>
    <row r="57" spans="1:20" ht="52.5" customHeight="1" x14ac:dyDescent="0.25">
      <c r="A57" s="211"/>
      <c r="B57" s="248"/>
      <c r="C57" s="248"/>
      <c r="D57" s="248"/>
      <c r="E57" s="248"/>
      <c r="F57" s="248"/>
      <c r="G57" s="248"/>
      <c r="H57" s="309"/>
      <c r="I57" s="289"/>
      <c r="J57" s="291"/>
      <c r="K57" s="305"/>
      <c r="L57" s="294"/>
      <c r="M57" s="305"/>
      <c r="N57" s="307"/>
      <c r="P57" s="148"/>
    </row>
    <row r="58" spans="1:20" x14ac:dyDescent="0.25">
      <c r="A58" s="170">
        <v>19</v>
      </c>
      <c r="B58" s="258" t="s">
        <v>84</v>
      </c>
      <c r="C58" s="258"/>
      <c r="D58" s="258"/>
      <c r="E58" s="258"/>
      <c r="F58" s="258"/>
      <c r="G58" s="258"/>
      <c r="H58" s="308" t="s">
        <v>64</v>
      </c>
      <c r="I58" s="289"/>
      <c r="J58" s="291">
        <v>2</v>
      </c>
      <c r="K58" s="318">
        <v>13</v>
      </c>
      <c r="L58" s="293">
        <f t="shared" ref="L58" si="19">I58*J58*K58</f>
        <v>0</v>
      </c>
      <c r="M58" s="304">
        <v>0.23</v>
      </c>
      <c r="N58" s="306">
        <f t="shared" ref="N58" si="20">L58*1.23</f>
        <v>0</v>
      </c>
      <c r="P58" s="148"/>
      <c r="T58" s="10"/>
    </row>
    <row r="59" spans="1:20" ht="60" customHeight="1" x14ac:dyDescent="0.25">
      <c r="A59" s="209"/>
      <c r="B59" s="248"/>
      <c r="C59" s="248"/>
      <c r="D59" s="248"/>
      <c r="E59" s="248"/>
      <c r="F59" s="248"/>
      <c r="G59" s="248"/>
      <c r="H59" s="309"/>
      <c r="I59" s="289"/>
      <c r="J59" s="291"/>
      <c r="K59" s="305"/>
      <c r="L59" s="294"/>
      <c r="M59" s="305"/>
      <c r="N59" s="307"/>
      <c r="P59" s="148"/>
    </row>
    <row r="60" spans="1:20" x14ac:dyDescent="0.25">
      <c r="A60" s="170">
        <v>20</v>
      </c>
      <c r="B60" s="258" t="s">
        <v>38</v>
      </c>
      <c r="C60" s="258"/>
      <c r="D60" s="258"/>
      <c r="E60" s="258"/>
      <c r="F60" s="258"/>
      <c r="G60" s="258"/>
      <c r="H60" s="308" t="s">
        <v>64</v>
      </c>
      <c r="I60" s="289"/>
      <c r="J60" s="291">
        <v>3</v>
      </c>
      <c r="K60" s="318">
        <v>27</v>
      </c>
      <c r="L60" s="293">
        <f t="shared" ref="L60" si="21">I60*J60*K60</f>
        <v>0</v>
      </c>
      <c r="M60" s="304">
        <v>0.23</v>
      </c>
      <c r="N60" s="306">
        <f t="shared" ref="N60" si="22">L60*1.23</f>
        <v>0</v>
      </c>
      <c r="P60" s="148"/>
    </row>
    <row r="61" spans="1:20" ht="52.5" customHeight="1" thickBot="1" x14ac:dyDescent="0.3">
      <c r="A61" s="161"/>
      <c r="B61" s="404"/>
      <c r="C61" s="404"/>
      <c r="D61" s="404"/>
      <c r="E61" s="404"/>
      <c r="F61" s="404"/>
      <c r="G61" s="404"/>
      <c r="H61" s="405"/>
      <c r="I61" s="290"/>
      <c r="J61" s="292"/>
      <c r="K61" s="399"/>
      <c r="L61" s="295"/>
      <c r="M61" s="399"/>
      <c r="N61" s="403"/>
      <c r="P61" s="148"/>
    </row>
    <row r="62" spans="1:20" ht="16.5" thickBot="1" x14ac:dyDescent="0.3">
      <c r="A62" s="266" t="s">
        <v>5</v>
      </c>
      <c r="B62" s="267"/>
      <c r="C62" s="267"/>
      <c r="D62" s="267"/>
      <c r="E62" s="267"/>
      <c r="F62" s="267"/>
      <c r="G62" s="267"/>
      <c r="H62" s="267"/>
      <c r="I62" s="267"/>
      <c r="J62" s="268"/>
      <c r="K62" s="31"/>
      <c r="L62" s="113">
        <f>L60+L58+L56+L54+L52</f>
        <v>0</v>
      </c>
      <c r="M62" s="8"/>
      <c r="N62" s="114">
        <f>N60+N58+N56+N54+N52</f>
        <v>0</v>
      </c>
    </row>
    <row r="63" spans="1:20" ht="15.75" thickBot="1" x14ac:dyDescent="0.3">
      <c r="A63" s="296" t="s">
        <v>107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8"/>
    </row>
    <row r="64" spans="1:20" x14ac:dyDescent="0.25">
      <c r="A64" s="159">
        <v>21</v>
      </c>
      <c r="B64" s="247" t="s">
        <v>85</v>
      </c>
      <c r="C64" s="247"/>
      <c r="D64" s="247"/>
      <c r="E64" s="247"/>
      <c r="F64" s="247"/>
      <c r="G64" s="247"/>
      <c r="H64" s="249" t="s">
        <v>6</v>
      </c>
      <c r="I64" s="252"/>
      <c r="J64" s="253">
        <v>1</v>
      </c>
      <c r="K64" s="253">
        <v>101</v>
      </c>
      <c r="L64" s="253">
        <f>I64*J64*K64</f>
        <v>0</v>
      </c>
      <c r="M64" s="256">
        <v>0.23</v>
      </c>
      <c r="N64" s="301">
        <f>L64*1.23</f>
        <v>0</v>
      </c>
      <c r="P64" s="148"/>
    </row>
    <row r="65" spans="1:16" x14ac:dyDescent="0.25">
      <c r="A65" s="160"/>
      <c r="B65" s="248"/>
      <c r="C65" s="248"/>
      <c r="D65" s="248"/>
      <c r="E65" s="248"/>
      <c r="F65" s="248"/>
      <c r="G65" s="248"/>
      <c r="H65" s="250"/>
      <c r="I65" s="191"/>
      <c r="J65" s="254"/>
      <c r="K65" s="254"/>
      <c r="L65" s="254"/>
      <c r="M65" s="254"/>
      <c r="N65" s="302"/>
      <c r="P65" s="148"/>
    </row>
    <row r="66" spans="1:16" x14ac:dyDescent="0.25">
      <c r="A66" s="160"/>
      <c r="B66" s="248"/>
      <c r="C66" s="248"/>
      <c r="D66" s="248"/>
      <c r="E66" s="248"/>
      <c r="F66" s="248"/>
      <c r="G66" s="248"/>
      <c r="H66" s="250"/>
      <c r="I66" s="191"/>
      <c r="J66" s="254"/>
      <c r="K66" s="254"/>
      <c r="L66" s="254"/>
      <c r="M66" s="254"/>
      <c r="N66" s="302"/>
      <c r="P66" s="148"/>
    </row>
    <row r="67" spans="1:16" x14ac:dyDescent="0.25">
      <c r="A67" s="160"/>
      <c r="B67" s="248"/>
      <c r="C67" s="248"/>
      <c r="D67" s="248"/>
      <c r="E67" s="248"/>
      <c r="F67" s="248"/>
      <c r="G67" s="248"/>
      <c r="H67" s="250"/>
      <c r="I67" s="191"/>
      <c r="J67" s="254"/>
      <c r="K67" s="254"/>
      <c r="L67" s="254"/>
      <c r="M67" s="254"/>
      <c r="N67" s="302"/>
      <c r="P67" s="148"/>
    </row>
    <row r="68" spans="1:16" x14ac:dyDescent="0.25">
      <c r="A68" s="160"/>
      <c r="B68" s="248"/>
      <c r="C68" s="248"/>
      <c r="D68" s="248"/>
      <c r="E68" s="248"/>
      <c r="F68" s="248"/>
      <c r="G68" s="248"/>
      <c r="H68" s="250"/>
      <c r="I68" s="191"/>
      <c r="J68" s="254"/>
      <c r="K68" s="254"/>
      <c r="L68" s="254"/>
      <c r="M68" s="254"/>
      <c r="N68" s="302"/>
      <c r="P68" s="148"/>
    </row>
    <row r="69" spans="1:16" ht="42.75" customHeight="1" x14ac:dyDescent="0.25">
      <c r="A69" s="209"/>
      <c r="B69" s="248"/>
      <c r="C69" s="248"/>
      <c r="D69" s="248"/>
      <c r="E69" s="248"/>
      <c r="F69" s="248"/>
      <c r="G69" s="248"/>
      <c r="H69" s="251"/>
      <c r="I69" s="192"/>
      <c r="J69" s="255"/>
      <c r="K69" s="255"/>
      <c r="L69" s="255"/>
      <c r="M69" s="255"/>
      <c r="N69" s="303"/>
      <c r="P69" s="148"/>
    </row>
    <row r="70" spans="1:16" ht="15" customHeight="1" x14ac:dyDescent="0.25">
      <c r="A70" s="170">
        <v>22</v>
      </c>
      <c r="B70" s="248" t="s">
        <v>65</v>
      </c>
      <c r="C70" s="248"/>
      <c r="D70" s="248"/>
      <c r="E70" s="248"/>
      <c r="F70" s="248"/>
      <c r="G70" s="248"/>
      <c r="H70" s="257" t="s">
        <v>6</v>
      </c>
      <c r="I70" s="190"/>
      <c r="J70" s="193">
        <v>1</v>
      </c>
      <c r="K70" s="193">
        <v>13</v>
      </c>
      <c r="L70" s="193">
        <f t="shared" ref="L70" si="23">I70*J70*K70</f>
        <v>0</v>
      </c>
      <c r="M70" s="196">
        <v>0.23</v>
      </c>
      <c r="N70" s="197">
        <f t="shared" ref="N70" si="24">L70*1.23</f>
        <v>0</v>
      </c>
      <c r="P70" s="148"/>
    </row>
    <row r="71" spans="1:16" ht="14.25" customHeight="1" x14ac:dyDescent="0.25">
      <c r="A71" s="160"/>
      <c r="B71" s="248"/>
      <c r="C71" s="248"/>
      <c r="D71" s="248"/>
      <c r="E71" s="248"/>
      <c r="F71" s="248"/>
      <c r="G71" s="248"/>
      <c r="H71" s="250"/>
      <c r="I71" s="191"/>
      <c r="J71" s="194"/>
      <c r="K71" s="194"/>
      <c r="L71" s="194"/>
      <c r="M71" s="194"/>
      <c r="N71" s="198"/>
      <c r="P71" s="148"/>
    </row>
    <row r="72" spans="1:16" ht="14.25" customHeight="1" x14ac:dyDescent="0.25">
      <c r="A72" s="160"/>
      <c r="B72" s="248"/>
      <c r="C72" s="248"/>
      <c r="D72" s="248"/>
      <c r="E72" s="248"/>
      <c r="F72" s="248"/>
      <c r="G72" s="248"/>
      <c r="H72" s="250"/>
      <c r="I72" s="191"/>
      <c r="J72" s="194"/>
      <c r="K72" s="194"/>
      <c r="L72" s="194"/>
      <c r="M72" s="194"/>
      <c r="N72" s="198"/>
      <c r="P72" s="148"/>
    </row>
    <row r="73" spans="1:16" ht="15" customHeight="1" x14ac:dyDescent="0.25">
      <c r="A73" s="160"/>
      <c r="B73" s="248"/>
      <c r="C73" s="248"/>
      <c r="D73" s="248"/>
      <c r="E73" s="248"/>
      <c r="F73" s="248"/>
      <c r="G73" s="248"/>
      <c r="H73" s="250"/>
      <c r="I73" s="191"/>
      <c r="J73" s="194"/>
      <c r="K73" s="194"/>
      <c r="L73" s="194"/>
      <c r="M73" s="194"/>
      <c r="N73" s="198"/>
      <c r="P73" s="148"/>
    </row>
    <row r="74" spans="1:16" ht="15.75" customHeight="1" x14ac:dyDescent="0.25">
      <c r="A74" s="160"/>
      <c r="B74" s="248"/>
      <c r="C74" s="248"/>
      <c r="D74" s="248"/>
      <c r="E74" s="248"/>
      <c r="F74" s="248"/>
      <c r="G74" s="248"/>
      <c r="H74" s="250"/>
      <c r="I74" s="191"/>
      <c r="J74" s="194"/>
      <c r="K74" s="194"/>
      <c r="L74" s="194"/>
      <c r="M74" s="194"/>
      <c r="N74" s="198"/>
      <c r="P74" s="148"/>
    </row>
    <row r="75" spans="1:16" ht="30" customHeight="1" x14ac:dyDescent="0.25">
      <c r="A75" s="209"/>
      <c r="B75" s="248"/>
      <c r="C75" s="248"/>
      <c r="D75" s="248"/>
      <c r="E75" s="248"/>
      <c r="F75" s="248"/>
      <c r="G75" s="248"/>
      <c r="H75" s="251"/>
      <c r="I75" s="192"/>
      <c r="J75" s="195"/>
      <c r="K75" s="195"/>
      <c r="L75" s="195"/>
      <c r="M75" s="195"/>
      <c r="N75" s="199"/>
      <c r="P75" s="148"/>
    </row>
    <row r="76" spans="1:16" ht="15" customHeight="1" x14ac:dyDescent="0.25">
      <c r="A76" s="209">
        <v>23</v>
      </c>
      <c r="B76" s="258" t="s">
        <v>66</v>
      </c>
      <c r="C76" s="258"/>
      <c r="D76" s="258"/>
      <c r="E76" s="258"/>
      <c r="F76" s="258"/>
      <c r="G76" s="258"/>
      <c r="H76" s="257" t="s">
        <v>6</v>
      </c>
      <c r="I76" s="260"/>
      <c r="J76" s="263">
        <v>1</v>
      </c>
      <c r="K76" s="265">
        <v>27</v>
      </c>
      <c r="L76" s="299">
        <f t="shared" ref="L76" si="25">I76*J76*K76</f>
        <v>0</v>
      </c>
      <c r="M76" s="300">
        <v>0.23</v>
      </c>
      <c r="N76" s="197">
        <f t="shared" ref="N76" si="26">L76*1.23</f>
        <v>0</v>
      </c>
      <c r="P76" s="440"/>
    </row>
    <row r="77" spans="1:16" x14ac:dyDescent="0.25">
      <c r="A77" s="211"/>
      <c r="B77" s="248"/>
      <c r="C77" s="248"/>
      <c r="D77" s="248"/>
      <c r="E77" s="248"/>
      <c r="F77" s="248"/>
      <c r="G77" s="248"/>
      <c r="H77" s="250"/>
      <c r="I77" s="261"/>
      <c r="J77" s="264"/>
      <c r="K77" s="327"/>
      <c r="L77" s="254"/>
      <c r="M77" s="254"/>
      <c r="N77" s="198"/>
      <c r="P77" s="440"/>
    </row>
    <row r="78" spans="1:16" x14ac:dyDescent="0.25">
      <c r="A78" s="211"/>
      <c r="B78" s="248"/>
      <c r="C78" s="248"/>
      <c r="D78" s="248"/>
      <c r="E78" s="248"/>
      <c r="F78" s="248"/>
      <c r="G78" s="248"/>
      <c r="H78" s="250"/>
      <c r="I78" s="261"/>
      <c r="J78" s="264"/>
      <c r="K78" s="327"/>
      <c r="L78" s="254"/>
      <c r="M78" s="254"/>
      <c r="N78" s="198"/>
      <c r="P78" s="440"/>
    </row>
    <row r="79" spans="1:16" x14ac:dyDescent="0.25">
      <c r="A79" s="211"/>
      <c r="B79" s="248"/>
      <c r="C79" s="248"/>
      <c r="D79" s="248"/>
      <c r="E79" s="248"/>
      <c r="F79" s="248"/>
      <c r="G79" s="248"/>
      <c r="H79" s="250"/>
      <c r="I79" s="261"/>
      <c r="J79" s="264"/>
      <c r="K79" s="327"/>
      <c r="L79" s="254"/>
      <c r="M79" s="254"/>
      <c r="N79" s="198"/>
      <c r="P79" s="440"/>
    </row>
    <row r="80" spans="1:16" x14ac:dyDescent="0.25">
      <c r="A80" s="211"/>
      <c r="B80" s="248"/>
      <c r="C80" s="248"/>
      <c r="D80" s="248"/>
      <c r="E80" s="248"/>
      <c r="F80" s="248"/>
      <c r="G80" s="248"/>
      <c r="H80" s="250"/>
      <c r="I80" s="261"/>
      <c r="J80" s="264"/>
      <c r="K80" s="327"/>
      <c r="L80" s="254"/>
      <c r="M80" s="254"/>
      <c r="N80" s="198"/>
      <c r="P80" s="440"/>
    </row>
    <row r="81" spans="1:16" ht="46.5" customHeight="1" thickBot="1" x14ac:dyDescent="0.3">
      <c r="A81" s="170"/>
      <c r="B81" s="259"/>
      <c r="C81" s="259"/>
      <c r="D81" s="259"/>
      <c r="E81" s="259"/>
      <c r="F81" s="259"/>
      <c r="G81" s="259"/>
      <c r="H81" s="251"/>
      <c r="I81" s="262"/>
      <c r="J81" s="265"/>
      <c r="K81" s="449"/>
      <c r="L81" s="255"/>
      <c r="M81" s="255"/>
      <c r="N81" s="199"/>
      <c r="P81" s="440"/>
    </row>
    <row r="82" spans="1:16" ht="15.75" thickBot="1" x14ac:dyDescent="0.3">
      <c r="A82" s="266" t="s">
        <v>5</v>
      </c>
      <c r="B82" s="267"/>
      <c r="C82" s="267"/>
      <c r="D82" s="267"/>
      <c r="E82" s="267"/>
      <c r="F82" s="267"/>
      <c r="G82" s="267"/>
      <c r="H82" s="267"/>
      <c r="I82" s="267"/>
      <c r="J82" s="268"/>
      <c r="K82" s="130"/>
      <c r="L82" s="22">
        <f>L76+L70+L64</f>
        <v>0</v>
      </c>
      <c r="M82" s="17"/>
      <c r="N82" s="23">
        <f>N64+N70+N76</f>
        <v>0</v>
      </c>
    </row>
    <row r="83" spans="1:16" ht="15.75" customHeight="1" thickBot="1" x14ac:dyDescent="0.3">
      <c r="A83" s="280" t="s">
        <v>108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2"/>
    </row>
    <row r="84" spans="1:16" x14ac:dyDescent="0.25">
      <c r="A84" s="269">
        <v>24</v>
      </c>
      <c r="B84" s="271" t="s">
        <v>86</v>
      </c>
      <c r="C84" s="272"/>
      <c r="D84" s="272"/>
      <c r="E84" s="272"/>
      <c r="F84" s="272"/>
      <c r="G84" s="273"/>
      <c r="H84" s="246" t="s">
        <v>46</v>
      </c>
      <c r="I84" s="165"/>
      <c r="J84" s="157">
        <v>4</v>
      </c>
      <c r="K84" s="230">
        <v>101</v>
      </c>
      <c r="L84" s="152">
        <f>I84*J84*K84</f>
        <v>0</v>
      </c>
      <c r="M84" s="228">
        <v>0.23</v>
      </c>
      <c r="N84" s="225">
        <f>L84*1.23</f>
        <v>0</v>
      </c>
      <c r="P84" s="148"/>
    </row>
    <row r="85" spans="1:16" x14ac:dyDescent="0.25">
      <c r="A85" s="270"/>
      <c r="B85" s="274"/>
      <c r="C85" s="275"/>
      <c r="D85" s="275"/>
      <c r="E85" s="275"/>
      <c r="F85" s="275"/>
      <c r="G85" s="276"/>
      <c r="H85" s="201"/>
      <c r="I85" s="166"/>
      <c r="J85" s="158"/>
      <c r="K85" s="231"/>
      <c r="L85" s="153"/>
      <c r="M85" s="158"/>
      <c r="N85" s="150"/>
      <c r="P85" s="148"/>
    </row>
    <row r="86" spans="1:16" ht="27.75" customHeight="1" x14ac:dyDescent="0.25">
      <c r="A86" s="270"/>
      <c r="B86" s="277"/>
      <c r="C86" s="278"/>
      <c r="D86" s="278"/>
      <c r="E86" s="278"/>
      <c r="F86" s="278"/>
      <c r="G86" s="279"/>
      <c r="H86" s="201"/>
      <c r="I86" s="166"/>
      <c r="J86" s="158"/>
      <c r="K86" s="232"/>
      <c r="L86" s="153"/>
      <c r="M86" s="158"/>
      <c r="N86" s="150"/>
      <c r="P86" s="148"/>
    </row>
    <row r="87" spans="1:16" ht="15" customHeight="1" x14ac:dyDescent="0.25">
      <c r="A87" s="270">
        <v>25</v>
      </c>
      <c r="B87" s="274" t="s">
        <v>87</v>
      </c>
      <c r="C87" s="275"/>
      <c r="D87" s="275"/>
      <c r="E87" s="275"/>
      <c r="F87" s="275"/>
      <c r="G87" s="276"/>
      <c r="H87" s="200" t="s">
        <v>48</v>
      </c>
      <c r="I87" s="166"/>
      <c r="J87" s="158">
        <v>6</v>
      </c>
      <c r="K87" s="236">
        <v>101</v>
      </c>
      <c r="L87" s="229">
        <f t="shared" ref="L87" si="27">I87*J87*K87</f>
        <v>0</v>
      </c>
      <c r="M87" s="205">
        <v>0.23</v>
      </c>
      <c r="N87" s="149">
        <f t="shared" ref="N87" si="28">L87*1.23</f>
        <v>0</v>
      </c>
      <c r="P87" s="148"/>
    </row>
    <row r="88" spans="1:16" x14ac:dyDescent="0.25">
      <c r="A88" s="270"/>
      <c r="B88" s="274"/>
      <c r="C88" s="275"/>
      <c r="D88" s="275"/>
      <c r="E88" s="275"/>
      <c r="F88" s="275"/>
      <c r="G88" s="276"/>
      <c r="H88" s="201"/>
      <c r="I88" s="166"/>
      <c r="J88" s="158"/>
      <c r="K88" s="231"/>
      <c r="L88" s="153"/>
      <c r="M88" s="158"/>
      <c r="N88" s="150"/>
      <c r="P88" s="148"/>
    </row>
    <row r="89" spans="1:16" ht="23.25" customHeight="1" x14ac:dyDescent="0.25">
      <c r="A89" s="270"/>
      <c r="B89" s="277"/>
      <c r="C89" s="278"/>
      <c r="D89" s="278"/>
      <c r="E89" s="278"/>
      <c r="F89" s="278"/>
      <c r="G89" s="279"/>
      <c r="H89" s="201"/>
      <c r="I89" s="166"/>
      <c r="J89" s="158"/>
      <c r="K89" s="232"/>
      <c r="L89" s="153"/>
      <c r="M89" s="158"/>
      <c r="N89" s="150"/>
      <c r="P89" s="148"/>
    </row>
    <row r="90" spans="1:16" x14ac:dyDescent="0.25">
      <c r="A90" s="442">
        <v>26</v>
      </c>
      <c r="B90" s="274" t="s">
        <v>88</v>
      </c>
      <c r="C90" s="275"/>
      <c r="D90" s="275"/>
      <c r="E90" s="275"/>
      <c r="F90" s="275"/>
      <c r="G90" s="276"/>
      <c r="H90" s="200" t="s">
        <v>49</v>
      </c>
      <c r="I90" s="175"/>
      <c r="J90" s="236">
        <v>1</v>
      </c>
      <c r="K90" s="236">
        <v>101</v>
      </c>
      <c r="L90" s="229">
        <f t="shared" ref="L90" si="29">I90*J90*K90</f>
        <v>0</v>
      </c>
      <c r="M90" s="205">
        <v>0.23</v>
      </c>
      <c r="N90" s="149">
        <f t="shared" ref="N90" si="30">L90*1.23</f>
        <v>0</v>
      </c>
      <c r="P90" s="148"/>
    </row>
    <row r="91" spans="1:16" x14ac:dyDescent="0.25">
      <c r="A91" s="443"/>
      <c r="B91" s="274"/>
      <c r="C91" s="275"/>
      <c r="D91" s="275"/>
      <c r="E91" s="275"/>
      <c r="F91" s="275"/>
      <c r="G91" s="276"/>
      <c r="H91" s="201"/>
      <c r="I91" s="203"/>
      <c r="J91" s="231"/>
      <c r="K91" s="231"/>
      <c r="L91" s="153"/>
      <c r="M91" s="158"/>
      <c r="N91" s="150"/>
      <c r="P91" s="148"/>
    </row>
    <row r="92" spans="1:16" ht="23.25" customHeight="1" x14ac:dyDescent="0.25">
      <c r="A92" s="444"/>
      <c r="B92" s="277"/>
      <c r="C92" s="278"/>
      <c r="D92" s="278"/>
      <c r="E92" s="278"/>
      <c r="F92" s="278"/>
      <c r="G92" s="279"/>
      <c r="H92" s="201"/>
      <c r="I92" s="174"/>
      <c r="J92" s="232"/>
      <c r="K92" s="232"/>
      <c r="L92" s="153"/>
      <c r="M92" s="158"/>
      <c r="N92" s="150"/>
      <c r="P92" s="148"/>
    </row>
    <row r="93" spans="1:16" x14ac:dyDescent="0.25">
      <c r="A93" s="442">
        <v>27</v>
      </c>
      <c r="B93" s="274" t="s">
        <v>19</v>
      </c>
      <c r="C93" s="275"/>
      <c r="D93" s="275"/>
      <c r="E93" s="275"/>
      <c r="F93" s="275"/>
      <c r="G93" s="276"/>
      <c r="H93" s="200" t="s">
        <v>46</v>
      </c>
      <c r="I93" s="175"/>
      <c r="J93" s="236">
        <v>2</v>
      </c>
      <c r="K93" s="236">
        <v>13</v>
      </c>
      <c r="L93" s="229">
        <f t="shared" ref="L93" si="31">I93*J93*K93</f>
        <v>0</v>
      </c>
      <c r="M93" s="205">
        <v>0.23</v>
      </c>
      <c r="N93" s="149">
        <f t="shared" ref="N93" si="32">L93*1.23</f>
        <v>0</v>
      </c>
      <c r="P93" s="148"/>
    </row>
    <row r="94" spans="1:16" x14ac:dyDescent="0.25">
      <c r="A94" s="443"/>
      <c r="B94" s="274"/>
      <c r="C94" s="275"/>
      <c r="D94" s="275"/>
      <c r="E94" s="275"/>
      <c r="F94" s="275"/>
      <c r="G94" s="276"/>
      <c r="H94" s="201"/>
      <c r="I94" s="203"/>
      <c r="J94" s="231"/>
      <c r="K94" s="231"/>
      <c r="L94" s="153"/>
      <c r="M94" s="158"/>
      <c r="N94" s="150"/>
      <c r="P94" s="148"/>
    </row>
    <row r="95" spans="1:16" ht="28.5" customHeight="1" x14ac:dyDescent="0.25">
      <c r="A95" s="444"/>
      <c r="B95" s="277"/>
      <c r="C95" s="278"/>
      <c r="D95" s="278"/>
      <c r="E95" s="278"/>
      <c r="F95" s="278"/>
      <c r="G95" s="279"/>
      <c r="H95" s="201"/>
      <c r="I95" s="174"/>
      <c r="J95" s="232"/>
      <c r="K95" s="232"/>
      <c r="L95" s="153"/>
      <c r="M95" s="158"/>
      <c r="N95" s="150"/>
      <c r="P95" s="148"/>
    </row>
    <row r="96" spans="1:16" ht="15" customHeight="1" x14ac:dyDescent="0.25">
      <c r="A96" s="442">
        <v>28</v>
      </c>
      <c r="B96" s="274" t="s">
        <v>39</v>
      </c>
      <c r="C96" s="275"/>
      <c r="D96" s="275"/>
      <c r="E96" s="275"/>
      <c r="F96" s="275"/>
      <c r="G96" s="276"/>
      <c r="H96" s="200" t="s">
        <v>46</v>
      </c>
      <c r="I96" s="175"/>
      <c r="J96" s="236">
        <v>3</v>
      </c>
      <c r="K96" s="236">
        <v>27</v>
      </c>
      <c r="L96" s="229">
        <f t="shared" ref="L96" si="33">I96*J96*K96</f>
        <v>0</v>
      </c>
      <c r="M96" s="205">
        <v>0.23</v>
      </c>
      <c r="N96" s="149">
        <f t="shared" ref="N96" si="34">L96*1.23</f>
        <v>0</v>
      </c>
      <c r="P96" s="148"/>
    </row>
    <row r="97" spans="1:18" x14ac:dyDescent="0.25">
      <c r="A97" s="443"/>
      <c r="B97" s="274"/>
      <c r="C97" s="275"/>
      <c r="D97" s="275"/>
      <c r="E97" s="275"/>
      <c r="F97" s="275"/>
      <c r="G97" s="276"/>
      <c r="H97" s="201"/>
      <c r="I97" s="203"/>
      <c r="J97" s="231"/>
      <c r="K97" s="231"/>
      <c r="L97" s="153"/>
      <c r="M97" s="158"/>
      <c r="N97" s="150"/>
      <c r="P97" s="148"/>
    </row>
    <row r="98" spans="1:18" ht="27.75" customHeight="1" thickBot="1" x14ac:dyDescent="0.3">
      <c r="A98" s="445"/>
      <c r="B98" s="283"/>
      <c r="C98" s="284"/>
      <c r="D98" s="284"/>
      <c r="E98" s="284"/>
      <c r="F98" s="284"/>
      <c r="G98" s="285"/>
      <c r="H98" s="202"/>
      <c r="I98" s="204"/>
      <c r="J98" s="245"/>
      <c r="K98" s="245"/>
      <c r="L98" s="154"/>
      <c r="M98" s="244"/>
      <c r="N98" s="151"/>
      <c r="P98" s="148"/>
    </row>
    <row r="99" spans="1:18" ht="15.75" thickBot="1" x14ac:dyDescent="0.3">
      <c r="A99" s="155" t="s">
        <v>5</v>
      </c>
      <c r="B99" s="156"/>
      <c r="C99" s="156"/>
      <c r="D99" s="156"/>
      <c r="E99" s="156"/>
      <c r="F99" s="156"/>
      <c r="G99" s="156"/>
      <c r="H99" s="156"/>
      <c r="I99" s="156"/>
      <c r="J99" s="156"/>
      <c r="K99" s="32"/>
      <c r="L99" s="22">
        <f>SUM(L84:L98)</f>
        <v>0</v>
      </c>
      <c r="M99" s="17"/>
      <c r="N99" s="23">
        <f>SUM(N84:N98)</f>
        <v>0</v>
      </c>
    </row>
    <row r="100" spans="1:18" ht="15.75" thickBot="1" x14ac:dyDescent="0.3">
      <c r="A100" s="406" t="s">
        <v>109</v>
      </c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8"/>
    </row>
    <row r="101" spans="1:18" x14ac:dyDescent="0.25">
      <c r="A101" s="233">
        <v>29</v>
      </c>
      <c r="B101" s="210" t="s">
        <v>89</v>
      </c>
      <c r="C101" s="210"/>
      <c r="D101" s="210"/>
      <c r="E101" s="210"/>
      <c r="F101" s="210"/>
      <c r="G101" s="210"/>
      <c r="H101" s="237" t="s">
        <v>47</v>
      </c>
      <c r="I101" s="165"/>
      <c r="J101" s="157">
        <v>4</v>
      </c>
      <c r="K101" s="230">
        <v>69</v>
      </c>
      <c r="L101" s="152">
        <f>I101*J101*K101</f>
        <v>0</v>
      </c>
      <c r="M101" s="228">
        <v>0.23</v>
      </c>
      <c r="N101" s="225">
        <f>L101*1.23</f>
        <v>0</v>
      </c>
      <c r="P101" s="81"/>
      <c r="R101" s="29"/>
    </row>
    <row r="102" spans="1:18" x14ac:dyDescent="0.25">
      <c r="A102" s="211"/>
      <c r="B102" s="169"/>
      <c r="C102" s="169"/>
      <c r="D102" s="169"/>
      <c r="E102" s="169"/>
      <c r="F102" s="169"/>
      <c r="G102" s="169"/>
      <c r="H102" s="238"/>
      <c r="I102" s="166"/>
      <c r="J102" s="158"/>
      <c r="K102" s="231"/>
      <c r="L102" s="153"/>
      <c r="M102" s="158"/>
      <c r="N102" s="150"/>
      <c r="P102" s="81"/>
      <c r="R102" s="29"/>
    </row>
    <row r="103" spans="1:18" x14ac:dyDescent="0.25">
      <c r="A103" s="211"/>
      <c r="B103" s="169"/>
      <c r="C103" s="169"/>
      <c r="D103" s="169"/>
      <c r="E103" s="169"/>
      <c r="F103" s="169"/>
      <c r="G103" s="169"/>
      <c r="H103" s="238"/>
      <c r="I103" s="166"/>
      <c r="J103" s="158"/>
      <c r="K103" s="231"/>
      <c r="L103" s="153"/>
      <c r="M103" s="158"/>
      <c r="N103" s="150"/>
      <c r="P103" s="81"/>
      <c r="R103" s="29"/>
    </row>
    <row r="104" spans="1:18" x14ac:dyDescent="0.25">
      <c r="A104" s="211"/>
      <c r="B104" s="169"/>
      <c r="C104" s="169"/>
      <c r="D104" s="169"/>
      <c r="E104" s="169"/>
      <c r="F104" s="169"/>
      <c r="G104" s="169"/>
      <c r="H104" s="238"/>
      <c r="I104" s="166"/>
      <c r="J104" s="158"/>
      <c r="K104" s="232"/>
      <c r="L104" s="153"/>
      <c r="M104" s="158"/>
      <c r="N104" s="150"/>
      <c r="P104" s="81"/>
      <c r="R104" s="29"/>
    </row>
    <row r="105" spans="1:18" x14ac:dyDescent="0.25">
      <c r="A105" s="211">
        <v>30</v>
      </c>
      <c r="B105" s="168" t="s">
        <v>90</v>
      </c>
      <c r="C105" s="168"/>
      <c r="D105" s="168"/>
      <c r="E105" s="168"/>
      <c r="F105" s="168"/>
      <c r="G105" s="168"/>
      <c r="H105" s="172" t="s">
        <v>6</v>
      </c>
      <c r="I105" s="174"/>
      <c r="J105" s="158">
        <v>6</v>
      </c>
      <c r="K105" s="236">
        <v>69</v>
      </c>
      <c r="L105" s="229">
        <f t="shared" ref="L105" si="35">I105*J105*K105</f>
        <v>0</v>
      </c>
      <c r="M105" s="205">
        <v>0.23</v>
      </c>
      <c r="N105" s="150">
        <f t="shared" ref="N105" si="36">L105*1.23</f>
        <v>0</v>
      </c>
      <c r="P105" s="148"/>
      <c r="R105" s="54"/>
    </row>
    <row r="106" spans="1:18" x14ac:dyDescent="0.25">
      <c r="A106" s="211"/>
      <c r="B106" s="169"/>
      <c r="C106" s="169"/>
      <c r="D106" s="169"/>
      <c r="E106" s="169"/>
      <c r="F106" s="169"/>
      <c r="G106" s="169"/>
      <c r="H106" s="163"/>
      <c r="I106" s="166"/>
      <c r="J106" s="158"/>
      <c r="K106" s="231"/>
      <c r="L106" s="153"/>
      <c r="M106" s="158"/>
      <c r="N106" s="150"/>
      <c r="P106" s="148"/>
    </row>
    <row r="107" spans="1:18" x14ac:dyDescent="0.25">
      <c r="A107" s="211"/>
      <c r="B107" s="169"/>
      <c r="C107" s="169"/>
      <c r="D107" s="169"/>
      <c r="E107" s="169"/>
      <c r="F107" s="169"/>
      <c r="G107" s="169"/>
      <c r="H107" s="163"/>
      <c r="I107" s="166"/>
      <c r="J107" s="158"/>
      <c r="K107" s="231"/>
      <c r="L107" s="153"/>
      <c r="M107" s="158"/>
      <c r="N107" s="150"/>
      <c r="P107" s="148"/>
    </row>
    <row r="108" spans="1:18" x14ac:dyDescent="0.25">
      <c r="A108" s="211"/>
      <c r="B108" s="169"/>
      <c r="C108" s="169"/>
      <c r="D108" s="169"/>
      <c r="E108" s="169"/>
      <c r="F108" s="169"/>
      <c r="G108" s="169"/>
      <c r="H108" s="163"/>
      <c r="I108" s="166"/>
      <c r="J108" s="158"/>
      <c r="K108" s="232"/>
      <c r="L108" s="153"/>
      <c r="M108" s="158"/>
      <c r="N108" s="150"/>
      <c r="P108" s="148"/>
    </row>
    <row r="109" spans="1:18" x14ac:dyDescent="0.25">
      <c r="A109" s="170">
        <v>31</v>
      </c>
      <c r="B109" s="168" t="s">
        <v>91</v>
      </c>
      <c r="C109" s="168"/>
      <c r="D109" s="168"/>
      <c r="E109" s="168"/>
      <c r="F109" s="168"/>
      <c r="G109" s="168"/>
      <c r="H109" s="172" t="s">
        <v>6</v>
      </c>
      <c r="I109" s="174"/>
      <c r="J109" s="236">
        <v>1</v>
      </c>
      <c r="K109" s="236">
        <v>69</v>
      </c>
      <c r="L109" s="229">
        <f t="shared" ref="L109" si="37">I109*J109*K109</f>
        <v>0</v>
      </c>
      <c r="M109" s="205">
        <v>0.23</v>
      </c>
      <c r="N109" s="226">
        <f>L109*1.23</f>
        <v>0</v>
      </c>
      <c r="P109" s="148"/>
    </row>
    <row r="110" spans="1:18" x14ac:dyDescent="0.25">
      <c r="A110" s="160"/>
      <c r="B110" s="169"/>
      <c r="C110" s="169"/>
      <c r="D110" s="169"/>
      <c r="E110" s="169"/>
      <c r="F110" s="169"/>
      <c r="G110" s="169"/>
      <c r="H110" s="163"/>
      <c r="I110" s="166"/>
      <c r="J110" s="231"/>
      <c r="K110" s="231"/>
      <c r="L110" s="153"/>
      <c r="M110" s="158"/>
      <c r="N110" s="227"/>
      <c r="P110" s="148"/>
    </row>
    <row r="111" spans="1:18" x14ac:dyDescent="0.25">
      <c r="A111" s="160"/>
      <c r="B111" s="169"/>
      <c r="C111" s="169"/>
      <c r="D111" s="169"/>
      <c r="E111" s="169"/>
      <c r="F111" s="169"/>
      <c r="G111" s="169"/>
      <c r="H111" s="163"/>
      <c r="I111" s="166"/>
      <c r="J111" s="231"/>
      <c r="K111" s="231"/>
      <c r="L111" s="153"/>
      <c r="M111" s="158"/>
      <c r="N111" s="227"/>
      <c r="P111" s="148"/>
    </row>
    <row r="112" spans="1:18" x14ac:dyDescent="0.25">
      <c r="A112" s="209"/>
      <c r="B112" s="169"/>
      <c r="C112" s="169"/>
      <c r="D112" s="169"/>
      <c r="E112" s="169"/>
      <c r="F112" s="169"/>
      <c r="G112" s="169"/>
      <c r="H112" s="163"/>
      <c r="I112" s="166"/>
      <c r="J112" s="232"/>
      <c r="K112" s="232"/>
      <c r="L112" s="153"/>
      <c r="M112" s="158"/>
      <c r="N112" s="149"/>
      <c r="P112" s="148"/>
    </row>
    <row r="113" spans="1:16" x14ac:dyDescent="0.25">
      <c r="A113" s="170">
        <v>32</v>
      </c>
      <c r="B113" s="169" t="s">
        <v>50</v>
      </c>
      <c r="C113" s="169"/>
      <c r="D113" s="169"/>
      <c r="E113" s="169"/>
      <c r="F113" s="169"/>
      <c r="G113" s="169"/>
      <c r="H113" s="163" t="s">
        <v>6</v>
      </c>
      <c r="I113" s="166"/>
      <c r="J113" s="236">
        <v>2</v>
      </c>
      <c r="K113" s="236">
        <v>6.5</v>
      </c>
      <c r="L113" s="153">
        <f t="shared" ref="L113" si="38">I113*J113*K113</f>
        <v>0</v>
      </c>
      <c r="M113" s="205">
        <v>0.23</v>
      </c>
      <c r="N113" s="226">
        <f>L113*1.23</f>
        <v>0</v>
      </c>
      <c r="P113" s="148"/>
    </row>
    <row r="114" spans="1:16" x14ac:dyDescent="0.25">
      <c r="A114" s="160"/>
      <c r="B114" s="169"/>
      <c r="C114" s="169"/>
      <c r="D114" s="169"/>
      <c r="E114" s="169"/>
      <c r="F114" s="169"/>
      <c r="G114" s="169"/>
      <c r="H114" s="163"/>
      <c r="I114" s="166"/>
      <c r="J114" s="231"/>
      <c r="K114" s="231"/>
      <c r="L114" s="153"/>
      <c r="M114" s="158"/>
      <c r="N114" s="227"/>
      <c r="P114" s="148"/>
    </row>
    <row r="115" spans="1:16" x14ac:dyDescent="0.25">
      <c r="A115" s="160"/>
      <c r="B115" s="169"/>
      <c r="C115" s="169"/>
      <c r="D115" s="169"/>
      <c r="E115" s="169"/>
      <c r="F115" s="169"/>
      <c r="G115" s="169"/>
      <c r="H115" s="163"/>
      <c r="I115" s="166"/>
      <c r="J115" s="231"/>
      <c r="K115" s="231"/>
      <c r="L115" s="153"/>
      <c r="M115" s="158"/>
      <c r="N115" s="227"/>
      <c r="P115" s="148"/>
    </row>
    <row r="116" spans="1:16" ht="13.5" customHeight="1" thickBot="1" x14ac:dyDescent="0.3">
      <c r="A116" s="160"/>
      <c r="B116" s="171"/>
      <c r="C116" s="171"/>
      <c r="D116" s="171"/>
      <c r="E116" s="171"/>
      <c r="F116" s="171"/>
      <c r="G116" s="171"/>
      <c r="H116" s="173"/>
      <c r="I116" s="175"/>
      <c r="J116" s="231"/>
      <c r="K116" s="231"/>
      <c r="L116" s="441"/>
      <c r="M116" s="236"/>
      <c r="N116" s="149"/>
      <c r="P116" s="148"/>
    </row>
    <row r="117" spans="1:16" x14ac:dyDescent="0.25">
      <c r="A117" s="159">
        <v>33</v>
      </c>
      <c r="B117" s="210" t="s">
        <v>51</v>
      </c>
      <c r="C117" s="210"/>
      <c r="D117" s="210"/>
      <c r="E117" s="210"/>
      <c r="F117" s="210"/>
      <c r="G117" s="210"/>
      <c r="H117" s="162" t="s">
        <v>6</v>
      </c>
      <c r="I117" s="165"/>
      <c r="J117" s="230">
        <v>3</v>
      </c>
      <c r="K117" s="230">
        <v>13.5</v>
      </c>
      <c r="L117" s="152">
        <f t="shared" ref="L117" si="39">I117*J117*K117</f>
        <v>0</v>
      </c>
      <c r="M117" s="228">
        <v>0.23</v>
      </c>
      <c r="N117" s="227">
        <f>L117*1.23</f>
        <v>0</v>
      </c>
      <c r="P117" s="446"/>
    </row>
    <row r="118" spans="1:16" x14ac:dyDescent="0.25">
      <c r="A118" s="160"/>
      <c r="B118" s="169"/>
      <c r="C118" s="169"/>
      <c r="D118" s="169"/>
      <c r="E118" s="169"/>
      <c r="F118" s="169"/>
      <c r="G118" s="169"/>
      <c r="H118" s="163"/>
      <c r="I118" s="166"/>
      <c r="J118" s="231"/>
      <c r="K118" s="231"/>
      <c r="L118" s="153"/>
      <c r="M118" s="158"/>
      <c r="N118" s="227"/>
      <c r="P118" s="446"/>
    </row>
    <row r="119" spans="1:16" x14ac:dyDescent="0.25">
      <c r="A119" s="160"/>
      <c r="B119" s="169"/>
      <c r="C119" s="169"/>
      <c r="D119" s="169"/>
      <c r="E119" s="169"/>
      <c r="F119" s="169"/>
      <c r="G119" s="169"/>
      <c r="H119" s="163"/>
      <c r="I119" s="166"/>
      <c r="J119" s="231"/>
      <c r="K119" s="231"/>
      <c r="L119" s="153"/>
      <c r="M119" s="158"/>
      <c r="N119" s="227"/>
      <c r="P119" s="446"/>
    </row>
    <row r="120" spans="1:16" ht="21.75" customHeight="1" thickBot="1" x14ac:dyDescent="0.3">
      <c r="A120" s="161"/>
      <c r="B120" s="239"/>
      <c r="C120" s="239"/>
      <c r="D120" s="239"/>
      <c r="E120" s="239"/>
      <c r="F120" s="239"/>
      <c r="G120" s="239"/>
      <c r="H120" s="164"/>
      <c r="I120" s="167"/>
      <c r="J120" s="245"/>
      <c r="K120" s="245"/>
      <c r="L120" s="154"/>
      <c r="M120" s="244"/>
      <c r="N120" s="450"/>
      <c r="P120" s="446"/>
    </row>
    <row r="121" spans="1:16" ht="15.75" thickBot="1" x14ac:dyDescent="0.3">
      <c r="A121" s="206" t="s">
        <v>5</v>
      </c>
      <c r="B121" s="207"/>
      <c r="C121" s="207"/>
      <c r="D121" s="207"/>
      <c r="E121" s="207"/>
      <c r="F121" s="207"/>
      <c r="G121" s="207"/>
      <c r="H121" s="207"/>
      <c r="I121" s="207"/>
      <c r="J121" s="208"/>
      <c r="K121" s="133"/>
      <c r="L121" s="95">
        <f>SUM(L101:L120)</f>
        <v>0</v>
      </c>
      <c r="M121" s="96"/>
      <c r="N121" s="97">
        <f>SUM(N101:N120)</f>
        <v>0</v>
      </c>
    </row>
    <row r="122" spans="1:16" ht="15.75" thickBot="1" x14ac:dyDescent="0.3">
      <c r="A122" s="241" t="s">
        <v>110</v>
      </c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3"/>
    </row>
    <row r="123" spans="1:16" ht="15" customHeight="1" x14ac:dyDescent="0.25">
      <c r="A123" s="233">
        <v>34</v>
      </c>
      <c r="B123" s="210" t="s">
        <v>92</v>
      </c>
      <c r="C123" s="210"/>
      <c r="D123" s="210"/>
      <c r="E123" s="210"/>
      <c r="F123" s="210"/>
      <c r="G123" s="210"/>
      <c r="H123" s="162" t="s">
        <v>6</v>
      </c>
      <c r="I123" s="234"/>
      <c r="J123" s="409">
        <v>4</v>
      </c>
      <c r="K123" s="240">
        <v>101</v>
      </c>
      <c r="L123" s="223">
        <f>I123*J123*K123</f>
        <v>0</v>
      </c>
      <c r="M123" s="224">
        <v>0.23</v>
      </c>
      <c r="N123" s="218">
        <f>L123*1.23</f>
        <v>0</v>
      </c>
    </row>
    <row r="124" spans="1:16" x14ac:dyDescent="0.25">
      <c r="A124" s="211"/>
      <c r="B124" s="169"/>
      <c r="C124" s="169"/>
      <c r="D124" s="169"/>
      <c r="E124" s="169"/>
      <c r="F124" s="169"/>
      <c r="G124" s="169"/>
      <c r="H124" s="163"/>
      <c r="I124" s="235"/>
      <c r="J124" s="222"/>
      <c r="K124" s="213"/>
      <c r="L124" s="217"/>
      <c r="M124" s="222"/>
      <c r="N124" s="219"/>
    </row>
    <row r="125" spans="1:16" x14ac:dyDescent="0.25">
      <c r="A125" s="211"/>
      <c r="B125" s="169"/>
      <c r="C125" s="169"/>
      <c r="D125" s="169"/>
      <c r="E125" s="169"/>
      <c r="F125" s="169"/>
      <c r="G125" s="169"/>
      <c r="H125" s="163"/>
      <c r="I125" s="235"/>
      <c r="J125" s="222"/>
      <c r="K125" s="213"/>
      <c r="L125" s="217"/>
      <c r="M125" s="222"/>
      <c r="N125" s="219"/>
    </row>
    <row r="126" spans="1:16" ht="44.25" customHeight="1" x14ac:dyDescent="0.25">
      <c r="A126" s="211"/>
      <c r="B126" s="169"/>
      <c r="C126" s="169"/>
      <c r="D126" s="169"/>
      <c r="E126" s="169"/>
      <c r="F126" s="169"/>
      <c r="G126" s="169"/>
      <c r="H126" s="163"/>
      <c r="I126" s="235"/>
      <c r="J126" s="222"/>
      <c r="K126" s="214"/>
      <c r="L126" s="217"/>
      <c r="M126" s="222"/>
      <c r="N126" s="219"/>
    </row>
    <row r="127" spans="1:16" ht="15" customHeight="1" x14ac:dyDescent="0.25">
      <c r="A127" s="211">
        <v>35</v>
      </c>
      <c r="B127" s="168" t="s">
        <v>93</v>
      </c>
      <c r="C127" s="168"/>
      <c r="D127" s="168"/>
      <c r="E127" s="168"/>
      <c r="F127" s="168"/>
      <c r="G127" s="168"/>
      <c r="H127" s="172" t="s">
        <v>6</v>
      </c>
      <c r="I127" s="235"/>
      <c r="J127" s="222">
        <v>6</v>
      </c>
      <c r="K127" s="212">
        <v>101</v>
      </c>
      <c r="L127" s="216">
        <f t="shared" ref="L127" si="40">I127*J127*K127</f>
        <v>0</v>
      </c>
      <c r="M127" s="221">
        <v>0.23</v>
      </c>
      <c r="N127" s="220">
        <f t="shared" ref="N127" si="41">L127*1.23</f>
        <v>0</v>
      </c>
    </row>
    <row r="128" spans="1:16" x14ac:dyDescent="0.25">
      <c r="A128" s="211"/>
      <c r="B128" s="169"/>
      <c r="C128" s="169"/>
      <c r="D128" s="169"/>
      <c r="E128" s="169"/>
      <c r="F128" s="169"/>
      <c r="G128" s="169"/>
      <c r="H128" s="163"/>
      <c r="I128" s="235"/>
      <c r="J128" s="222"/>
      <c r="K128" s="213"/>
      <c r="L128" s="217"/>
      <c r="M128" s="222"/>
      <c r="N128" s="219"/>
    </row>
    <row r="129" spans="1:14" x14ac:dyDescent="0.25">
      <c r="A129" s="211"/>
      <c r="B129" s="169"/>
      <c r="C129" s="169"/>
      <c r="D129" s="169"/>
      <c r="E129" s="169"/>
      <c r="F129" s="169"/>
      <c r="G129" s="169"/>
      <c r="H129" s="163"/>
      <c r="I129" s="235"/>
      <c r="J129" s="222"/>
      <c r="K129" s="213"/>
      <c r="L129" s="217"/>
      <c r="M129" s="222"/>
      <c r="N129" s="219"/>
    </row>
    <row r="130" spans="1:14" ht="30" customHeight="1" x14ac:dyDescent="0.25">
      <c r="A130" s="211"/>
      <c r="B130" s="169"/>
      <c r="C130" s="169"/>
      <c r="D130" s="169"/>
      <c r="E130" s="169"/>
      <c r="F130" s="169"/>
      <c r="G130" s="169"/>
      <c r="H130" s="163"/>
      <c r="I130" s="235"/>
      <c r="J130" s="222"/>
      <c r="K130" s="214"/>
      <c r="L130" s="217"/>
      <c r="M130" s="222"/>
      <c r="N130" s="219"/>
    </row>
    <row r="131" spans="1:14" ht="15" customHeight="1" x14ac:dyDescent="0.25">
      <c r="A131" s="170">
        <v>36</v>
      </c>
      <c r="B131" s="168" t="s">
        <v>94</v>
      </c>
      <c r="C131" s="168"/>
      <c r="D131" s="168"/>
      <c r="E131" s="168"/>
      <c r="F131" s="168"/>
      <c r="G131" s="168"/>
      <c r="H131" s="172" t="s">
        <v>6</v>
      </c>
      <c r="I131" s="235"/>
      <c r="J131" s="212">
        <v>1</v>
      </c>
      <c r="K131" s="212">
        <v>101</v>
      </c>
      <c r="L131" s="216">
        <f t="shared" ref="L131" si="42">I131*J131*K131</f>
        <v>0</v>
      </c>
      <c r="M131" s="221">
        <v>0.23</v>
      </c>
      <c r="N131" s="220">
        <f t="shared" ref="N131" si="43">L131*1.23</f>
        <v>0</v>
      </c>
    </row>
    <row r="132" spans="1:14" x14ac:dyDescent="0.25">
      <c r="A132" s="160"/>
      <c r="B132" s="169"/>
      <c r="C132" s="169"/>
      <c r="D132" s="169"/>
      <c r="E132" s="169"/>
      <c r="F132" s="169"/>
      <c r="G132" s="169"/>
      <c r="H132" s="163"/>
      <c r="I132" s="235"/>
      <c r="J132" s="213"/>
      <c r="K132" s="213"/>
      <c r="L132" s="217"/>
      <c r="M132" s="222"/>
      <c r="N132" s="219"/>
    </row>
    <row r="133" spans="1:14" x14ac:dyDescent="0.25">
      <c r="A133" s="160"/>
      <c r="B133" s="169"/>
      <c r="C133" s="169"/>
      <c r="D133" s="169"/>
      <c r="E133" s="169"/>
      <c r="F133" s="169"/>
      <c r="G133" s="169"/>
      <c r="H133" s="163"/>
      <c r="I133" s="235"/>
      <c r="J133" s="213"/>
      <c r="K133" s="213"/>
      <c r="L133" s="217"/>
      <c r="M133" s="222"/>
      <c r="N133" s="219"/>
    </row>
    <row r="134" spans="1:14" ht="29.25" customHeight="1" x14ac:dyDescent="0.25">
      <c r="A134" s="209"/>
      <c r="B134" s="169"/>
      <c r="C134" s="169"/>
      <c r="D134" s="169"/>
      <c r="E134" s="169"/>
      <c r="F134" s="169"/>
      <c r="G134" s="169"/>
      <c r="H134" s="163"/>
      <c r="I134" s="235"/>
      <c r="J134" s="214"/>
      <c r="K134" s="214"/>
      <c r="L134" s="217"/>
      <c r="M134" s="222"/>
      <c r="N134" s="219"/>
    </row>
    <row r="135" spans="1:14" ht="15" customHeight="1" x14ac:dyDescent="0.25">
      <c r="A135" s="170">
        <v>37</v>
      </c>
      <c r="B135" s="169" t="s">
        <v>68</v>
      </c>
      <c r="C135" s="169"/>
      <c r="D135" s="169"/>
      <c r="E135" s="169"/>
      <c r="F135" s="169"/>
      <c r="G135" s="169"/>
      <c r="H135" s="172" t="s">
        <v>6</v>
      </c>
      <c r="I135" s="235"/>
      <c r="J135" s="212">
        <v>2</v>
      </c>
      <c r="K135" s="212">
        <v>13</v>
      </c>
      <c r="L135" s="216">
        <f t="shared" ref="L135" si="44">I135*J135*K135</f>
        <v>0</v>
      </c>
      <c r="M135" s="221">
        <v>0.23</v>
      </c>
      <c r="N135" s="220">
        <f t="shared" ref="N135" si="45">L135*1.23</f>
        <v>0</v>
      </c>
    </row>
    <row r="136" spans="1:14" x14ac:dyDescent="0.25">
      <c r="A136" s="160"/>
      <c r="B136" s="169"/>
      <c r="C136" s="169"/>
      <c r="D136" s="169"/>
      <c r="E136" s="169"/>
      <c r="F136" s="169"/>
      <c r="G136" s="169"/>
      <c r="H136" s="163"/>
      <c r="I136" s="235"/>
      <c r="J136" s="213"/>
      <c r="K136" s="213"/>
      <c r="L136" s="217"/>
      <c r="M136" s="222"/>
      <c r="N136" s="219"/>
    </row>
    <row r="137" spans="1:14" x14ac:dyDescent="0.25">
      <c r="A137" s="160"/>
      <c r="B137" s="169"/>
      <c r="C137" s="169"/>
      <c r="D137" s="169"/>
      <c r="E137" s="169"/>
      <c r="F137" s="169"/>
      <c r="G137" s="169"/>
      <c r="H137" s="163"/>
      <c r="I137" s="235"/>
      <c r="J137" s="213"/>
      <c r="K137" s="213"/>
      <c r="L137" s="217"/>
      <c r="M137" s="222"/>
      <c r="N137" s="219"/>
    </row>
    <row r="138" spans="1:14" ht="24.75" customHeight="1" x14ac:dyDescent="0.25">
      <c r="A138" s="209"/>
      <c r="B138" s="169"/>
      <c r="C138" s="169"/>
      <c r="D138" s="169"/>
      <c r="E138" s="169"/>
      <c r="F138" s="169"/>
      <c r="G138" s="169"/>
      <c r="H138" s="163"/>
      <c r="I138" s="235"/>
      <c r="J138" s="214"/>
      <c r="K138" s="214"/>
      <c r="L138" s="217"/>
      <c r="M138" s="222"/>
      <c r="N138" s="219"/>
    </row>
    <row r="139" spans="1:14" ht="15" customHeight="1" x14ac:dyDescent="0.25">
      <c r="A139" s="170">
        <v>38</v>
      </c>
      <c r="B139" s="169" t="s">
        <v>67</v>
      </c>
      <c r="C139" s="169"/>
      <c r="D139" s="169"/>
      <c r="E139" s="169"/>
      <c r="F139" s="169"/>
      <c r="G139" s="169"/>
      <c r="H139" s="172" t="s">
        <v>6</v>
      </c>
      <c r="I139" s="235"/>
      <c r="J139" s="212">
        <v>3</v>
      </c>
      <c r="K139" s="212">
        <v>27</v>
      </c>
      <c r="L139" s="216">
        <f t="shared" ref="L139" si="46">I139*J139*K139</f>
        <v>0</v>
      </c>
      <c r="M139" s="221">
        <v>0.23</v>
      </c>
      <c r="N139" s="220">
        <f t="shared" ref="N139" si="47">L139*1.23</f>
        <v>0</v>
      </c>
    </row>
    <row r="140" spans="1:14" x14ac:dyDescent="0.25">
      <c r="A140" s="160"/>
      <c r="B140" s="169"/>
      <c r="C140" s="169"/>
      <c r="D140" s="169"/>
      <c r="E140" s="169"/>
      <c r="F140" s="169"/>
      <c r="G140" s="169"/>
      <c r="H140" s="163"/>
      <c r="I140" s="235"/>
      <c r="J140" s="213"/>
      <c r="K140" s="213"/>
      <c r="L140" s="217"/>
      <c r="M140" s="222"/>
      <c r="N140" s="219"/>
    </row>
    <row r="141" spans="1:14" x14ac:dyDescent="0.25">
      <c r="A141" s="160"/>
      <c r="B141" s="169"/>
      <c r="C141" s="169"/>
      <c r="D141" s="169"/>
      <c r="E141" s="169"/>
      <c r="F141" s="169"/>
      <c r="G141" s="169"/>
      <c r="H141" s="163"/>
      <c r="I141" s="235"/>
      <c r="J141" s="213"/>
      <c r="K141" s="213"/>
      <c r="L141" s="217"/>
      <c r="M141" s="222"/>
      <c r="N141" s="219"/>
    </row>
    <row r="142" spans="1:14" ht="26.25" customHeight="1" thickBot="1" x14ac:dyDescent="0.3">
      <c r="A142" s="209"/>
      <c r="B142" s="169"/>
      <c r="C142" s="169"/>
      <c r="D142" s="169"/>
      <c r="E142" s="169"/>
      <c r="F142" s="169"/>
      <c r="G142" s="169"/>
      <c r="H142" s="163"/>
      <c r="I142" s="235"/>
      <c r="J142" s="214"/>
      <c r="K142" s="214"/>
      <c r="L142" s="217"/>
      <c r="M142" s="222"/>
      <c r="N142" s="219"/>
    </row>
    <row r="143" spans="1:14" ht="15.75" thickBot="1" x14ac:dyDescent="0.3">
      <c r="A143" s="266" t="s">
        <v>5</v>
      </c>
      <c r="B143" s="267"/>
      <c r="C143" s="267"/>
      <c r="D143" s="267"/>
      <c r="E143" s="267"/>
      <c r="F143" s="267"/>
      <c r="G143" s="267"/>
      <c r="H143" s="267"/>
      <c r="I143" s="267"/>
      <c r="J143" s="268"/>
      <c r="K143" s="130"/>
      <c r="L143" s="14">
        <f>L123+L127+L131+L135+L139</f>
        <v>0</v>
      </c>
      <c r="M143" s="17"/>
      <c r="N143" s="15">
        <f>N139+N135+N131+N127+N123</f>
        <v>0</v>
      </c>
    </row>
    <row r="144" spans="1:14" ht="18.75" customHeight="1" thickBot="1" x14ac:dyDescent="0.3">
      <c r="A144" s="421" t="s">
        <v>111</v>
      </c>
      <c r="B144" s="422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3"/>
    </row>
    <row r="145" spans="1:14" x14ac:dyDescent="0.25">
      <c r="A145" s="142">
        <v>39</v>
      </c>
      <c r="B145" s="424" t="s">
        <v>53</v>
      </c>
      <c r="C145" s="424"/>
      <c r="D145" s="424"/>
      <c r="E145" s="424"/>
      <c r="F145" s="424"/>
      <c r="G145" s="424"/>
      <c r="H145" s="135" t="s">
        <v>52</v>
      </c>
      <c r="I145" s="136"/>
      <c r="J145" s="137">
        <v>1640</v>
      </c>
      <c r="K145" s="137">
        <v>101</v>
      </c>
      <c r="L145" s="138">
        <f>I145*J145*K145</f>
        <v>0</v>
      </c>
      <c r="M145" s="139">
        <v>0.23</v>
      </c>
      <c r="N145" s="140">
        <f>L145*1.23</f>
        <v>0</v>
      </c>
    </row>
    <row r="146" spans="1:14" x14ac:dyDescent="0.25">
      <c r="A146" s="131">
        <v>40</v>
      </c>
      <c r="B146" s="410" t="s">
        <v>7</v>
      </c>
      <c r="C146" s="411"/>
      <c r="D146" s="411"/>
      <c r="E146" s="411"/>
      <c r="F146" s="411"/>
      <c r="G146" s="412"/>
      <c r="H146" s="7" t="s">
        <v>52</v>
      </c>
      <c r="I146" s="55"/>
      <c r="J146" s="44">
        <v>715</v>
      </c>
      <c r="K146" s="44">
        <v>101</v>
      </c>
      <c r="L146" s="72">
        <f t="shared" ref="L146:L157" si="48">I146*J146*K146</f>
        <v>0</v>
      </c>
      <c r="M146" s="11">
        <v>0.23</v>
      </c>
      <c r="N146" s="141">
        <f t="shared" ref="N146:N159" si="49">L146*1.23</f>
        <v>0</v>
      </c>
    </row>
    <row r="147" spans="1:14" x14ac:dyDescent="0.25">
      <c r="A147" s="131">
        <v>41</v>
      </c>
      <c r="B147" s="410" t="s">
        <v>20</v>
      </c>
      <c r="C147" s="411"/>
      <c r="D147" s="411"/>
      <c r="E147" s="411"/>
      <c r="F147" s="411"/>
      <c r="G147" s="412"/>
      <c r="H147" s="7" t="s">
        <v>52</v>
      </c>
      <c r="I147" s="55"/>
      <c r="J147" s="44">
        <v>30</v>
      </c>
      <c r="K147" s="44">
        <v>101</v>
      </c>
      <c r="L147" s="72">
        <f t="shared" si="48"/>
        <v>0</v>
      </c>
      <c r="M147" s="11">
        <v>0.23</v>
      </c>
      <c r="N147" s="141">
        <f t="shared" si="49"/>
        <v>0</v>
      </c>
    </row>
    <row r="148" spans="1:14" x14ac:dyDescent="0.25">
      <c r="A148" s="143">
        <v>42</v>
      </c>
      <c r="B148" s="413" t="s">
        <v>21</v>
      </c>
      <c r="C148" s="413"/>
      <c r="D148" s="413"/>
      <c r="E148" s="413"/>
      <c r="F148" s="413"/>
      <c r="G148" s="413"/>
      <c r="H148" s="7" t="s">
        <v>52</v>
      </c>
      <c r="I148" s="55"/>
      <c r="J148" s="44">
        <v>1250</v>
      </c>
      <c r="K148" s="45">
        <v>101</v>
      </c>
      <c r="L148" s="72">
        <f t="shared" si="48"/>
        <v>0</v>
      </c>
      <c r="M148" s="11">
        <v>0.23</v>
      </c>
      <c r="N148" s="141">
        <f t="shared" si="49"/>
        <v>0</v>
      </c>
    </row>
    <row r="149" spans="1:14" x14ac:dyDescent="0.25">
      <c r="A149" s="131">
        <v>43</v>
      </c>
      <c r="B149" s="413" t="s">
        <v>22</v>
      </c>
      <c r="C149" s="413"/>
      <c r="D149" s="413"/>
      <c r="E149" s="413"/>
      <c r="F149" s="413"/>
      <c r="G149" s="413"/>
      <c r="H149" s="7" t="s">
        <v>52</v>
      </c>
      <c r="I149" s="55"/>
      <c r="J149" s="44">
        <v>75</v>
      </c>
      <c r="K149" s="44">
        <v>101</v>
      </c>
      <c r="L149" s="72">
        <f t="shared" si="48"/>
        <v>0</v>
      </c>
      <c r="M149" s="11">
        <v>0.23</v>
      </c>
      <c r="N149" s="141">
        <f t="shared" si="49"/>
        <v>0</v>
      </c>
    </row>
    <row r="150" spans="1:14" x14ac:dyDescent="0.25">
      <c r="A150" s="143">
        <v>44</v>
      </c>
      <c r="B150" s="410" t="s">
        <v>23</v>
      </c>
      <c r="C150" s="411"/>
      <c r="D150" s="411"/>
      <c r="E150" s="411"/>
      <c r="F150" s="411"/>
      <c r="G150" s="412"/>
      <c r="H150" s="7" t="s">
        <v>52</v>
      </c>
      <c r="I150" s="55"/>
      <c r="J150" s="44">
        <v>120</v>
      </c>
      <c r="K150" s="44">
        <v>101</v>
      </c>
      <c r="L150" s="72">
        <f t="shared" si="48"/>
        <v>0</v>
      </c>
      <c r="M150" s="11">
        <v>0.23</v>
      </c>
      <c r="N150" s="141">
        <f t="shared" si="49"/>
        <v>0</v>
      </c>
    </row>
    <row r="151" spans="1:14" x14ac:dyDescent="0.25">
      <c r="A151" s="131">
        <v>45</v>
      </c>
      <c r="B151" s="410" t="s">
        <v>54</v>
      </c>
      <c r="C151" s="411"/>
      <c r="D151" s="411"/>
      <c r="E151" s="411"/>
      <c r="F151" s="411"/>
      <c r="G151" s="412"/>
      <c r="H151" s="7" t="s">
        <v>52</v>
      </c>
      <c r="I151" s="55"/>
      <c r="J151" s="44">
        <v>80</v>
      </c>
      <c r="K151" s="44">
        <v>101</v>
      </c>
      <c r="L151" s="72">
        <f t="shared" si="48"/>
        <v>0</v>
      </c>
      <c r="M151" s="11">
        <v>0.23</v>
      </c>
      <c r="N151" s="141">
        <f t="shared" si="49"/>
        <v>0</v>
      </c>
    </row>
    <row r="152" spans="1:14" x14ac:dyDescent="0.25">
      <c r="A152" s="131">
        <v>46</v>
      </c>
      <c r="B152" s="410" t="s">
        <v>24</v>
      </c>
      <c r="C152" s="411"/>
      <c r="D152" s="411"/>
      <c r="E152" s="411"/>
      <c r="F152" s="411"/>
      <c r="G152" s="412"/>
      <c r="H152" s="7" t="s">
        <v>52</v>
      </c>
      <c r="I152" s="55"/>
      <c r="J152" s="44">
        <v>30</v>
      </c>
      <c r="K152" s="44">
        <v>101</v>
      </c>
      <c r="L152" s="72">
        <f t="shared" si="48"/>
        <v>0</v>
      </c>
      <c r="M152" s="11">
        <v>0.23</v>
      </c>
      <c r="N152" s="141">
        <f t="shared" si="49"/>
        <v>0</v>
      </c>
    </row>
    <row r="153" spans="1:14" x14ac:dyDescent="0.25">
      <c r="A153" s="143">
        <v>47</v>
      </c>
      <c r="B153" s="176" t="s">
        <v>25</v>
      </c>
      <c r="C153" s="177"/>
      <c r="D153" s="177"/>
      <c r="E153" s="177"/>
      <c r="F153" s="177"/>
      <c r="G153" s="178"/>
      <c r="H153" s="7" t="s">
        <v>52</v>
      </c>
      <c r="I153" s="55"/>
      <c r="J153" s="45">
        <v>21</v>
      </c>
      <c r="K153" s="145">
        <v>101</v>
      </c>
      <c r="L153" s="72">
        <f t="shared" si="48"/>
        <v>0</v>
      </c>
      <c r="M153" s="12">
        <v>0.23</v>
      </c>
      <c r="N153" s="141">
        <f t="shared" si="49"/>
        <v>0</v>
      </c>
    </row>
    <row r="154" spans="1:14" x14ac:dyDescent="0.25">
      <c r="A154" s="131">
        <v>48</v>
      </c>
      <c r="B154" s="410" t="s">
        <v>55</v>
      </c>
      <c r="C154" s="411"/>
      <c r="D154" s="411"/>
      <c r="E154" s="411"/>
      <c r="F154" s="411"/>
      <c r="G154" s="412"/>
      <c r="H154" s="7" t="s">
        <v>52</v>
      </c>
      <c r="I154" s="55"/>
      <c r="J154" s="45">
        <v>2</v>
      </c>
      <c r="K154" s="44">
        <v>101</v>
      </c>
      <c r="L154" s="72">
        <f t="shared" si="48"/>
        <v>0</v>
      </c>
      <c r="M154" s="11">
        <v>0.23</v>
      </c>
      <c r="N154" s="141">
        <f t="shared" si="49"/>
        <v>0</v>
      </c>
    </row>
    <row r="155" spans="1:14" x14ac:dyDescent="0.25">
      <c r="A155" s="143">
        <v>49</v>
      </c>
      <c r="B155" s="176" t="s">
        <v>26</v>
      </c>
      <c r="C155" s="177"/>
      <c r="D155" s="177"/>
      <c r="E155" s="177"/>
      <c r="F155" s="177"/>
      <c r="G155" s="178"/>
      <c r="H155" s="7" t="s">
        <v>52</v>
      </c>
      <c r="I155" s="55"/>
      <c r="J155" s="45">
        <v>2</v>
      </c>
      <c r="K155" s="44">
        <v>101</v>
      </c>
      <c r="L155" s="72">
        <f t="shared" si="48"/>
        <v>0</v>
      </c>
      <c r="M155" s="11">
        <v>0.23</v>
      </c>
      <c r="N155" s="141">
        <f t="shared" si="49"/>
        <v>0</v>
      </c>
    </row>
    <row r="156" spans="1:14" x14ac:dyDescent="0.25">
      <c r="A156" s="131">
        <v>50</v>
      </c>
      <c r="B156" s="176" t="s">
        <v>40</v>
      </c>
      <c r="C156" s="177"/>
      <c r="D156" s="177"/>
      <c r="E156" s="177"/>
      <c r="F156" s="177"/>
      <c r="G156" s="178"/>
      <c r="H156" s="7" t="s">
        <v>52</v>
      </c>
      <c r="I156" s="55"/>
      <c r="J156" s="45">
        <v>75</v>
      </c>
      <c r="K156" s="44">
        <v>101</v>
      </c>
      <c r="L156" s="72">
        <f t="shared" si="48"/>
        <v>0</v>
      </c>
      <c r="M156" s="11">
        <v>0.23</v>
      </c>
      <c r="N156" s="141">
        <f t="shared" si="49"/>
        <v>0</v>
      </c>
    </row>
    <row r="157" spans="1:14" x14ac:dyDescent="0.25">
      <c r="A157" s="131">
        <v>51</v>
      </c>
      <c r="B157" s="176" t="s">
        <v>9</v>
      </c>
      <c r="C157" s="177"/>
      <c r="D157" s="177"/>
      <c r="E157" s="177"/>
      <c r="F157" s="177"/>
      <c r="G157" s="178"/>
      <c r="H157" s="7" t="s">
        <v>52</v>
      </c>
      <c r="I157" s="55"/>
      <c r="J157" s="45">
        <v>100</v>
      </c>
      <c r="K157" s="145">
        <v>101</v>
      </c>
      <c r="L157" s="72">
        <f t="shared" si="48"/>
        <v>0</v>
      </c>
      <c r="M157" s="11">
        <v>0.23</v>
      </c>
      <c r="N157" s="141">
        <f t="shared" si="49"/>
        <v>0</v>
      </c>
    </row>
    <row r="158" spans="1:14" ht="15.75" thickBot="1" x14ac:dyDescent="0.3">
      <c r="A158" s="143">
        <v>52</v>
      </c>
      <c r="B158" s="410" t="s">
        <v>27</v>
      </c>
      <c r="C158" s="411"/>
      <c r="D158" s="411"/>
      <c r="E158" s="411"/>
      <c r="F158" s="411"/>
      <c r="G158" s="412"/>
      <c r="H158" s="7" t="s">
        <v>52</v>
      </c>
      <c r="I158" s="55"/>
      <c r="J158" s="45">
        <v>3</v>
      </c>
      <c r="K158" s="44">
        <v>101</v>
      </c>
      <c r="L158" s="72">
        <f>I158*J158*K158</f>
        <v>0</v>
      </c>
      <c r="M158" s="12">
        <v>0.23</v>
      </c>
      <c r="N158" s="141">
        <f t="shared" si="49"/>
        <v>0</v>
      </c>
    </row>
    <row r="159" spans="1:14" ht="15.75" customHeight="1" thickBot="1" x14ac:dyDescent="0.3">
      <c r="A159" s="266" t="s">
        <v>5</v>
      </c>
      <c r="B159" s="267"/>
      <c r="C159" s="267"/>
      <c r="D159" s="267"/>
      <c r="E159" s="267"/>
      <c r="F159" s="267"/>
      <c r="G159" s="267"/>
      <c r="H159" s="267"/>
      <c r="I159" s="267"/>
      <c r="J159" s="267"/>
      <c r="K159" s="36"/>
      <c r="L159" s="56">
        <f>L145+L146+L147+L148+L149+L150+L151+L152+L153+L154+L155+L156+L157+L158</f>
        <v>0</v>
      </c>
      <c r="M159" s="17"/>
      <c r="N159" s="59">
        <f t="shared" si="49"/>
        <v>0</v>
      </c>
    </row>
    <row r="160" spans="1:14" ht="15.75" customHeight="1" thickBot="1" x14ac:dyDescent="0.3">
      <c r="A160" s="421" t="s">
        <v>112</v>
      </c>
      <c r="B160" s="422"/>
      <c r="C160" s="422"/>
      <c r="D160" s="422"/>
      <c r="E160" s="422"/>
      <c r="F160" s="422"/>
      <c r="G160" s="422"/>
      <c r="H160" s="422"/>
      <c r="I160" s="422"/>
      <c r="J160" s="422"/>
      <c r="K160" s="422"/>
      <c r="L160" s="422"/>
      <c r="M160" s="422"/>
      <c r="N160" s="423"/>
    </row>
    <row r="161" spans="1:15" ht="15.75" customHeight="1" x14ac:dyDescent="0.25">
      <c r="A161" s="46">
        <v>53</v>
      </c>
      <c r="B161" s="428" t="s">
        <v>7</v>
      </c>
      <c r="C161" s="429"/>
      <c r="D161" s="429"/>
      <c r="E161" s="429"/>
      <c r="F161" s="429"/>
      <c r="G161" s="430"/>
      <c r="H161" s="7" t="s">
        <v>52</v>
      </c>
      <c r="I161" s="146"/>
      <c r="J161" s="46">
        <v>30</v>
      </c>
      <c r="K161" s="46">
        <v>13</v>
      </c>
      <c r="L161" s="73">
        <f>I161*J161*K161</f>
        <v>0</v>
      </c>
      <c r="M161" s="13">
        <v>0.23</v>
      </c>
      <c r="N161" s="73">
        <f>L161*1.23</f>
        <v>0</v>
      </c>
    </row>
    <row r="162" spans="1:15" ht="15.75" customHeight="1" x14ac:dyDescent="0.25">
      <c r="A162" s="47">
        <v>54</v>
      </c>
      <c r="B162" s="384" t="s">
        <v>41</v>
      </c>
      <c r="C162" s="385"/>
      <c r="D162" s="385"/>
      <c r="E162" s="385"/>
      <c r="F162" s="385"/>
      <c r="G162" s="386"/>
      <c r="H162" s="7" t="s">
        <v>52</v>
      </c>
      <c r="I162" s="147"/>
      <c r="J162" s="47">
        <v>650</v>
      </c>
      <c r="K162" s="47">
        <v>13</v>
      </c>
      <c r="L162" s="73">
        <f t="shared" ref="L162:L168" si="50">I162*J162*K162</f>
        <v>0</v>
      </c>
      <c r="M162" s="11">
        <v>0.23</v>
      </c>
      <c r="N162" s="73">
        <f t="shared" ref="N162:N169" si="51">L162*1.23</f>
        <v>0</v>
      </c>
    </row>
    <row r="163" spans="1:15" x14ac:dyDescent="0.25">
      <c r="A163" s="132">
        <v>55</v>
      </c>
      <c r="B163" s="410" t="s">
        <v>28</v>
      </c>
      <c r="C163" s="411"/>
      <c r="D163" s="411"/>
      <c r="E163" s="411"/>
      <c r="F163" s="411"/>
      <c r="G163" s="412"/>
      <c r="H163" s="7" t="s">
        <v>52</v>
      </c>
      <c r="I163" s="58"/>
      <c r="J163" s="45">
        <v>190</v>
      </c>
      <c r="K163" s="45">
        <v>27</v>
      </c>
      <c r="L163" s="73">
        <f t="shared" si="50"/>
        <v>0</v>
      </c>
      <c r="M163" s="11">
        <v>0.23</v>
      </c>
      <c r="N163" s="73">
        <f t="shared" si="51"/>
        <v>0</v>
      </c>
      <c r="O163" s="57"/>
    </row>
    <row r="164" spans="1:15" x14ac:dyDescent="0.25">
      <c r="A164" s="46">
        <v>56</v>
      </c>
      <c r="B164" s="410" t="s">
        <v>29</v>
      </c>
      <c r="C164" s="411"/>
      <c r="D164" s="411"/>
      <c r="E164" s="411"/>
      <c r="F164" s="411"/>
      <c r="G164" s="412"/>
      <c r="H164" s="7" t="s">
        <v>52</v>
      </c>
      <c r="I164" s="58"/>
      <c r="J164" s="45">
        <v>600</v>
      </c>
      <c r="K164" s="45">
        <v>27</v>
      </c>
      <c r="L164" s="73">
        <f t="shared" si="50"/>
        <v>0</v>
      </c>
      <c r="M164" s="11">
        <v>0.23</v>
      </c>
      <c r="N164" s="73">
        <f t="shared" si="51"/>
        <v>0</v>
      </c>
    </row>
    <row r="165" spans="1:15" x14ac:dyDescent="0.25">
      <c r="A165" s="47">
        <v>57</v>
      </c>
      <c r="B165" s="437" t="s">
        <v>56</v>
      </c>
      <c r="C165" s="438"/>
      <c r="D165" s="438"/>
      <c r="E165" s="438"/>
      <c r="F165" s="438"/>
      <c r="G165" s="439"/>
      <c r="H165" s="7" t="s">
        <v>52</v>
      </c>
      <c r="I165" s="58"/>
      <c r="J165" s="45">
        <v>9</v>
      </c>
      <c r="K165" s="45">
        <v>27</v>
      </c>
      <c r="L165" s="73">
        <f t="shared" si="50"/>
        <v>0</v>
      </c>
      <c r="M165" s="11">
        <v>0.23</v>
      </c>
      <c r="N165" s="73">
        <f t="shared" si="51"/>
        <v>0</v>
      </c>
    </row>
    <row r="166" spans="1:15" x14ac:dyDescent="0.25">
      <c r="A166" s="132">
        <v>58</v>
      </c>
      <c r="B166" s="437" t="s">
        <v>24</v>
      </c>
      <c r="C166" s="438"/>
      <c r="D166" s="438"/>
      <c r="E166" s="438"/>
      <c r="F166" s="438"/>
      <c r="G166" s="439"/>
      <c r="H166" s="7" t="s">
        <v>52</v>
      </c>
      <c r="I166" s="58"/>
      <c r="J166" s="45">
        <v>9</v>
      </c>
      <c r="K166" s="45">
        <v>27</v>
      </c>
      <c r="L166" s="73">
        <f t="shared" si="50"/>
        <v>0</v>
      </c>
      <c r="M166" s="11">
        <v>0.23</v>
      </c>
      <c r="N166" s="73">
        <f t="shared" si="51"/>
        <v>0</v>
      </c>
    </row>
    <row r="167" spans="1:15" x14ac:dyDescent="0.25">
      <c r="A167" s="46">
        <v>59</v>
      </c>
      <c r="B167" s="418" t="s">
        <v>30</v>
      </c>
      <c r="C167" s="419"/>
      <c r="D167" s="419"/>
      <c r="E167" s="419"/>
      <c r="F167" s="419"/>
      <c r="G167" s="420"/>
      <c r="H167" s="7" t="s">
        <v>52</v>
      </c>
      <c r="I167" s="58"/>
      <c r="J167" s="45">
        <v>9</v>
      </c>
      <c r="K167" s="45">
        <v>27</v>
      </c>
      <c r="L167" s="73">
        <f t="shared" si="50"/>
        <v>0</v>
      </c>
      <c r="M167" s="11">
        <v>0.23</v>
      </c>
      <c r="N167" s="73">
        <f t="shared" si="51"/>
        <v>0</v>
      </c>
    </row>
    <row r="168" spans="1:15" ht="15.75" thickBot="1" x14ac:dyDescent="0.3">
      <c r="A168" s="47">
        <v>60</v>
      </c>
      <c r="B168" s="418" t="s">
        <v>42</v>
      </c>
      <c r="C168" s="419"/>
      <c r="D168" s="419"/>
      <c r="E168" s="419"/>
      <c r="F168" s="419"/>
      <c r="G168" s="420"/>
      <c r="H168" s="7" t="s">
        <v>52</v>
      </c>
      <c r="I168" s="58"/>
      <c r="J168" s="45">
        <v>9</v>
      </c>
      <c r="K168" s="45">
        <v>27</v>
      </c>
      <c r="L168" s="73">
        <f t="shared" si="50"/>
        <v>0</v>
      </c>
      <c r="M168" s="11">
        <v>0.23</v>
      </c>
      <c r="N168" s="73">
        <f t="shared" si="51"/>
        <v>0</v>
      </c>
    </row>
    <row r="169" spans="1:15" ht="15.75" thickBot="1" x14ac:dyDescent="0.3">
      <c r="A169" s="266" t="s">
        <v>5</v>
      </c>
      <c r="B169" s="267"/>
      <c r="C169" s="267"/>
      <c r="D169" s="267"/>
      <c r="E169" s="267"/>
      <c r="F169" s="267"/>
      <c r="G169" s="267"/>
      <c r="H169" s="267"/>
      <c r="I169" s="267"/>
      <c r="J169" s="268"/>
      <c r="K169" s="40"/>
      <c r="L169" s="22">
        <f>L161+L162+L163+L164+L165+L166+L167+L168</f>
        <v>0</v>
      </c>
      <c r="M169" s="17"/>
      <c r="N169" s="60">
        <f t="shared" si="51"/>
        <v>0</v>
      </c>
    </row>
    <row r="170" spans="1:15" ht="17.25" customHeight="1" thickBot="1" x14ac:dyDescent="0.3">
      <c r="A170" s="434" t="s">
        <v>113</v>
      </c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6"/>
    </row>
    <row r="171" spans="1:15" ht="50.25" customHeight="1" x14ac:dyDescent="0.25">
      <c r="A171" s="144">
        <v>61</v>
      </c>
      <c r="B171" s="179" t="s">
        <v>95</v>
      </c>
      <c r="C171" s="180"/>
      <c r="D171" s="180"/>
      <c r="E171" s="180"/>
      <c r="F171" s="180"/>
      <c r="G171" s="181"/>
      <c r="H171" s="115" t="s">
        <v>52</v>
      </c>
      <c r="I171" s="61"/>
      <c r="J171" s="37">
        <v>1000</v>
      </c>
      <c r="K171" s="37">
        <v>26</v>
      </c>
      <c r="L171" s="63">
        <f>I171*J171*K171</f>
        <v>0</v>
      </c>
      <c r="M171" s="41">
        <v>0.23</v>
      </c>
      <c r="N171" s="64">
        <f>L171*1.23</f>
        <v>0</v>
      </c>
    </row>
    <row r="172" spans="1:15" ht="51" customHeight="1" x14ac:dyDescent="0.25">
      <c r="A172" s="38">
        <v>62</v>
      </c>
      <c r="B172" s="179" t="s">
        <v>96</v>
      </c>
      <c r="C172" s="180"/>
      <c r="D172" s="180"/>
      <c r="E172" s="180"/>
      <c r="F172" s="180"/>
      <c r="G172" s="181"/>
      <c r="H172" s="51" t="s">
        <v>52</v>
      </c>
      <c r="I172" s="62"/>
      <c r="J172" s="38">
        <v>50</v>
      </c>
      <c r="K172" s="38">
        <v>26</v>
      </c>
      <c r="L172" s="63">
        <f t="shared" ref="L172:L173" si="52">I172*J172*K172</f>
        <v>0</v>
      </c>
      <c r="M172" s="39">
        <v>0.23</v>
      </c>
      <c r="N172" s="65">
        <f t="shared" ref="N172:N173" si="53">L172*1.23</f>
        <v>0</v>
      </c>
    </row>
    <row r="173" spans="1:15" ht="55.5" customHeight="1" thickBot="1" x14ac:dyDescent="0.3">
      <c r="A173" s="38">
        <v>63</v>
      </c>
      <c r="B173" s="182" t="s">
        <v>97</v>
      </c>
      <c r="C173" s="183"/>
      <c r="D173" s="183"/>
      <c r="E173" s="183"/>
      <c r="F173" s="183"/>
      <c r="G173" s="184"/>
      <c r="H173" s="51" t="s">
        <v>52</v>
      </c>
      <c r="I173" s="62"/>
      <c r="J173" s="38">
        <v>4</v>
      </c>
      <c r="K173" s="38">
        <v>26</v>
      </c>
      <c r="L173" s="63">
        <f t="shared" si="52"/>
        <v>0</v>
      </c>
      <c r="M173" s="39">
        <v>0.23</v>
      </c>
      <c r="N173" s="65">
        <f t="shared" si="53"/>
        <v>0</v>
      </c>
    </row>
    <row r="174" spans="1:15" ht="15.75" thickBot="1" x14ac:dyDescent="0.3">
      <c r="A174" s="425" t="s">
        <v>5</v>
      </c>
      <c r="B174" s="426"/>
      <c r="C174" s="426"/>
      <c r="D174" s="426"/>
      <c r="E174" s="426"/>
      <c r="F174" s="426"/>
      <c r="G174" s="426"/>
      <c r="H174" s="426"/>
      <c r="I174" s="426"/>
      <c r="J174" s="427"/>
      <c r="K174" s="35"/>
      <c r="L174" s="24">
        <f>L171+L172+L173</f>
        <v>0</v>
      </c>
      <c r="M174" s="17"/>
      <c r="N174" s="25">
        <f>N171+N172+N173</f>
        <v>0</v>
      </c>
    </row>
    <row r="175" spans="1:15" x14ac:dyDescent="0.25">
      <c r="A175" s="414" t="s">
        <v>114</v>
      </c>
      <c r="B175" s="414"/>
      <c r="C175" s="414"/>
      <c r="D175" s="414"/>
      <c r="E175" s="414"/>
      <c r="F175" s="414"/>
      <c r="G175" s="414"/>
      <c r="H175" s="414"/>
      <c r="I175" s="414"/>
      <c r="J175" s="414"/>
      <c r="K175" s="414"/>
      <c r="L175" s="414"/>
      <c r="M175" s="414"/>
      <c r="N175" s="414"/>
    </row>
    <row r="176" spans="1:15" ht="26.25" customHeight="1" x14ac:dyDescent="0.25">
      <c r="A176" s="127">
        <v>64</v>
      </c>
      <c r="B176" s="431" t="s">
        <v>69</v>
      </c>
      <c r="C176" s="432"/>
      <c r="D176" s="432"/>
      <c r="E176" s="432"/>
      <c r="F176" s="432"/>
      <c r="G176" s="433"/>
      <c r="H176" s="120" t="s">
        <v>6</v>
      </c>
      <c r="I176" s="117"/>
      <c r="J176" s="48">
        <v>2</v>
      </c>
      <c r="K176" s="48">
        <v>61</v>
      </c>
      <c r="L176" s="116">
        <f>I176*J176*K176</f>
        <v>0</v>
      </c>
      <c r="M176" s="39">
        <v>0.23</v>
      </c>
      <c r="N176" s="121">
        <f>L176*1.23</f>
        <v>0</v>
      </c>
    </row>
    <row r="177" spans="1:17" ht="26.25" customHeight="1" x14ac:dyDescent="0.25">
      <c r="A177" s="125">
        <v>65</v>
      </c>
      <c r="B177" s="415" t="s">
        <v>70</v>
      </c>
      <c r="C177" s="416"/>
      <c r="D177" s="416"/>
      <c r="E177" s="416"/>
      <c r="F177" s="416"/>
      <c r="G177" s="417"/>
      <c r="H177" s="120" t="s">
        <v>6</v>
      </c>
      <c r="I177" s="118"/>
      <c r="J177" s="48">
        <v>1</v>
      </c>
      <c r="K177" s="48">
        <v>13</v>
      </c>
      <c r="L177" s="116">
        <f t="shared" ref="L177:L178" si="54">I177*J177*K177</f>
        <v>0</v>
      </c>
      <c r="M177" s="39">
        <v>0.23</v>
      </c>
      <c r="N177" s="121">
        <f t="shared" ref="N177:N178" si="55">L177*1.23</f>
        <v>0</v>
      </c>
    </row>
    <row r="178" spans="1:17" ht="27.75" customHeight="1" thickBot="1" x14ac:dyDescent="0.3">
      <c r="A178" s="129">
        <v>66</v>
      </c>
      <c r="B178" s="415" t="s">
        <v>98</v>
      </c>
      <c r="C178" s="416"/>
      <c r="D178" s="416"/>
      <c r="E178" s="416"/>
      <c r="F178" s="416"/>
      <c r="G178" s="417"/>
      <c r="H178" s="120" t="s">
        <v>6</v>
      </c>
      <c r="I178" s="119"/>
      <c r="J178" s="48">
        <v>1</v>
      </c>
      <c r="K178" s="48">
        <v>27</v>
      </c>
      <c r="L178" s="116">
        <f t="shared" si="54"/>
        <v>0</v>
      </c>
      <c r="M178" s="122">
        <v>0.23</v>
      </c>
      <c r="N178" s="121">
        <f t="shared" si="55"/>
        <v>0</v>
      </c>
    </row>
    <row r="179" spans="1:17" ht="15.75" thickBot="1" x14ac:dyDescent="0.3">
      <c r="A179" s="266" t="s">
        <v>5</v>
      </c>
      <c r="B179" s="267"/>
      <c r="C179" s="267"/>
      <c r="D179" s="267"/>
      <c r="E179" s="267"/>
      <c r="F179" s="267"/>
      <c r="G179" s="267"/>
      <c r="H179" s="267"/>
      <c r="I179" s="267"/>
      <c r="J179" s="268"/>
      <c r="K179" s="31"/>
      <c r="L179" s="22">
        <f>SUM(L176:L178)</f>
        <v>0</v>
      </c>
      <c r="M179" s="17"/>
      <c r="N179" s="23">
        <f>SUM(N176:N178)</f>
        <v>0</v>
      </c>
    </row>
    <row r="180" spans="1:17" x14ac:dyDescent="0.25">
      <c r="A180" s="337" t="s">
        <v>115</v>
      </c>
      <c r="B180" s="337"/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</row>
    <row r="181" spans="1:17" x14ac:dyDescent="0.25">
      <c r="A181" s="132">
        <v>67</v>
      </c>
      <c r="B181" s="410" t="s">
        <v>71</v>
      </c>
      <c r="C181" s="411"/>
      <c r="D181" s="411"/>
      <c r="E181" s="411"/>
      <c r="F181" s="411"/>
      <c r="G181" s="412"/>
      <c r="H181" s="132" t="s">
        <v>43</v>
      </c>
      <c r="I181" s="68"/>
      <c r="J181" s="5">
        <v>2</v>
      </c>
      <c r="K181" s="5">
        <v>648</v>
      </c>
      <c r="L181" s="66">
        <f>I181*J181*K181</f>
        <v>0</v>
      </c>
      <c r="M181" s="11">
        <v>0.23</v>
      </c>
      <c r="N181" s="66">
        <f>L181*1.23</f>
        <v>0</v>
      </c>
    </row>
    <row r="182" spans="1:17" x14ac:dyDescent="0.25">
      <c r="A182" s="5">
        <v>68</v>
      </c>
      <c r="B182" s="176" t="s">
        <v>72</v>
      </c>
      <c r="C182" s="177"/>
      <c r="D182" s="177"/>
      <c r="E182" s="177"/>
      <c r="F182" s="177"/>
      <c r="G182" s="178"/>
      <c r="H182" s="132" t="s">
        <v>43</v>
      </c>
      <c r="I182" s="67"/>
      <c r="J182" s="5">
        <v>1</v>
      </c>
      <c r="K182" s="5">
        <v>156</v>
      </c>
      <c r="L182" s="66">
        <f t="shared" ref="L182:L183" si="56">I182*J182*K182</f>
        <v>0</v>
      </c>
      <c r="M182" s="11">
        <v>0.23</v>
      </c>
      <c r="N182" s="66">
        <f t="shared" ref="N182:N183" si="57">L182*1.23</f>
        <v>0</v>
      </c>
      <c r="Q182" s="9"/>
    </row>
    <row r="183" spans="1:17" ht="15.75" thickBot="1" x14ac:dyDescent="0.3">
      <c r="A183" s="6">
        <v>69</v>
      </c>
      <c r="B183" s="176" t="s">
        <v>73</v>
      </c>
      <c r="C183" s="177"/>
      <c r="D183" s="177"/>
      <c r="E183" s="177"/>
      <c r="F183" s="177"/>
      <c r="G183" s="178"/>
      <c r="H183" s="132" t="s">
        <v>43</v>
      </c>
      <c r="I183" s="58"/>
      <c r="J183" s="6">
        <v>1</v>
      </c>
      <c r="K183" s="6">
        <v>324</v>
      </c>
      <c r="L183" s="66">
        <f t="shared" si="56"/>
        <v>0</v>
      </c>
      <c r="M183" s="12">
        <v>0.23</v>
      </c>
      <c r="N183" s="66">
        <f t="shared" si="57"/>
        <v>0</v>
      </c>
    </row>
    <row r="184" spans="1:17" ht="15.75" thickBot="1" x14ac:dyDescent="0.3">
      <c r="A184" s="338" t="s">
        <v>5</v>
      </c>
      <c r="B184" s="339"/>
      <c r="C184" s="339"/>
      <c r="D184" s="339"/>
      <c r="E184" s="339"/>
      <c r="F184" s="339"/>
      <c r="G184" s="339"/>
      <c r="H184" s="339"/>
      <c r="I184" s="339"/>
      <c r="J184" s="340"/>
      <c r="K184" s="34"/>
      <c r="L184" s="21">
        <f>SUM(L181:L183)</f>
        <v>0</v>
      </c>
      <c r="M184" s="17"/>
      <c r="N184" s="20">
        <f>SUM(N181:N183)</f>
        <v>0</v>
      </c>
    </row>
    <row r="185" spans="1:17" ht="15.75" thickBot="1" x14ac:dyDescent="0.3">
      <c r="A185" s="341" t="s">
        <v>116</v>
      </c>
      <c r="B185" s="342"/>
      <c r="C185" s="342"/>
      <c r="D185" s="342"/>
      <c r="E185" s="342"/>
      <c r="F185" s="342"/>
      <c r="G185" s="342"/>
      <c r="H185" s="342"/>
      <c r="I185" s="342"/>
      <c r="J185" s="342"/>
      <c r="K185" s="342"/>
      <c r="L185" s="342"/>
      <c r="M185" s="342"/>
      <c r="N185" s="343"/>
    </row>
    <row r="186" spans="1:17" x14ac:dyDescent="0.25">
      <c r="A186" s="231">
        <v>70</v>
      </c>
      <c r="B186" s="354" t="s">
        <v>99</v>
      </c>
      <c r="C186" s="355"/>
      <c r="D186" s="355"/>
      <c r="E186" s="355"/>
      <c r="F186" s="355"/>
      <c r="G186" s="356"/>
      <c r="H186" s="347" t="s">
        <v>32</v>
      </c>
      <c r="I186" s="348"/>
      <c r="J186" s="231">
        <v>1</v>
      </c>
      <c r="K186" s="231">
        <v>2424</v>
      </c>
      <c r="L186" s="350">
        <f>I186*J186*K186</f>
        <v>0</v>
      </c>
      <c r="M186" s="352">
        <v>0.23</v>
      </c>
      <c r="N186" s="350">
        <f>L186*1.23</f>
        <v>0</v>
      </c>
    </row>
    <row r="187" spans="1:17" ht="29.25" customHeight="1" x14ac:dyDescent="0.25">
      <c r="A187" s="232"/>
      <c r="B187" s="357"/>
      <c r="C187" s="358"/>
      <c r="D187" s="358"/>
      <c r="E187" s="358"/>
      <c r="F187" s="358"/>
      <c r="G187" s="359"/>
      <c r="H187" s="172"/>
      <c r="I187" s="349"/>
      <c r="J187" s="232"/>
      <c r="K187" s="232"/>
      <c r="L187" s="351"/>
      <c r="M187" s="353"/>
      <c r="N187" s="351"/>
    </row>
    <row r="188" spans="1:17" ht="44.25" customHeight="1" thickBot="1" x14ac:dyDescent="0.3">
      <c r="A188" s="129">
        <v>71</v>
      </c>
      <c r="B188" s="344" t="s">
        <v>100</v>
      </c>
      <c r="C188" s="345"/>
      <c r="D188" s="345"/>
      <c r="E188" s="345"/>
      <c r="F188" s="345"/>
      <c r="G188" s="346"/>
      <c r="H188" s="50" t="s">
        <v>33</v>
      </c>
      <c r="I188" s="69"/>
      <c r="J188" s="49">
        <v>1</v>
      </c>
      <c r="K188" s="49">
        <v>2424</v>
      </c>
      <c r="L188" s="70">
        <f>I188*J188*K188</f>
        <v>0</v>
      </c>
      <c r="M188" s="71">
        <v>0.23</v>
      </c>
      <c r="N188" s="70">
        <f>L188*1.23</f>
        <v>0</v>
      </c>
    </row>
    <row r="189" spans="1:17" ht="19.5" customHeight="1" thickBot="1" x14ac:dyDescent="0.3">
      <c r="A189" s="155" t="s">
        <v>5</v>
      </c>
      <c r="B189" s="156"/>
      <c r="C189" s="156"/>
      <c r="D189" s="156"/>
      <c r="E189" s="156"/>
      <c r="F189" s="156"/>
      <c r="G189" s="156"/>
      <c r="H189" s="156"/>
      <c r="I189" s="156"/>
      <c r="J189" s="156"/>
      <c r="K189" s="32"/>
      <c r="L189" s="21">
        <f>SUM(L186:L188)</f>
        <v>0</v>
      </c>
      <c r="M189" s="17"/>
      <c r="N189" s="20">
        <f>SUM(N186:N188)</f>
        <v>0</v>
      </c>
    </row>
    <row r="190" spans="1:17" ht="19.5" customHeight="1" thickBot="1" x14ac:dyDescent="0.3">
      <c r="A190" s="366" t="s">
        <v>117</v>
      </c>
      <c r="B190" s="332"/>
      <c r="C190" s="332"/>
      <c r="D190" s="332"/>
      <c r="E190" s="332"/>
      <c r="F190" s="332"/>
      <c r="G190" s="332"/>
      <c r="H190" s="367"/>
      <c r="I190" s="332"/>
      <c r="J190" s="367"/>
      <c r="K190" s="367"/>
      <c r="L190" s="332"/>
      <c r="M190" s="367"/>
      <c r="N190" s="333"/>
    </row>
    <row r="191" spans="1:17" ht="30" customHeight="1" thickBot="1" x14ac:dyDescent="0.3">
      <c r="A191" s="128">
        <v>72</v>
      </c>
      <c r="B191" s="360" t="s">
        <v>101</v>
      </c>
      <c r="C191" s="361"/>
      <c r="D191" s="361"/>
      <c r="E191" s="361"/>
      <c r="F191" s="361"/>
      <c r="G191" s="362"/>
      <c r="H191" s="74" t="s">
        <v>6</v>
      </c>
      <c r="I191" s="124"/>
      <c r="J191" s="43">
        <v>300</v>
      </c>
      <c r="K191" s="43">
        <v>77</v>
      </c>
      <c r="L191" s="84">
        <f>I191*J191*K191</f>
        <v>0</v>
      </c>
      <c r="M191" s="75">
        <v>0.23</v>
      </c>
      <c r="N191" s="85">
        <f>L191*1.23</f>
        <v>0</v>
      </c>
    </row>
    <row r="192" spans="1:17" ht="33" customHeight="1" thickBot="1" x14ac:dyDescent="0.3">
      <c r="A192" s="126">
        <v>73</v>
      </c>
      <c r="B192" s="360" t="s">
        <v>102</v>
      </c>
      <c r="C192" s="361"/>
      <c r="D192" s="361"/>
      <c r="E192" s="361"/>
      <c r="F192" s="361"/>
      <c r="G192" s="362"/>
      <c r="H192" s="74" t="s">
        <v>6</v>
      </c>
      <c r="I192" s="123"/>
      <c r="J192" s="42">
        <v>850</v>
      </c>
      <c r="K192" s="42">
        <v>77</v>
      </c>
      <c r="L192" s="86">
        <f>I192*J192*K192</f>
        <v>0</v>
      </c>
      <c r="M192" s="80">
        <v>0.23</v>
      </c>
      <c r="N192" s="86">
        <f>L192*1.23</f>
        <v>0</v>
      </c>
    </row>
    <row r="193" spans="1:16" ht="16.5" customHeight="1" thickBot="1" x14ac:dyDescent="0.3">
      <c r="A193" s="363" t="s">
        <v>5</v>
      </c>
      <c r="B193" s="364"/>
      <c r="C193" s="364"/>
      <c r="D193" s="364"/>
      <c r="E193" s="364"/>
      <c r="F193" s="364"/>
      <c r="G193" s="364"/>
      <c r="H193" s="364"/>
      <c r="I193" s="364"/>
      <c r="J193" s="365"/>
      <c r="K193" s="30"/>
      <c r="L193" s="78">
        <f>L192</f>
        <v>0</v>
      </c>
      <c r="M193" s="76"/>
      <c r="N193" s="20">
        <f>N192</f>
        <v>0</v>
      </c>
    </row>
    <row r="194" spans="1:16" ht="20.25" customHeight="1" thickBot="1" x14ac:dyDescent="0.3">
      <c r="A194" s="334" t="s">
        <v>8</v>
      </c>
      <c r="B194" s="335"/>
      <c r="C194" s="335"/>
      <c r="D194" s="335"/>
      <c r="E194" s="335"/>
      <c r="F194" s="335"/>
      <c r="G194" s="335"/>
      <c r="H194" s="335"/>
      <c r="I194" s="335"/>
      <c r="J194" s="336"/>
      <c r="K194" s="33"/>
      <c r="L194" s="77">
        <f>L193+L189+L184+L179+L174+L169+L159+L143+L121+L99+L82+L62+L50+L27</f>
        <v>0</v>
      </c>
      <c r="M194" s="18"/>
      <c r="N194" s="19">
        <f>N193+N189+N184+N179+N174+N169+N159+N143+N121+N99+N82+N62+N50+N27</f>
        <v>0</v>
      </c>
    </row>
    <row r="195" spans="1:16" x14ac:dyDescent="0.25">
      <c r="P195" s="16"/>
    </row>
    <row r="196" spans="1:16" ht="15.75" customHeight="1" x14ac:dyDescent="0.3">
      <c r="A196" s="87"/>
      <c r="B196" s="186" t="s">
        <v>57</v>
      </c>
      <c r="C196" s="186"/>
      <c r="D196" s="186"/>
      <c r="E196" s="188">
        <f>L194</f>
        <v>0</v>
      </c>
      <c r="F196" s="189"/>
      <c r="G196" s="187" t="s">
        <v>58</v>
      </c>
      <c r="H196" s="187"/>
      <c r="I196" s="187"/>
      <c r="J196" s="187"/>
      <c r="K196" s="187"/>
      <c r="L196" s="187"/>
      <c r="M196" s="187"/>
      <c r="N196" s="187"/>
    </row>
    <row r="197" spans="1:16" ht="15.75" customHeight="1" x14ac:dyDescent="0.25">
      <c r="A197" s="87"/>
      <c r="B197" s="185"/>
      <c r="C197" s="185"/>
      <c r="D197" s="185"/>
      <c r="E197" s="87"/>
      <c r="F197" s="87"/>
      <c r="G197" s="88"/>
      <c r="H197" s="88"/>
      <c r="I197" s="88"/>
      <c r="J197" s="88"/>
      <c r="K197" s="88"/>
      <c r="L197" s="88"/>
      <c r="M197" s="88"/>
      <c r="N197" s="88"/>
    </row>
    <row r="198" spans="1:16" ht="18.75" x14ac:dyDescent="0.3">
      <c r="B198" s="186" t="s">
        <v>59</v>
      </c>
      <c r="C198" s="186"/>
      <c r="D198" s="186"/>
      <c r="E198" s="188">
        <f>N194</f>
        <v>0</v>
      </c>
      <c r="F198" s="189"/>
      <c r="G198" s="187" t="s">
        <v>58</v>
      </c>
      <c r="H198" s="187"/>
      <c r="I198" s="187"/>
      <c r="J198" s="187"/>
      <c r="K198" s="187"/>
      <c r="L198" s="187"/>
      <c r="M198" s="187"/>
      <c r="N198" s="187"/>
    </row>
    <row r="199" spans="1:16" x14ac:dyDescent="0.25">
      <c r="L199" s="148" t="s">
        <v>60</v>
      </c>
      <c r="M199" s="148"/>
      <c r="N199" s="148"/>
    </row>
    <row r="200" spans="1:16" x14ac:dyDescent="0.25">
      <c r="L200" s="148"/>
      <c r="M200" s="148"/>
      <c r="N200" s="148"/>
    </row>
    <row r="202" spans="1:16" x14ac:dyDescent="0.25">
      <c r="L202" s="148" t="s">
        <v>61</v>
      </c>
      <c r="M202" s="148"/>
      <c r="N202" s="148"/>
    </row>
    <row r="203" spans="1:16" x14ac:dyDescent="0.25">
      <c r="L203" s="148" t="s">
        <v>62</v>
      </c>
      <c r="M203" s="148"/>
      <c r="N203" s="148"/>
    </row>
  </sheetData>
  <mergeCells count="438">
    <mergeCell ref="P29:P31"/>
    <mergeCell ref="M87:M89"/>
    <mergeCell ref="P117:P120"/>
    <mergeCell ref="K44:K46"/>
    <mergeCell ref="K52:K53"/>
    <mergeCell ref="N44:N46"/>
    <mergeCell ref="P54:P55"/>
    <mergeCell ref="P56:P57"/>
    <mergeCell ref="K64:K69"/>
    <mergeCell ref="K70:K75"/>
    <mergeCell ref="K76:K81"/>
    <mergeCell ref="K84:K86"/>
    <mergeCell ref="K47:K49"/>
    <mergeCell ref="N105:N108"/>
    <mergeCell ref="N117:N120"/>
    <mergeCell ref="N87:N89"/>
    <mergeCell ref="N47:N49"/>
    <mergeCell ref="M47:M49"/>
    <mergeCell ref="N54:N55"/>
    <mergeCell ref="N84:N86"/>
    <mergeCell ref="N90:N92"/>
    <mergeCell ref="L90:L92"/>
    <mergeCell ref="M90:M92"/>
    <mergeCell ref="L93:L95"/>
    <mergeCell ref="P105:P108"/>
    <mergeCell ref="P109:P112"/>
    <mergeCell ref="P113:P116"/>
    <mergeCell ref="P58:P59"/>
    <mergeCell ref="P60:P61"/>
    <mergeCell ref="A76:A81"/>
    <mergeCell ref="J113:J116"/>
    <mergeCell ref="K109:K112"/>
    <mergeCell ref="J109:J112"/>
    <mergeCell ref="A87:A89"/>
    <mergeCell ref="B87:G89"/>
    <mergeCell ref="H87:H89"/>
    <mergeCell ref="I87:I89"/>
    <mergeCell ref="J87:J89"/>
    <mergeCell ref="K87:K89"/>
    <mergeCell ref="L113:L116"/>
    <mergeCell ref="B90:G92"/>
    <mergeCell ref="B93:G95"/>
    <mergeCell ref="A90:A92"/>
    <mergeCell ref="A93:A95"/>
    <mergeCell ref="H93:H95"/>
    <mergeCell ref="K93:K95"/>
    <mergeCell ref="A96:A98"/>
    <mergeCell ref="L96:L98"/>
    <mergeCell ref="P52:P53"/>
    <mergeCell ref="P64:P69"/>
    <mergeCell ref="P70:P75"/>
    <mergeCell ref="P76:P81"/>
    <mergeCell ref="P84:P86"/>
    <mergeCell ref="P87:P89"/>
    <mergeCell ref="P90:P92"/>
    <mergeCell ref="P93:P95"/>
    <mergeCell ref="P96:P98"/>
    <mergeCell ref="P32:P34"/>
    <mergeCell ref="P35:P37"/>
    <mergeCell ref="P38:P40"/>
    <mergeCell ref="P41:P43"/>
    <mergeCell ref="P44:P46"/>
    <mergeCell ref="P47:P49"/>
    <mergeCell ref="B166:G166"/>
    <mergeCell ref="B158:G158"/>
    <mergeCell ref="B163:G163"/>
    <mergeCell ref="B164:G164"/>
    <mergeCell ref="B165:G165"/>
    <mergeCell ref="A159:J159"/>
    <mergeCell ref="A160:N160"/>
    <mergeCell ref="N131:N134"/>
    <mergeCell ref="N135:N138"/>
    <mergeCell ref="N139:N142"/>
    <mergeCell ref="H131:H134"/>
    <mergeCell ref="H135:H138"/>
    <mergeCell ref="J139:J142"/>
    <mergeCell ref="L131:L134"/>
    <mergeCell ref="L135:L138"/>
    <mergeCell ref="L139:L142"/>
    <mergeCell ref="K139:K142"/>
    <mergeCell ref="M139:M142"/>
    <mergeCell ref="B176:G176"/>
    <mergeCell ref="A139:A142"/>
    <mergeCell ref="A170:N170"/>
    <mergeCell ref="I135:I138"/>
    <mergeCell ref="I127:I130"/>
    <mergeCell ref="A10:A12"/>
    <mergeCell ref="B25:G25"/>
    <mergeCell ref="N13:N15"/>
    <mergeCell ref="B10:G12"/>
    <mergeCell ref="J10:J12"/>
    <mergeCell ref="I16:I18"/>
    <mergeCell ref="J16:J18"/>
    <mergeCell ref="L16:L18"/>
    <mergeCell ref="M16:M18"/>
    <mergeCell ref="H10:H12"/>
    <mergeCell ref="I10:I12"/>
    <mergeCell ref="L10:L12"/>
    <mergeCell ref="M10:M12"/>
    <mergeCell ref="N19:N21"/>
    <mergeCell ref="N10:N12"/>
    <mergeCell ref="N22:N24"/>
    <mergeCell ref="A13:A15"/>
    <mergeCell ref="B13:G15"/>
    <mergeCell ref="K41:K43"/>
    <mergeCell ref="B145:G145"/>
    <mergeCell ref="B146:G146"/>
    <mergeCell ref="B147:G147"/>
    <mergeCell ref="A131:A134"/>
    <mergeCell ref="B131:G134"/>
    <mergeCell ref="A135:A138"/>
    <mergeCell ref="B135:G138"/>
    <mergeCell ref="I131:I134"/>
    <mergeCell ref="A174:J174"/>
    <mergeCell ref="I139:I142"/>
    <mergeCell ref="B162:G162"/>
    <mergeCell ref="B161:G161"/>
    <mergeCell ref="M127:M130"/>
    <mergeCell ref="B139:G142"/>
    <mergeCell ref="J127:J130"/>
    <mergeCell ref="J123:J126"/>
    <mergeCell ref="H139:H142"/>
    <mergeCell ref="A189:J189"/>
    <mergeCell ref="B150:G150"/>
    <mergeCell ref="B151:G151"/>
    <mergeCell ref="B152:G152"/>
    <mergeCell ref="A143:J143"/>
    <mergeCell ref="B148:G148"/>
    <mergeCell ref="B149:G149"/>
    <mergeCell ref="A175:N175"/>
    <mergeCell ref="B153:G153"/>
    <mergeCell ref="B181:G181"/>
    <mergeCell ref="B154:G154"/>
    <mergeCell ref="B157:G157"/>
    <mergeCell ref="A169:J169"/>
    <mergeCell ref="B177:G177"/>
    <mergeCell ref="B178:G178"/>
    <mergeCell ref="B168:G168"/>
    <mergeCell ref="B167:G167"/>
    <mergeCell ref="A179:J179"/>
    <mergeCell ref="A144:N144"/>
    <mergeCell ref="K90:K92"/>
    <mergeCell ref="B96:G98"/>
    <mergeCell ref="L87:L89"/>
    <mergeCell ref="J93:J95"/>
    <mergeCell ref="A100:N100"/>
    <mergeCell ref="K96:K98"/>
    <mergeCell ref="J96:J98"/>
    <mergeCell ref="M96:M98"/>
    <mergeCell ref="J90:J92"/>
    <mergeCell ref="A56:A57"/>
    <mergeCell ref="N58:N59"/>
    <mergeCell ref="N60:N61"/>
    <mergeCell ref="A58:A59"/>
    <mergeCell ref="B58:G59"/>
    <mergeCell ref="A60:A61"/>
    <mergeCell ref="B60:G61"/>
    <mergeCell ref="H58:H59"/>
    <mergeCell ref="H60:H61"/>
    <mergeCell ref="I58:I59"/>
    <mergeCell ref="I60:I61"/>
    <mergeCell ref="J58:J59"/>
    <mergeCell ref="J60:J61"/>
    <mergeCell ref="K58:K59"/>
    <mergeCell ref="K60:K61"/>
    <mergeCell ref="L58:L59"/>
    <mergeCell ref="H56:H57"/>
    <mergeCell ref="I56:I57"/>
    <mergeCell ref="J56:J57"/>
    <mergeCell ref="A7:A9"/>
    <mergeCell ref="A6:N6"/>
    <mergeCell ref="B7:G9"/>
    <mergeCell ref="H7:H9"/>
    <mergeCell ref="I7:I9"/>
    <mergeCell ref="K7:K9"/>
    <mergeCell ref="L60:L61"/>
    <mergeCell ref="M58:M59"/>
    <mergeCell ref="I13:I15"/>
    <mergeCell ref="J13:J15"/>
    <mergeCell ref="L13:L15"/>
    <mergeCell ref="M13:M15"/>
    <mergeCell ref="A16:A18"/>
    <mergeCell ref="B22:G24"/>
    <mergeCell ref="H22:H24"/>
    <mergeCell ref="I22:I24"/>
    <mergeCell ref="J22:J24"/>
    <mergeCell ref="L22:L24"/>
    <mergeCell ref="M22:M24"/>
    <mergeCell ref="B16:G18"/>
    <mergeCell ref="H16:H18"/>
    <mergeCell ref="M60:M61"/>
    <mergeCell ref="A51:N51"/>
    <mergeCell ref="A52:A53"/>
    <mergeCell ref="N35:N37"/>
    <mergeCell ref="B38:G40"/>
    <mergeCell ref="B2:N2"/>
    <mergeCell ref="B3:G3"/>
    <mergeCell ref="B4:G4"/>
    <mergeCell ref="B5:G5"/>
    <mergeCell ref="J7:J9"/>
    <mergeCell ref="L7:L9"/>
    <mergeCell ref="M7:M9"/>
    <mergeCell ref="N7:N9"/>
    <mergeCell ref="K10:K12"/>
    <mergeCell ref="K13:K15"/>
    <mergeCell ref="K16:K18"/>
    <mergeCell ref="K19:K21"/>
    <mergeCell ref="K22:K24"/>
    <mergeCell ref="H29:H31"/>
    <mergeCell ref="I29:I31"/>
    <mergeCell ref="J29:J31"/>
    <mergeCell ref="L29:L31"/>
    <mergeCell ref="N29:N31"/>
    <mergeCell ref="B26:G26"/>
    <mergeCell ref="H13:H15"/>
    <mergeCell ref="N16:N18"/>
    <mergeCell ref="M29:M31"/>
    <mergeCell ref="A32:A34"/>
    <mergeCell ref="B32:G34"/>
    <mergeCell ref="H32:H34"/>
    <mergeCell ref="I32:I34"/>
    <mergeCell ref="J32:J34"/>
    <mergeCell ref="B35:G37"/>
    <mergeCell ref="A41:A43"/>
    <mergeCell ref="H41:H43"/>
    <mergeCell ref="I41:I43"/>
    <mergeCell ref="J41:J43"/>
    <mergeCell ref="L41:L43"/>
    <mergeCell ref="M41:M43"/>
    <mergeCell ref="A194:J194"/>
    <mergeCell ref="A180:N180"/>
    <mergeCell ref="B182:G182"/>
    <mergeCell ref="B183:G183"/>
    <mergeCell ref="A184:J184"/>
    <mergeCell ref="A185:N185"/>
    <mergeCell ref="B188:G188"/>
    <mergeCell ref="H186:H187"/>
    <mergeCell ref="I186:I187"/>
    <mergeCell ref="J186:J187"/>
    <mergeCell ref="L186:L187"/>
    <mergeCell ref="M186:M187"/>
    <mergeCell ref="N186:N187"/>
    <mergeCell ref="B186:G187"/>
    <mergeCell ref="A186:A187"/>
    <mergeCell ref="K186:K187"/>
    <mergeCell ref="B191:G191"/>
    <mergeCell ref="B192:G192"/>
    <mergeCell ref="A193:J193"/>
    <mergeCell ref="A190:N190"/>
    <mergeCell ref="N52:N53"/>
    <mergeCell ref="L54:L55"/>
    <mergeCell ref="A44:A46"/>
    <mergeCell ref="A19:A21"/>
    <mergeCell ref="B19:G21"/>
    <mergeCell ref="H19:H21"/>
    <mergeCell ref="I19:I21"/>
    <mergeCell ref="J19:J21"/>
    <mergeCell ref="L19:L21"/>
    <mergeCell ref="M19:M21"/>
    <mergeCell ref="B41:G43"/>
    <mergeCell ref="B44:G46"/>
    <mergeCell ref="H44:H46"/>
    <mergeCell ref="I44:I46"/>
    <mergeCell ref="J44:J46"/>
    <mergeCell ref="L44:L46"/>
    <mergeCell ref="M44:M46"/>
    <mergeCell ref="A35:A37"/>
    <mergeCell ref="B29:G31"/>
    <mergeCell ref="A27:J27"/>
    <mergeCell ref="A28:N28"/>
    <mergeCell ref="N38:N40"/>
    <mergeCell ref="A38:A40"/>
    <mergeCell ref="N32:N34"/>
    <mergeCell ref="N41:N43"/>
    <mergeCell ref="A22:A24"/>
    <mergeCell ref="A29:A31"/>
    <mergeCell ref="H35:H37"/>
    <mergeCell ref="I35:I37"/>
    <mergeCell ref="J35:J37"/>
    <mergeCell ref="L35:L37"/>
    <mergeCell ref="M35:M37"/>
    <mergeCell ref="M38:M40"/>
    <mergeCell ref="M32:M34"/>
    <mergeCell ref="A62:J62"/>
    <mergeCell ref="H38:H40"/>
    <mergeCell ref="I38:I40"/>
    <mergeCell ref="J38:J40"/>
    <mergeCell ref="L38:L40"/>
    <mergeCell ref="K29:K31"/>
    <mergeCell ref="K32:K34"/>
    <mergeCell ref="K35:K37"/>
    <mergeCell ref="K38:K40"/>
    <mergeCell ref="L32:L34"/>
    <mergeCell ref="K54:K55"/>
    <mergeCell ref="K56:K57"/>
    <mergeCell ref="B56:G57"/>
    <mergeCell ref="A50:J50"/>
    <mergeCell ref="J54:J55"/>
    <mergeCell ref="A47:A49"/>
    <mergeCell ref="B47:G49"/>
    <mergeCell ref="H47:H49"/>
    <mergeCell ref="I47:I49"/>
    <mergeCell ref="J47:J49"/>
    <mergeCell ref="L47:L49"/>
    <mergeCell ref="A63:N63"/>
    <mergeCell ref="L76:L81"/>
    <mergeCell ref="M76:M81"/>
    <mergeCell ref="N76:N81"/>
    <mergeCell ref="N64:N69"/>
    <mergeCell ref="L56:L57"/>
    <mergeCell ref="M56:M57"/>
    <mergeCell ref="N56:N57"/>
    <mergeCell ref="A54:A55"/>
    <mergeCell ref="B54:G55"/>
    <mergeCell ref="H54:H55"/>
    <mergeCell ref="I54:I55"/>
    <mergeCell ref="M54:M55"/>
    <mergeCell ref="B52:G53"/>
    <mergeCell ref="H52:H53"/>
    <mergeCell ref="I52:I53"/>
    <mergeCell ref="J52:J53"/>
    <mergeCell ref="M52:M53"/>
    <mergeCell ref="L52:L53"/>
    <mergeCell ref="H84:H86"/>
    <mergeCell ref="I84:I86"/>
    <mergeCell ref="J84:J86"/>
    <mergeCell ref="L84:L86"/>
    <mergeCell ref="M84:M86"/>
    <mergeCell ref="A64:A69"/>
    <mergeCell ref="B64:G69"/>
    <mergeCell ref="H64:H69"/>
    <mergeCell ref="I64:I69"/>
    <mergeCell ref="J64:J69"/>
    <mergeCell ref="L64:L69"/>
    <mergeCell ref="M64:M69"/>
    <mergeCell ref="A70:A75"/>
    <mergeCell ref="B70:G75"/>
    <mergeCell ref="H70:H75"/>
    <mergeCell ref="B76:G81"/>
    <mergeCell ref="H76:H81"/>
    <mergeCell ref="I76:I81"/>
    <mergeCell ref="J76:J81"/>
    <mergeCell ref="A82:J82"/>
    <mergeCell ref="A84:A86"/>
    <mergeCell ref="B84:G86"/>
    <mergeCell ref="A83:N83"/>
    <mergeCell ref="J105:J108"/>
    <mergeCell ref="A101:A104"/>
    <mergeCell ref="A105:A108"/>
    <mergeCell ref="H123:H126"/>
    <mergeCell ref="I123:I126"/>
    <mergeCell ref="K113:K116"/>
    <mergeCell ref="L109:L112"/>
    <mergeCell ref="K105:K108"/>
    <mergeCell ref="H101:H104"/>
    <mergeCell ref="I101:I104"/>
    <mergeCell ref="B117:G120"/>
    <mergeCell ref="K123:K126"/>
    <mergeCell ref="A122:N122"/>
    <mergeCell ref="A123:A126"/>
    <mergeCell ref="B123:G126"/>
    <mergeCell ref="M117:M120"/>
    <mergeCell ref="J117:J120"/>
    <mergeCell ref="K117:K120"/>
    <mergeCell ref="M109:M112"/>
    <mergeCell ref="M113:M116"/>
    <mergeCell ref="C1:L1"/>
    <mergeCell ref="B196:D196"/>
    <mergeCell ref="E196:F196"/>
    <mergeCell ref="G196:N196"/>
    <mergeCell ref="L127:L130"/>
    <mergeCell ref="N123:N126"/>
    <mergeCell ref="N127:N130"/>
    <mergeCell ref="M131:M134"/>
    <mergeCell ref="M135:M138"/>
    <mergeCell ref="K131:K134"/>
    <mergeCell ref="K135:K138"/>
    <mergeCell ref="L123:L126"/>
    <mergeCell ref="M123:M126"/>
    <mergeCell ref="N101:N104"/>
    <mergeCell ref="N113:N116"/>
    <mergeCell ref="L101:L104"/>
    <mergeCell ref="N109:N112"/>
    <mergeCell ref="M101:M104"/>
    <mergeCell ref="L105:L108"/>
    <mergeCell ref="M105:M108"/>
    <mergeCell ref="K101:K104"/>
    <mergeCell ref="B105:G108"/>
    <mergeCell ref="H105:H108"/>
    <mergeCell ref="I105:I108"/>
    <mergeCell ref="G198:N198"/>
    <mergeCell ref="E198:F198"/>
    <mergeCell ref="I70:I75"/>
    <mergeCell ref="J70:J75"/>
    <mergeCell ref="L70:L75"/>
    <mergeCell ref="M70:M75"/>
    <mergeCell ref="N70:N75"/>
    <mergeCell ref="H96:H98"/>
    <mergeCell ref="I90:I92"/>
    <mergeCell ref="I93:I95"/>
    <mergeCell ref="I96:I98"/>
    <mergeCell ref="B156:G156"/>
    <mergeCell ref="M93:M95"/>
    <mergeCell ref="N93:N95"/>
    <mergeCell ref="B127:G130"/>
    <mergeCell ref="H127:H130"/>
    <mergeCell ref="A121:J121"/>
    <mergeCell ref="A109:A112"/>
    <mergeCell ref="H90:H92"/>
    <mergeCell ref="B101:G104"/>
    <mergeCell ref="A127:A130"/>
    <mergeCell ref="J131:J134"/>
    <mergeCell ref="J135:J138"/>
    <mergeCell ref="K127:K130"/>
    <mergeCell ref="L200:N200"/>
    <mergeCell ref="L199:N199"/>
    <mergeCell ref="L203:N203"/>
    <mergeCell ref="L202:N202"/>
    <mergeCell ref="N96:N98"/>
    <mergeCell ref="L117:L120"/>
    <mergeCell ref="A99:J99"/>
    <mergeCell ref="J101:J104"/>
    <mergeCell ref="A117:A120"/>
    <mergeCell ref="H117:H120"/>
    <mergeCell ref="I117:I120"/>
    <mergeCell ref="B109:G112"/>
    <mergeCell ref="A113:A116"/>
    <mergeCell ref="B113:G116"/>
    <mergeCell ref="H109:H112"/>
    <mergeCell ref="H113:H116"/>
    <mergeCell ref="I109:I112"/>
    <mergeCell ref="I113:I116"/>
    <mergeCell ref="B155:G155"/>
    <mergeCell ref="B171:G171"/>
    <mergeCell ref="B172:G172"/>
    <mergeCell ref="B173:G173"/>
    <mergeCell ref="B197:D197"/>
    <mergeCell ref="B198:D198"/>
  </mergeCells>
  <pageMargins left="0.7" right="0.7" top="0.75" bottom="0.75" header="0.3" footer="0.3"/>
  <pageSetup paperSize="9" scale="55" orientation="portrait" horizontalDpi="4294967294" verticalDpi="4294967294" r:id="rId1"/>
  <rowBreaks count="4" manualBreakCount="4">
    <brk id="50" max="13" man="1"/>
    <brk id="116" max="13" man="1"/>
    <brk id="184" max="13" man="1"/>
    <brk id="20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Dzięgielewski Krzysztof</cp:lastModifiedBy>
  <cp:lastPrinted>2020-01-21T14:04:31Z</cp:lastPrinted>
  <dcterms:created xsi:type="dcterms:W3CDTF">2016-02-15T18:03:01Z</dcterms:created>
  <dcterms:modified xsi:type="dcterms:W3CDTF">2020-01-28T07:49:29Z</dcterms:modified>
</cp:coreProperties>
</file>