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\PRZETARGI 2022\22_2022 Programy lekowe- II linia SM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F10" i="1"/>
  <c r="H9" i="1"/>
  <c r="F9" i="1"/>
  <c r="H8" i="1"/>
  <c r="F8" i="1"/>
  <c r="K6" i="1" l="1"/>
  <c r="J6" i="1"/>
  <c r="C6" i="1"/>
  <c r="I5" i="1"/>
  <c r="H5" i="1"/>
  <c r="E5" i="1"/>
  <c r="I4" i="1"/>
  <c r="H4" i="1"/>
  <c r="E4" i="1"/>
  <c r="E6" i="1" l="1"/>
  <c r="H6" i="1"/>
</calcChain>
</file>

<file path=xl/sharedStrings.xml><?xml version="1.0" encoding="utf-8"?>
<sst xmlns="http://schemas.openxmlformats.org/spreadsheetml/2006/main" count="25" uniqueCount="18">
  <si>
    <t>Nr Zadania</t>
  </si>
  <si>
    <t>Opis</t>
  </si>
  <si>
    <t>Wartość szacunkowa netto zł</t>
  </si>
  <si>
    <t>euro</t>
  </si>
  <si>
    <t>VAT %</t>
  </si>
  <si>
    <t>Kwota przeznaczona brutto zł</t>
  </si>
  <si>
    <t>Wadium</t>
  </si>
  <si>
    <t>Kwota szacunkowa przewidywana do zakupu w ramach prawa opcji
netto</t>
  </si>
  <si>
    <t>Kwota szacunkowa przewidywana do zakupu w ramach prawa opcji
brutto</t>
  </si>
  <si>
    <t>Zadanie 1</t>
  </si>
  <si>
    <t>Program lekowy- II linia SM- Ocrelizumabum</t>
  </si>
  <si>
    <t xml:space="preserve">co stanowi równowartość </t>
  </si>
  <si>
    <t>Zadanie 2</t>
  </si>
  <si>
    <t>Program lekowy- II linia SM- Natalizumabum</t>
  </si>
  <si>
    <t>22/2022- Program lekowy - II linia SM</t>
  </si>
  <si>
    <t>Kwota przeznaczona na sfinansowanie zamówienia wraz z przewidywaną opcją</t>
  </si>
  <si>
    <t>Razem netto:</t>
  </si>
  <si>
    <t xml:space="preserve">Razem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</si>
</sst>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\ #,##0.00&quot; zł &quot;;\-#,##0.00&quot; zł &quot;;&quot; -&quot;#&quot; zł &quot;;@\ "/>
    <numFmt numFmtId="166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u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orbe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3" xfId="0" applyNumberFormat="1" applyFont="1" applyBorder="1"/>
    <xf numFmtId="0" fontId="7" fillId="0" borderId="0" xfId="0" applyFont="1"/>
    <xf numFmtId="165" fontId="5" fillId="2" borderId="1" xfId="0" applyNumberFormat="1" applyFont="1" applyFill="1" applyBorder="1" applyAlignment="1">
      <alignment vertical="center"/>
    </xf>
    <xf numFmtId="165" fontId="2" fillId="0" borderId="1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0" fillId="0" borderId="0" xfId="0" applyNumberFormat="1"/>
    <xf numFmtId="166" fontId="0" fillId="0" borderId="0" xfId="0" applyNumberFormat="1"/>
    <xf numFmtId="4" fontId="8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K16" sqref="K16"/>
    </sheetView>
  </sheetViews>
  <sheetFormatPr defaultRowHeight="15" x14ac:dyDescent="0.25"/>
  <cols>
    <col min="2" max="2" width="17.5703125" customWidth="1"/>
    <col min="3" max="3" width="12.85546875" customWidth="1"/>
    <col min="6" max="6" width="14.5703125" customWidth="1"/>
    <col min="7" max="7" width="13.85546875" customWidth="1"/>
    <col min="8" max="8" width="10" bestFit="1" customWidth="1"/>
    <col min="10" max="10" width="13" customWidth="1"/>
    <col min="11" max="11" width="14.85546875" customWidth="1"/>
  </cols>
  <sheetData>
    <row r="1" spans="1:15" ht="17.25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6"/>
      <c r="M1" s="26"/>
      <c r="N1" s="26"/>
      <c r="O1" s="26"/>
    </row>
    <row r="2" spans="1:15" ht="17.25" customHeight="1" thickBot="1" x14ac:dyDescent="0.3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6"/>
      <c r="O2" s="26"/>
    </row>
    <row r="3" spans="1:15" ht="79.5" thickBot="1" x14ac:dyDescent="0.3">
      <c r="A3" s="1" t="s">
        <v>0</v>
      </c>
      <c r="B3" s="1" t="s">
        <v>1</v>
      </c>
      <c r="C3" s="2" t="s">
        <v>2</v>
      </c>
      <c r="D3" s="1"/>
      <c r="E3" s="3" t="s">
        <v>3</v>
      </c>
      <c r="F3" s="1"/>
      <c r="G3" s="1" t="s">
        <v>4</v>
      </c>
      <c r="H3" s="3" t="s">
        <v>5</v>
      </c>
      <c r="I3" s="4" t="s">
        <v>6</v>
      </c>
      <c r="J3" s="5" t="s">
        <v>7</v>
      </c>
      <c r="K3" s="5" t="s">
        <v>8</v>
      </c>
      <c r="L3" s="6"/>
      <c r="M3" s="6"/>
      <c r="N3" s="6"/>
      <c r="O3" s="6"/>
    </row>
    <row r="4" spans="1:15" ht="33.75" x14ac:dyDescent="0.25">
      <c r="A4" s="7" t="s">
        <v>9</v>
      </c>
      <c r="B4" s="8" t="s">
        <v>10</v>
      </c>
      <c r="C4" s="9">
        <v>111622.24</v>
      </c>
      <c r="D4" s="28" t="s">
        <v>11</v>
      </c>
      <c r="E4" s="11">
        <f>C4/4.4536</f>
        <v>25063.373450691579</v>
      </c>
      <c r="F4" s="10" t="s">
        <v>3</v>
      </c>
      <c r="G4" s="12">
        <v>0.08</v>
      </c>
      <c r="H4" s="13">
        <f>C4*1.08</f>
        <v>120552.01920000001</v>
      </c>
      <c r="I4" s="14">
        <f>INT(C4*2%)</f>
        <v>2232</v>
      </c>
      <c r="J4" s="15">
        <v>27905.56</v>
      </c>
      <c r="K4" s="16">
        <v>30138.004800000002</v>
      </c>
      <c r="L4" s="17"/>
      <c r="M4" s="17"/>
      <c r="N4" s="17"/>
      <c r="O4" s="17"/>
    </row>
    <row r="5" spans="1:15" ht="33.75" x14ac:dyDescent="0.25">
      <c r="A5" s="7" t="s">
        <v>12</v>
      </c>
      <c r="B5" s="8" t="s">
        <v>13</v>
      </c>
      <c r="C5" s="18">
        <v>21671.100000000002</v>
      </c>
      <c r="D5" s="28" t="s">
        <v>11</v>
      </c>
      <c r="E5" s="11">
        <f>C5/4.4536</f>
        <v>4865.9735943955457</v>
      </c>
      <c r="F5" s="10" t="s">
        <v>3</v>
      </c>
      <c r="G5" s="12">
        <v>0.08</v>
      </c>
      <c r="H5" s="13">
        <f>C5*1.08</f>
        <v>23404.788000000004</v>
      </c>
      <c r="I5" s="14">
        <f>INT(C5*2%)</f>
        <v>433</v>
      </c>
      <c r="J5" s="15">
        <v>8668.44</v>
      </c>
      <c r="K5" s="19">
        <v>9361.9152000000013</v>
      </c>
      <c r="L5" s="17"/>
      <c r="M5" s="17"/>
      <c r="N5" s="17"/>
      <c r="O5" s="17"/>
    </row>
    <row r="6" spans="1:15" x14ac:dyDescent="0.25">
      <c r="A6" s="20"/>
      <c r="B6" s="21"/>
      <c r="C6" s="22">
        <f>SUM(C4:C5)</f>
        <v>133293.34</v>
      </c>
      <c r="D6" s="20"/>
      <c r="E6" s="22">
        <f>SUM(E4:E5)</f>
        <v>29929.347045087125</v>
      </c>
      <c r="F6" s="20"/>
      <c r="G6" s="20"/>
      <c r="H6" s="22">
        <f>SUM(H4:H5)</f>
        <v>143956.80720000001</v>
      </c>
      <c r="I6" s="23"/>
      <c r="J6" s="24">
        <f>J4+J5</f>
        <v>36574</v>
      </c>
      <c r="K6" s="25">
        <f>SUM(K4:K5)</f>
        <v>39499.920000000006</v>
      </c>
    </row>
    <row r="8" spans="1:15" x14ac:dyDescent="0.25">
      <c r="C8" s="7" t="s">
        <v>9</v>
      </c>
      <c r="D8" t="s">
        <v>16</v>
      </c>
      <c r="F8" s="29">
        <f>C4+J4</f>
        <v>139527.80000000002</v>
      </c>
      <c r="G8" s="29" t="s">
        <v>17</v>
      </c>
      <c r="H8" s="29">
        <f>H4+K4</f>
        <v>150690.024</v>
      </c>
    </row>
    <row r="9" spans="1:15" x14ac:dyDescent="0.25">
      <c r="C9" s="7" t="s">
        <v>12</v>
      </c>
      <c r="D9" t="s">
        <v>16</v>
      </c>
      <c r="F9" s="30">
        <f>C5+J5</f>
        <v>30339.54</v>
      </c>
      <c r="G9" s="29" t="s">
        <v>17</v>
      </c>
      <c r="H9" s="29">
        <f>H5+K5</f>
        <v>32766.703200000004</v>
      </c>
    </row>
    <row r="10" spans="1:15" x14ac:dyDescent="0.25">
      <c r="F10" s="31">
        <f>F8+F9</f>
        <v>169867.34000000003</v>
      </c>
      <c r="H10" s="31">
        <f>H8+H9</f>
        <v>183456.72720000002</v>
      </c>
    </row>
  </sheetData>
  <mergeCells count="2">
    <mergeCell ref="A1:K1"/>
    <mergeCell ref="A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Kaczmarek</dc:creator>
  <cp:lastModifiedBy>Monika Kaczmarek</cp:lastModifiedBy>
  <dcterms:created xsi:type="dcterms:W3CDTF">2022-09-13T12:30:17Z</dcterms:created>
  <dcterms:modified xsi:type="dcterms:W3CDTF">2022-09-13T12:37:31Z</dcterms:modified>
</cp:coreProperties>
</file>