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290" windowWidth="8880" windowHeight="11640" activeTab="0"/>
  </bookViews>
  <sheets>
    <sheet name="Arkusz1" sheetId="1" r:id="rId1"/>
    <sheet name="slownie" sheetId="2" state="hidden" r:id="rId2"/>
  </sheets>
  <definedNames>
    <definedName name="_Hlk195319353" localSheetId="0">'Arkusz1'!#REF!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'Arkusz1'!$A$1:$I$30</definedName>
    <definedName name="OLE_LINK1" localSheetId="0">'Arkusz1'!#REF!</definedName>
  </definedNames>
  <calcPr fullCalcOnLoad="1" fullPrecision="0"/>
</workbook>
</file>

<file path=xl/sharedStrings.xml><?xml version="1.0" encoding="utf-8"?>
<sst xmlns="http://schemas.openxmlformats.org/spreadsheetml/2006/main" count="312" uniqueCount="48">
  <si>
    <t>W odpowiedzi na ogłoszenie o wszczęciu postępowania o udzielenie zamówienia sektorowego, pod nazwą:</t>
  </si>
  <si>
    <t>będąc uprawnionym(-i) do składania oświadczeń woli, w tym do zaciągania zobowiązań w imieniu Wykonawcy, którym jest:</t>
  </si>
  <si>
    <t>l.p.</t>
  </si>
  <si>
    <t>Wartość netto</t>
  </si>
  <si>
    <t>1.</t>
  </si>
  <si>
    <t>2.</t>
  </si>
  <si>
    <t>Oferujemy wykonanie przedmiotu zamówienia na poniższych warunkach:</t>
  </si>
  <si>
    <t>składamy niniejszą ofertę: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</si>
  <si>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</si>
  <si>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</si>
  <si>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</si>
  <si>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</si>
  <si>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</si>
  <si>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</si>
  <si>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</si>
  <si>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</si>
  <si>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</si>
  <si>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</si>
  <si>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</si>
  <si>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</si>
  <si>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</si>
  <si>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</si>
  <si>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</si>
  <si>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</si>
  <si>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Zadanie nr 1</t>
  </si>
  <si>
    <t>Zadanie nr 2</t>
  </si>
  <si>
    <t>Zadanie nr 3</t>
  </si>
  <si>
    <t>Zadanie nr 4</t>
  </si>
  <si>
    <t>.............................................................................................................</t>
  </si>
  <si>
    <t>słownie: …………………………..………...…</t>
  </si>
  <si>
    <t>WARTOŚĆ NETTO</t>
  </si>
  <si>
    <t xml:space="preserve">Ilość </t>
  </si>
  <si>
    <t>Producent:</t>
  </si>
  <si>
    <t xml:space="preserve">Producent: </t>
  </si>
  <si>
    <t>j.m.</t>
  </si>
  <si>
    <t>…………………………………………………..</t>
  </si>
  <si>
    <t>…………………………………………………….</t>
  </si>
  <si>
    <t>szt.</t>
  </si>
  <si>
    <t>za cenę netto:PLN ……………...…………..…</t>
  </si>
  <si>
    <t>Cena jednostkowa netto za szt.</t>
  </si>
  <si>
    <t>3.</t>
  </si>
  <si>
    <t>Przedmiot zamówienia dla części nr 3</t>
  </si>
  <si>
    <r>
      <t>Oferujemy wykonanie przedmiotu zamówienia dla</t>
    </r>
    <r>
      <rPr>
        <b/>
        <sz val="12"/>
        <rFont val="Garamond"/>
        <family val="1"/>
      </rPr>
      <t xml:space="preserve"> części nr 3</t>
    </r>
  </si>
  <si>
    <t>KALKULACJA CENY DLA CZĘŚCI NR 3</t>
  </si>
  <si>
    <t>Koszulka bawełniana męska tzw. t - shirt</t>
  </si>
  <si>
    <t>Koszula flanelowa</t>
  </si>
  <si>
    <t>Kalesony bawełniane męskie</t>
  </si>
  <si>
    <t xml:space="preserve">"Jednorazowa oraz sukcesywna dostawa rękawic roboczych i ochronnych, odzieży roboczej i ochronnej oraz obuwia roboczego wodoodporenego dla pracowników ZWiK Spółka z o.o. w Szczecinie"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</si>
</sst>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&quot; &quot;??/16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6"/>
      <name val="Tahoma"/>
      <family val="2"/>
    </font>
    <font>
      <sz val="12"/>
      <color indexed="8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169" fontId="7" fillId="0" borderId="0" xfId="0" applyNumberFormat="1" applyFont="1" applyFill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wrapText="1" readingOrder="1"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2" fillId="33" borderId="11" xfId="0" applyFont="1" applyFill="1" applyBorder="1" applyAlignment="1" applyProtection="1">
      <alignment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3" fontId="12" fillId="33" borderId="13" xfId="0" applyNumberFormat="1" applyFont="1" applyFill="1" applyBorder="1" applyAlignment="1" applyProtection="1">
      <alignment horizontal="center" vertical="center" wrapText="1"/>
      <protection/>
    </xf>
    <xf numFmtId="3" fontId="1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 readingOrder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/>
      <protection/>
    </xf>
    <xf numFmtId="4" fontId="12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3" xfId="0" applyNumberFormat="1" applyFont="1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4" fontId="12" fillId="33" borderId="11" xfId="0" applyNumberFormat="1" applyFont="1" applyFill="1" applyBorder="1" applyAlignment="1" applyProtection="1">
      <alignment horizontal="center" vertical="center" wrapText="1"/>
      <protection/>
    </xf>
    <xf numFmtId="4" fontId="1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 readingOrder="1"/>
      <protection/>
    </xf>
    <xf numFmtId="0" fontId="2" fillId="33" borderId="0" xfId="0" applyFont="1" applyFill="1" applyBorder="1" applyAlignment="1" applyProtection="1">
      <alignment horizontal="justify" vertical="center" wrapText="1" readingOrder="1"/>
      <protection/>
    </xf>
    <xf numFmtId="0" fontId="2" fillId="33" borderId="0" xfId="0" applyFont="1" applyFill="1" applyAlignment="1" applyProtection="1">
      <alignment horizontal="center" wrapText="1"/>
      <protection locked="0"/>
    </xf>
    <xf numFmtId="0" fontId="2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168" fontId="4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3" xfId="0" applyFont="1" applyFill="1" applyBorder="1" applyAlignment="1" applyProtection="1">
      <alignment horizontal="center" vertical="center" wrapText="1"/>
      <protection locked="0"/>
    </xf>
    <xf numFmtId="168" fontId="2" fillId="33" borderId="11" xfId="0" applyNumberFormat="1" applyFont="1" applyFill="1" applyBorder="1" applyAlignment="1" applyProtection="1">
      <alignment horizontal="center" vertical="center"/>
      <protection/>
    </xf>
    <xf numFmtId="168" fontId="2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 horizontal="center" wrapText="1"/>
      <protection/>
    </xf>
    <xf numFmtId="0" fontId="1" fillId="33" borderId="18" xfId="0" applyFont="1" applyFill="1" applyBorder="1" applyAlignment="1" applyProtection="1">
      <alignment horizont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Zeros="0" tabSelected="1" zoomScaleSheetLayoutView="100" workbookViewId="0" topLeftCell="A1">
      <selection activeCell="D24" sqref="D24:I24"/>
    </sheetView>
  </sheetViews>
  <sheetFormatPr defaultColWidth="9.140625" defaultRowHeight="12.75"/>
  <cols>
    <col min="1" max="1" width="1.1484375" style="21" customWidth="1"/>
    <col min="2" max="2" width="5.00390625" style="21" bestFit="1" customWidth="1"/>
    <col min="3" max="3" width="43.140625" style="21" customWidth="1"/>
    <col min="4" max="4" width="11.421875" style="21" customWidth="1"/>
    <col min="5" max="5" width="9.57421875" style="21" customWidth="1"/>
    <col min="6" max="6" width="9.140625" style="21" customWidth="1"/>
    <col min="7" max="7" width="5.57421875" style="21" customWidth="1"/>
    <col min="8" max="8" width="8.140625" style="21" customWidth="1"/>
    <col min="9" max="9" width="7.7109375" style="21" customWidth="1"/>
    <col min="10" max="10" width="0.85546875" style="21" hidden="1" customWidth="1"/>
    <col min="11" max="11" width="0.13671875" style="21" customWidth="1"/>
    <col min="12" max="16384" width="9.140625" style="21" customWidth="1"/>
  </cols>
  <sheetData>
    <row r="1" spans="1:11" ht="30" customHeight="1">
      <c r="A1" s="24"/>
      <c r="B1" s="25"/>
      <c r="C1" s="65" t="s">
        <v>43</v>
      </c>
      <c r="D1" s="65"/>
      <c r="E1" s="65"/>
      <c r="F1" s="65"/>
      <c r="G1" s="25"/>
      <c r="H1" s="25"/>
      <c r="I1" s="25"/>
      <c r="J1" s="26"/>
      <c r="K1" s="26"/>
    </row>
    <row r="2" spans="1:11" ht="5.25" customHeight="1">
      <c r="A2" s="24"/>
      <c r="B2" s="25"/>
      <c r="C2" s="65"/>
      <c r="D2" s="65"/>
      <c r="E2" s="65"/>
      <c r="F2" s="65"/>
      <c r="G2" s="25"/>
      <c r="H2" s="25"/>
      <c r="I2" s="25"/>
      <c r="J2" s="26"/>
      <c r="K2" s="26"/>
    </row>
    <row r="3" spans="1:11" ht="2.25" customHeight="1">
      <c r="A3" s="24"/>
      <c r="B3" s="51" t="s">
        <v>0</v>
      </c>
      <c r="C3" s="51"/>
      <c r="D3" s="51"/>
      <c r="E3" s="51"/>
      <c r="F3" s="51"/>
      <c r="G3" s="51"/>
      <c r="H3" s="51"/>
      <c r="I3" s="51"/>
      <c r="J3" s="26"/>
      <c r="K3" s="26"/>
    </row>
    <row r="4" spans="1:11" ht="15" customHeight="1">
      <c r="A4" s="24"/>
      <c r="B4" s="51"/>
      <c r="C4" s="51"/>
      <c r="D4" s="51"/>
      <c r="E4" s="51"/>
      <c r="F4" s="51"/>
      <c r="G4" s="51"/>
      <c r="H4" s="51"/>
      <c r="I4" s="51"/>
      <c r="J4" s="26"/>
      <c r="K4" s="26"/>
    </row>
    <row r="5" spans="1:11" ht="9.75" customHeight="1">
      <c r="A5" s="24"/>
      <c r="B5" s="25"/>
      <c r="C5" s="25"/>
      <c r="D5" s="25"/>
      <c r="E5" s="25"/>
      <c r="F5" s="25"/>
      <c r="G5" s="25"/>
      <c r="H5" s="25"/>
      <c r="I5" s="25"/>
      <c r="J5" s="26"/>
      <c r="K5" s="26"/>
    </row>
    <row r="6" spans="1:11" ht="12" customHeight="1">
      <c r="A6" s="24"/>
      <c r="B6" s="52" t="s">
        <v>47</v>
      </c>
      <c r="C6" s="52"/>
      <c r="D6" s="52"/>
      <c r="E6" s="52"/>
      <c r="F6" s="52"/>
      <c r="G6" s="52"/>
      <c r="H6" s="52"/>
      <c r="I6" s="52"/>
      <c r="J6" s="26"/>
      <c r="K6" s="26"/>
    </row>
    <row r="7" spans="1:11" ht="19.5" customHeight="1">
      <c r="A7" s="24"/>
      <c r="B7" s="52"/>
      <c r="C7" s="52"/>
      <c r="D7" s="52"/>
      <c r="E7" s="52"/>
      <c r="F7" s="52"/>
      <c r="G7" s="52"/>
      <c r="H7" s="52"/>
      <c r="I7" s="52"/>
      <c r="J7" s="26"/>
      <c r="K7" s="26"/>
    </row>
    <row r="8" spans="1:11" ht="9.75" customHeight="1">
      <c r="A8" s="24"/>
      <c r="B8" s="52"/>
      <c r="C8" s="52"/>
      <c r="D8" s="52"/>
      <c r="E8" s="52"/>
      <c r="F8" s="52"/>
      <c r="G8" s="52"/>
      <c r="H8" s="52"/>
      <c r="I8" s="52"/>
      <c r="J8" s="26"/>
      <c r="K8" s="26"/>
    </row>
    <row r="9" spans="1:11" ht="7.5" customHeight="1" hidden="1">
      <c r="A9" s="24"/>
      <c r="B9" s="52"/>
      <c r="C9" s="52"/>
      <c r="D9" s="52"/>
      <c r="E9" s="52"/>
      <c r="F9" s="52"/>
      <c r="G9" s="52"/>
      <c r="H9" s="52"/>
      <c r="I9" s="52"/>
      <c r="J9" s="26"/>
      <c r="K9" s="26"/>
    </row>
    <row r="10" spans="1:11" ht="24" customHeight="1">
      <c r="A10" s="24"/>
      <c r="B10" s="53" t="s">
        <v>1</v>
      </c>
      <c r="C10" s="53"/>
      <c r="D10" s="53"/>
      <c r="E10" s="53"/>
      <c r="F10" s="53"/>
      <c r="G10" s="53"/>
      <c r="H10" s="53"/>
      <c r="I10" s="53"/>
      <c r="J10" s="26"/>
      <c r="K10" s="26"/>
    </row>
    <row r="11" spans="1:11" ht="12" customHeight="1">
      <c r="A11" s="24"/>
      <c r="B11" s="53"/>
      <c r="C11" s="53"/>
      <c r="D11" s="53"/>
      <c r="E11" s="53"/>
      <c r="F11" s="53"/>
      <c r="G11" s="53"/>
      <c r="H11" s="53"/>
      <c r="I11" s="53"/>
      <c r="J11" s="26"/>
      <c r="K11" s="26"/>
    </row>
    <row r="12" spans="1:11" ht="6.75" customHeight="1" hidden="1">
      <c r="A12" s="24"/>
      <c r="B12" s="27"/>
      <c r="C12" s="27"/>
      <c r="D12" s="27"/>
      <c r="E12" s="27"/>
      <c r="F12" s="27"/>
      <c r="G12" s="27"/>
      <c r="H12" s="27"/>
      <c r="I12" s="27"/>
      <c r="J12" s="26"/>
      <c r="K12" s="26"/>
    </row>
    <row r="13" spans="1:11" ht="23.25" customHeight="1">
      <c r="A13" s="24"/>
      <c r="B13" s="54" t="s">
        <v>28</v>
      </c>
      <c r="C13" s="54"/>
      <c r="D13" s="54"/>
      <c r="E13" s="54"/>
      <c r="F13" s="54"/>
      <c r="G13" s="54"/>
      <c r="H13" s="54"/>
      <c r="I13" s="54"/>
      <c r="J13" s="26"/>
      <c r="K13" s="26"/>
    </row>
    <row r="14" spans="1:11" ht="1.5" customHeight="1" hidden="1">
      <c r="A14" s="24"/>
      <c r="B14" s="55"/>
      <c r="C14" s="55"/>
      <c r="D14" s="55"/>
      <c r="E14" s="55"/>
      <c r="F14" s="55"/>
      <c r="G14" s="55"/>
      <c r="H14" s="55"/>
      <c r="I14" s="55"/>
      <c r="J14" s="26"/>
      <c r="K14" s="26"/>
    </row>
    <row r="15" spans="1:13" ht="19.5" customHeight="1">
      <c r="A15" s="24"/>
      <c r="B15" s="41" t="s">
        <v>7</v>
      </c>
      <c r="C15" s="41"/>
      <c r="D15" s="41"/>
      <c r="E15" s="41"/>
      <c r="F15" s="41"/>
      <c r="G15" s="41"/>
      <c r="H15" s="41"/>
      <c r="I15" s="41"/>
      <c r="J15" s="26"/>
      <c r="K15" s="26"/>
      <c r="M15" s="23"/>
    </row>
    <row r="16" spans="1:11" ht="19.5" customHeight="1">
      <c r="A16" s="24"/>
      <c r="B16" s="41" t="s">
        <v>6</v>
      </c>
      <c r="C16" s="41"/>
      <c r="D16" s="41"/>
      <c r="E16" s="41"/>
      <c r="F16" s="41"/>
      <c r="G16" s="41"/>
      <c r="H16" s="41"/>
      <c r="I16" s="41"/>
      <c r="J16" s="26"/>
      <c r="K16" s="26"/>
    </row>
    <row r="17" spans="1:11" s="22" customFormat="1" ht="3" customHeight="1">
      <c r="A17" s="24"/>
      <c r="B17" s="28"/>
      <c r="C17" s="28"/>
      <c r="D17" s="28"/>
      <c r="E17" s="28"/>
      <c r="F17" s="28"/>
      <c r="G17" s="28"/>
      <c r="H17" s="28"/>
      <c r="I17" s="28"/>
      <c r="J17" s="29"/>
      <c r="K17" s="29"/>
    </row>
    <row r="18" spans="1:11" ht="52.5" customHeight="1">
      <c r="A18" s="26"/>
      <c r="B18" s="30" t="s">
        <v>2</v>
      </c>
      <c r="C18" s="34" t="s">
        <v>41</v>
      </c>
      <c r="D18" s="30" t="s">
        <v>34</v>
      </c>
      <c r="E18" s="30" t="s">
        <v>31</v>
      </c>
      <c r="F18" s="42" t="s">
        <v>39</v>
      </c>
      <c r="G18" s="43"/>
      <c r="H18" s="42" t="s">
        <v>3</v>
      </c>
      <c r="I18" s="48"/>
      <c r="J18" s="26"/>
      <c r="K18" s="26"/>
    </row>
    <row r="19" spans="1:11" ht="32.25" customHeight="1">
      <c r="A19" s="26"/>
      <c r="B19" s="46" t="s">
        <v>4</v>
      </c>
      <c r="C19" s="36" t="s">
        <v>44</v>
      </c>
      <c r="D19" s="38" t="s">
        <v>37</v>
      </c>
      <c r="E19" s="39">
        <v>400</v>
      </c>
      <c r="F19" s="44"/>
      <c r="G19" s="45"/>
      <c r="H19" s="49">
        <f>PRODUCT(E19*F19)</f>
        <v>0</v>
      </c>
      <c r="I19" s="50"/>
      <c r="J19" s="26"/>
      <c r="K19" s="26"/>
    </row>
    <row r="20" spans="1:11" ht="32.25" customHeight="1">
      <c r="A20" s="26"/>
      <c r="B20" s="47"/>
      <c r="C20" s="37" t="s">
        <v>32</v>
      </c>
      <c r="D20" s="60" t="s">
        <v>35</v>
      </c>
      <c r="E20" s="61"/>
      <c r="F20" s="61"/>
      <c r="G20" s="61"/>
      <c r="H20" s="61"/>
      <c r="I20" s="62"/>
      <c r="J20" s="26"/>
      <c r="K20" s="26"/>
    </row>
    <row r="21" spans="1:11" ht="32.25" customHeight="1">
      <c r="A21" s="26"/>
      <c r="B21" s="46" t="s">
        <v>5</v>
      </c>
      <c r="C21" s="37" t="s">
        <v>45</v>
      </c>
      <c r="D21" s="38" t="s">
        <v>37</v>
      </c>
      <c r="E21" s="39">
        <v>320</v>
      </c>
      <c r="F21" s="44"/>
      <c r="G21" s="45"/>
      <c r="H21" s="49">
        <f>PRODUCT(E21*F21)</f>
        <v>0</v>
      </c>
      <c r="I21" s="50"/>
      <c r="J21" s="26"/>
      <c r="K21" s="26"/>
    </row>
    <row r="22" spans="1:11" ht="32.25" customHeight="1">
      <c r="A22" s="26"/>
      <c r="B22" s="47"/>
      <c r="C22" s="37" t="s">
        <v>32</v>
      </c>
      <c r="D22" s="60" t="s">
        <v>35</v>
      </c>
      <c r="E22" s="61"/>
      <c r="F22" s="61"/>
      <c r="G22" s="61"/>
      <c r="H22" s="61"/>
      <c r="I22" s="62"/>
      <c r="J22" s="26"/>
      <c r="K22" s="26"/>
    </row>
    <row r="23" spans="1:11" ht="32.25" customHeight="1">
      <c r="A23" s="26"/>
      <c r="B23" s="46" t="s">
        <v>40</v>
      </c>
      <c r="C23" s="36" t="s">
        <v>46</v>
      </c>
      <c r="D23" s="38" t="s">
        <v>37</v>
      </c>
      <c r="E23" s="40">
        <v>250</v>
      </c>
      <c r="F23" s="44"/>
      <c r="G23" s="45"/>
      <c r="H23" s="49">
        <f>PRODUCT(E23*F23)</f>
        <v>0</v>
      </c>
      <c r="I23" s="50"/>
      <c r="J23" s="26"/>
      <c r="K23" s="26"/>
    </row>
    <row r="24" spans="1:11" ht="32.25" customHeight="1">
      <c r="A24" s="26"/>
      <c r="B24" s="47"/>
      <c r="C24" s="37" t="s">
        <v>33</v>
      </c>
      <c r="D24" s="60" t="s">
        <v>36</v>
      </c>
      <c r="E24" s="61"/>
      <c r="F24" s="61"/>
      <c r="G24" s="61"/>
      <c r="H24" s="61"/>
      <c r="I24" s="62"/>
      <c r="J24" s="26"/>
      <c r="K24" s="26"/>
    </row>
    <row r="25" spans="1:11" ht="30.75" customHeight="1">
      <c r="A25" s="29"/>
      <c r="B25" s="42" t="s">
        <v>30</v>
      </c>
      <c r="C25" s="68"/>
      <c r="D25" s="68"/>
      <c r="E25" s="68"/>
      <c r="F25" s="68"/>
      <c r="G25" s="48"/>
      <c r="H25" s="63">
        <f>H19+H21+H23</f>
        <v>0</v>
      </c>
      <c r="I25" s="64"/>
      <c r="J25" s="26"/>
      <c r="K25" s="26"/>
    </row>
    <row r="26" spans="1:11" ht="9" customHeight="1">
      <c r="A26" s="29"/>
      <c r="B26" s="66"/>
      <c r="C26" s="67"/>
      <c r="D26" s="67"/>
      <c r="E26" s="67"/>
      <c r="F26" s="67"/>
      <c r="G26" s="67"/>
      <c r="H26" s="67"/>
      <c r="I26" s="67"/>
      <c r="J26" s="26"/>
      <c r="K26" s="26"/>
    </row>
    <row r="27" spans="1:11" ht="18.75" customHeight="1">
      <c r="A27" s="29"/>
      <c r="B27" s="35"/>
      <c r="C27" s="31"/>
      <c r="D27" s="31"/>
      <c r="E27" s="31"/>
      <c r="F27" s="31"/>
      <c r="G27" s="31"/>
      <c r="H27" s="31"/>
      <c r="I27" s="31"/>
      <c r="J27" s="26"/>
      <c r="K27" s="26"/>
    </row>
    <row r="28" spans="1:11" ht="15" customHeight="1">
      <c r="A28" s="29"/>
      <c r="B28" s="57" t="s">
        <v>42</v>
      </c>
      <c r="C28" s="57"/>
      <c r="D28" s="57"/>
      <c r="E28" s="57"/>
      <c r="F28" s="57"/>
      <c r="G28" s="57"/>
      <c r="H28" s="57"/>
      <c r="I28" s="57"/>
      <c r="J28" s="26"/>
      <c r="K28" s="26"/>
    </row>
    <row r="29" spans="1:11" ht="18" customHeight="1">
      <c r="A29" s="29"/>
      <c r="B29" s="56" t="s">
        <v>38</v>
      </c>
      <c r="C29" s="56"/>
      <c r="D29" s="58">
        <f>H25</f>
        <v>0</v>
      </c>
      <c r="E29" s="58"/>
      <c r="F29" s="58"/>
      <c r="G29" s="58"/>
      <c r="H29" s="58"/>
      <c r="I29" s="32"/>
      <c r="J29" s="26"/>
      <c r="K29" s="26"/>
    </row>
    <row r="30" spans="1:11" ht="47.25" customHeight="1">
      <c r="A30" s="29"/>
      <c r="B30" s="56" t="s">
        <v>29</v>
      </c>
      <c r="C30" s="56"/>
      <c r="D30" s="59">
        <f>slownie!B11</f>
      </c>
      <c r="E30" s="59"/>
      <c r="F30" s="59"/>
      <c r="G30" s="59"/>
      <c r="H30" s="59"/>
      <c r="I30" s="59"/>
      <c r="J30" s="26"/>
      <c r="K30" s="26"/>
    </row>
    <row r="31" spans="1:11" ht="3.75" customHeight="1" hidden="1">
      <c r="A31" s="29"/>
      <c r="B31" s="33"/>
      <c r="C31" s="33"/>
      <c r="D31" s="33"/>
      <c r="E31" s="33"/>
      <c r="F31" s="32"/>
      <c r="G31" s="32"/>
      <c r="H31" s="32"/>
      <c r="I31" s="32"/>
      <c r="J31" s="26"/>
      <c r="K31" s="26"/>
    </row>
    <row r="32" spans="1:11" ht="12.75" hidden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</sheetData>
  <sheetProtection password="C7BC" sheet="1" selectLockedCells="1"/>
  <mergeCells count="30">
    <mergeCell ref="C1:F2"/>
    <mergeCell ref="B26:I26"/>
    <mergeCell ref="B23:B24"/>
    <mergeCell ref="D20:I20"/>
    <mergeCell ref="D24:I24"/>
    <mergeCell ref="F23:G23"/>
    <mergeCell ref="H23:I23"/>
    <mergeCell ref="B25:G25"/>
    <mergeCell ref="F21:G21"/>
    <mergeCell ref="H21:I21"/>
    <mergeCell ref="B30:C30"/>
    <mergeCell ref="B28:I28"/>
    <mergeCell ref="B29:C29"/>
    <mergeCell ref="D29:H29"/>
    <mergeCell ref="D30:I30"/>
    <mergeCell ref="B21:B22"/>
    <mergeCell ref="D22:I22"/>
    <mergeCell ref="H25:I25"/>
    <mergeCell ref="B3:I4"/>
    <mergeCell ref="B6:I9"/>
    <mergeCell ref="B10:I11"/>
    <mergeCell ref="B15:I15"/>
    <mergeCell ref="B13:I13"/>
    <mergeCell ref="B14:I14"/>
    <mergeCell ref="B16:I16"/>
    <mergeCell ref="F18:G18"/>
    <mergeCell ref="F19:G19"/>
    <mergeCell ref="B19:B20"/>
    <mergeCell ref="H18:I18"/>
    <mergeCell ref="H19:I19"/>
  </mergeCells>
  <dataValidations count="5">
    <dataValidation allowBlank="1" showErrorMessage="1" sqref="H25 H23:I23 H19:I19 H21:I21"/>
    <dataValidation allowBlank="1" showInputMessage="1" showErrorMessage="1" promptTitle="Prosimy o wypełnienie tego pola" prompt="Prosimy o podanie nazwy producenta" sqref="D24:I24 D20:I20 D22:I22"/>
    <dataValidation allowBlank="1" showErrorMessage="1" promptTitle="Prosimy o wypełnienie tego pola" prompt="Prosimy o podanie nazwy producenta wyrobu" sqref="C24 C20:C22"/>
    <dataValidation allowBlank="1" showInputMessage="1" showErrorMessage="1" promptTitle="Prosimy o wypełnienie tego pola" prompt="Prosimy o wpisanie ceny jednostkowej netto" sqref="F23:G23 F19:G19 F21:G21"/>
    <dataValidation allowBlank="1" showInputMessage="1" showErrorMessage="1" promptTitle="Prosimy wypełnić te pole" prompt="Prosimy wpisać nazwę Wykonawcy" sqref="B13:I14"/>
  </dataValidations>
  <printOptions/>
  <pageMargins left="0.15748031496062992" right="0.15748031496062992" top="1.5748031496062993" bottom="0.5118110236220472" header="0.5118110236220472" footer="0.3937007874015748"/>
  <pageSetup horizontalDpi="600" verticalDpi="600" orientation="portrait" paperSize="9" r:id="rId2"/>
  <headerFooter alignWithMargins="0">
    <oddHeader>&amp;L&amp;U
&amp;8
&amp;10
&amp;U &amp;12............................................
&amp;10 &amp;8   (pieczęć nagłówkowa Wykonawcy)&amp;C
&amp;G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colBreaks count="1" manualBreakCount="1">
    <brk id="11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3"/>
  <sheetViews>
    <sheetView zoomScalePageLayoutView="0" workbookViewId="0" topLeftCell="A325">
      <selection activeCell="B343" sqref="B343"/>
    </sheetView>
  </sheetViews>
  <sheetFormatPr defaultColWidth="9.140625" defaultRowHeight="12.75"/>
  <cols>
    <col min="1" max="1" width="13.00390625" style="1" customWidth="1"/>
    <col min="2" max="16384" width="9.140625" style="1" customWidth="1"/>
  </cols>
  <sheetData>
    <row r="1" ht="12.75">
      <c r="A1" s="1" t="s">
        <v>24</v>
      </c>
    </row>
    <row r="2" ht="12.75">
      <c r="A2" s="4"/>
    </row>
    <row r="3" spans="1:9" ht="12.75">
      <c r="A3" s="2"/>
      <c r="B3" s="3" t="s">
        <v>8</v>
      </c>
      <c r="C3" s="2"/>
      <c r="D3" s="5"/>
      <c r="E3" s="5"/>
      <c r="F3" s="5"/>
      <c r="G3" s="5"/>
      <c r="H3" s="5"/>
      <c r="I3" s="2"/>
    </row>
    <row r="4" spans="1:9" ht="12.75">
      <c r="A4" s="3" t="s">
        <v>8</v>
      </c>
      <c r="B4" s="6">
        <f>Arkusz1!H25</f>
        <v>0</v>
      </c>
      <c r="C4" s="7" t="s">
        <v>9</v>
      </c>
      <c r="D4" s="5"/>
      <c r="E4" s="5"/>
      <c r="F4" s="5"/>
      <c r="G4" s="5"/>
      <c r="H4" s="5"/>
      <c r="I4" s="2"/>
    </row>
    <row r="5" spans="1:9" ht="12.75">
      <c r="A5" s="3"/>
      <c r="B5" s="7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2"/>
    </row>
    <row r="6" spans="1:9" ht="12.75">
      <c r="A6" s="10" t="s">
        <v>16</v>
      </c>
      <c r="B6" s="2"/>
      <c r="C6" s="11"/>
      <c r="D6" s="12">
        <f>ROUND((B4-INT(B4))*100,0)</f>
        <v>0</v>
      </c>
      <c r="E6" s="12">
        <f>IF(B4&gt;=1,VALUE(RIGHT(LEFT(INT(B4),LEN(INT(B4))),3)),0)</f>
        <v>0</v>
      </c>
      <c r="F6" s="12">
        <f>IF(B4&gt;=1000,VALUE(TEXT(RIGHT(LEFT(INT(B4),LEN(INT(B4))-3),3),"000")),0)</f>
        <v>0</v>
      </c>
      <c r="G6" s="12">
        <f>IF(B4&gt;=1000000,VALUE(TEXT(RIGHT(LEFT(INT(B4),LEN(INT(B4))-6),3),"000")),0)</f>
        <v>0</v>
      </c>
      <c r="H6" s="12">
        <f>IF(B4&gt;=1000000000,VALUE(TEXT(RIGHT(LEFT(INT(B4),LEN(INT(B4))-9),3),"000")),0)</f>
        <v>0</v>
      </c>
      <c r="I6" s="2"/>
    </row>
    <row r="7" spans="1:9" ht="12.75">
      <c r="A7" s="10" t="s">
        <v>17</v>
      </c>
      <c r="B7" s="13"/>
      <c r="C7" s="14" t="str">
        <f>ROUND((B4-INT(B4))*100,0)&amp;"/"&amp;100&amp;" groszy"</f>
        <v>0/100 groszy</v>
      </c>
      <c r="D7" s="14" t="str">
        <f>IF(B4=0,"",IF(D6&lt;=20,IF(D6=0,"zero",INDEX(excelblog_Jednosci,D6)),INDEX(excelblog_Dziesiatki,INT(D6/10))&amp;IF(MOD(D6,10)," "&amp;INDEX(excelblog_Jednosci,MOD(D6,10)),"")))&amp;" "&amp;IF(B4=0,"",INDEX(IF(D6&lt;20,{"groszy";"grosz";"grosze";"groszy"},{"groszy";"grosze";"groszy"}),MATCH(IF(D6&lt;20,D6,MOD(D6,10)),IF(D6&lt;20,{0;1;2;5},{0;2;5}),1)))</f>
        <v> </v>
      </c>
      <c r="E7" s="15">
        <f>IF(OR(B4&lt;1,INT(E6/100)=0),"",INDEX(excelblog_Setki,INT(E6/100)))&amp;IF(E6-(INT(E6/100)*100)&lt;=20,IF(E6-(INT(E6/100)*100)=0,IF(OR(E6&gt;0,B4&lt;1),"","złotych")," "&amp;INDEX(excelblog_Jednosci,E6-(INT(E6/100)*100)))," "&amp;INDEX(excelblog_Dziesiatki,INT((E6-(INT(E6/100)*100))/10))&amp;IF(MOD((E6-(INT(E6/100)*100)),10)," "&amp;INDEX(excelblog_Jednosci,MOD((E6-(INT(E6/100)*100)),10)),""))&amp;IF(E6=0,""," "&amp;INDEX(IF(E6&lt;20,{"złotych";"złoty";"złote";"złotych"},{"złotych";"złote";"złotych"}),MATCH(IF(E6-(INT(E6/100)*100)&lt;20,E6-(INT(E6/100)*100),MOD((E6-(INT(E6/100)*100)),10)),IF(E6&lt;20,{0;1;2;5},{0;2;5}),1)))</f>
      </c>
      <c r="F7" s="15">
        <f>IF(OR(B4&lt;1,INT(F6/100)=0),"",INDEX(excelblog_Setki,INT(F6/100)))&amp;IF(F6-(INT(F6/100)*100)&lt;=20,IF(F6-(INT(F6/100)*100)=0,""," "&amp;INDEX(excelblog_Jednosci,F6-(INT(F6/100)*100)))," "&amp;INDEX(excelblog_Dziesiatki,INT((F6-(INT(F6/100)*100))/10))&amp;IF(MOD((F6-(INT(F6/100)*100)),10)," "&amp;INDEX(excelblog_Jednosci,MOD((F6-(INT(F6/100)*100)),10)),""))&amp;IF(F6=0,""," "&amp;INDEX(IF(F6&lt;20,{"";"tysiąc";"tysiące";"tysięcy"},{"tysięcy";"tysiące";"tysięcy"}),MATCH(IF(F6-(INT(F6/100)*100)&lt;20,F6-(INT(F6/100)*100),MOD((F6-(INT(F6/100)*100)),10)),IF(F6&lt;20,{0;1;2;5},{0;2;5}),1)))</f>
      </c>
      <c r="G7" s="15">
        <f>IF(OR(B4&lt;1,INT(G6/100)=0),"",INDEX(excelblog_Setki,INT(G6/100)))&amp;IF(G6-(INT(G6/100)*100)&lt;=20,IF(G6-(INT(G6/100)*100)=0,""," "&amp;INDEX(excelblog_Jednosci,G6-(INT(G6/100)*100)))," "&amp;INDEX(excelblog_Dziesiatki,INT((G6-(INT(G6/100)*100))/10))&amp;IF(MOD((G6-(INT(G6/100)*100)),10)," "&amp;INDEX(excelblog_Jednosci,MOD((G6-(INT(G6/100)*100)),10)),""))&amp;IF(G6=0,""," "&amp;INDEX(IF(G6&lt;20,{"";"milion";"miliony";"milion?w"},{"milion?w";"miliony";"milion?w"}),MATCH(IF(G6-(INT(G6/100)*100)&lt;20,G6-(INT(G6/100)*100),MOD((G6-(INT(G6/100)*100)),10)),IF(G6&lt;20,{0;1;2;5},{0;2;5}),1)))</f>
      </c>
      <c r="H7" s="14">
        <f>IF(OR(B4&lt;1,INT(H6/100)=0),"",INDEX(excelblog_Setki,INT(H6/100)))&amp;IF(H6-(INT(H6/100)*100)&lt;=20,IF(H6-(INT(H6/100)*100)=0,""," "&amp;INDEX(excelblog_Jednosci,H6-(INT(H6/100)*100)))," "&amp;INDEX(excelblog_Dziesiatki,INT((H6-(INT(H6/100)*100))/10))&amp;IF(MOD((H6-(INT(H6/100)*100)),10)," "&amp;INDEX(excelblog_Jednosci,MOD((H6-(INT(H6/100)*100)),10)),""))&amp;IF(H6=0,""," "&amp;INDEX(IF(H6&lt;20,{"";"miliard";"miliardy";"miliard?w"},{"miliard?w";"miliardy";"miliard?w"}),MATCH(IF(H6-(INT(H6/100)*100)&lt;20,H6-(INT(H6/100)*100),MOD((H6-(INT(H6/100)*100)),10)),IF(H6&lt;20,{0;1;2;5},{0;2;5}),1)))</f>
      </c>
      <c r="I7" s="13"/>
    </row>
    <row r="8" spans="1:9" ht="12.75">
      <c r="A8" s="2"/>
      <c r="B8" s="2"/>
      <c r="C8" s="16"/>
      <c r="D8" s="17"/>
      <c r="E8" s="17"/>
      <c r="F8" s="17"/>
      <c r="G8" s="17"/>
      <c r="H8" s="17"/>
      <c r="I8" s="2"/>
    </row>
    <row r="9" spans="1:9" ht="12.75">
      <c r="A9" s="3" t="s">
        <v>18</v>
      </c>
      <c r="B9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</c>
      <c r="C9" s="19"/>
      <c r="D9" s="19"/>
      <c r="E9" s="19"/>
      <c r="F9" s="19"/>
      <c r="G9" s="19"/>
      <c r="H9" s="19"/>
      <c r="I9" s="20"/>
    </row>
    <row r="10" spans="1:9" ht="12.75">
      <c r="A10" s="3" t="s">
        <v>19</v>
      </c>
      <c r="B10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</c>
      <c r="C10" s="19"/>
      <c r="D10" s="19"/>
      <c r="E10" s="19"/>
      <c r="F10" s="19"/>
      <c r="G10" s="19"/>
      <c r="H10" s="19"/>
      <c r="I10" s="20"/>
    </row>
    <row r="11" spans="1:9" ht="12.75">
      <c r="A11" s="3" t="s">
        <v>20</v>
      </c>
      <c r="B11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</c>
      <c r="C11" s="19"/>
      <c r="D11" s="19"/>
      <c r="E11" s="19"/>
      <c r="F11" s="19"/>
      <c r="G11" s="19"/>
      <c r="H11" s="19"/>
      <c r="I11" s="20"/>
    </row>
    <row r="12" spans="1:9" ht="12.75">
      <c r="A12" s="3"/>
      <c r="B12" s="2"/>
      <c r="C12" s="2"/>
      <c r="D12" s="5"/>
      <c r="E12" s="5"/>
      <c r="F12" s="5"/>
      <c r="G12" s="5"/>
      <c r="H12" s="5"/>
      <c r="I12" s="2"/>
    </row>
    <row r="15" ht="12.75">
      <c r="A15" s="4"/>
    </row>
    <row r="16" spans="1:9" ht="12.75">
      <c r="A16" s="2"/>
      <c r="B16" s="3" t="s">
        <v>8</v>
      </c>
      <c r="C16" s="2"/>
      <c r="D16" s="5"/>
      <c r="E16" s="5"/>
      <c r="F16" s="5"/>
      <c r="G16" s="5"/>
      <c r="H16" s="5"/>
      <c r="I16" s="2"/>
    </row>
    <row r="17" spans="1:9" ht="12.75">
      <c r="A17" s="3" t="s">
        <v>8</v>
      </c>
      <c r="B17" s="6">
        <f>Arkusz1!G25</f>
        <v>0</v>
      </c>
      <c r="C17" s="7" t="s">
        <v>21</v>
      </c>
      <c r="D17" s="5"/>
      <c r="E17" s="5"/>
      <c r="F17" s="5"/>
      <c r="G17" s="5"/>
      <c r="H17" s="5"/>
      <c r="I17" s="2"/>
    </row>
    <row r="18" spans="1:9" ht="12.75">
      <c r="A18" s="3"/>
      <c r="B18" s="7"/>
      <c r="C18" s="8" t="s">
        <v>10</v>
      </c>
      <c r="D18" s="9" t="s">
        <v>11</v>
      </c>
      <c r="E18" s="9" t="s">
        <v>12</v>
      </c>
      <c r="F18" s="9" t="s">
        <v>13</v>
      </c>
      <c r="G18" s="9" t="s">
        <v>14</v>
      </c>
      <c r="H18" s="9" t="s">
        <v>15</v>
      </c>
      <c r="I18" s="2"/>
    </row>
    <row r="19" spans="1:9" ht="12.75">
      <c r="A19" s="10" t="s">
        <v>16</v>
      </c>
      <c r="B19" s="2"/>
      <c r="C19" s="11"/>
      <c r="D19" s="12">
        <f>ROUND((B17-INT(B17))*100,0)</f>
        <v>0</v>
      </c>
      <c r="E19" s="12">
        <f>IF(B17&gt;=1,VALUE(RIGHT(LEFT(INT(B17),LEN(INT(B17))),3)),0)</f>
        <v>0</v>
      </c>
      <c r="F19" s="12">
        <f>IF(B17&gt;=1000,VALUE(TEXT(RIGHT(LEFT(INT(B17),LEN(INT(B17))-3),3),"000")),0)</f>
        <v>0</v>
      </c>
      <c r="G19" s="12">
        <f>IF(B17&gt;=1000000,VALUE(TEXT(RIGHT(LEFT(INT(B17),LEN(INT(B17))-6),3),"000")),0)</f>
        <v>0</v>
      </c>
      <c r="H19" s="12">
        <f>IF(B17&gt;=1000000000,VALUE(TEXT(RIGHT(LEFT(INT(B17),LEN(INT(B17))-9),3),"000")),0)</f>
        <v>0</v>
      </c>
      <c r="I19" s="2"/>
    </row>
    <row r="20" spans="1:9" ht="12.75">
      <c r="A20" s="10" t="s">
        <v>17</v>
      </c>
      <c r="B20" s="13"/>
      <c r="C20" s="14" t="str">
        <f>ROUND((B17-INT(B17))*100,0)&amp;"/"&amp;100&amp;" groszy"</f>
        <v>0/100 groszy</v>
      </c>
      <c r="D20" s="14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15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15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15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14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13"/>
    </row>
    <row r="21" spans="1:9" ht="12.75">
      <c r="A21" s="2"/>
      <c r="B21" s="2"/>
      <c r="C21" s="16"/>
      <c r="D21" s="17"/>
      <c r="E21" s="17"/>
      <c r="F21" s="17"/>
      <c r="G21" s="17"/>
      <c r="H21" s="17"/>
      <c r="I21" s="2"/>
    </row>
    <row r="22" spans="1:9" ht="12.75">
      <c r="A22" s="3" t="s">
        <v>18</v>
      </c>
      <c r="B22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</c>
      <c r="C22" s="19"/>
      <c r="D22" s="19"/>
      <c r="E22" s="19"/>
      <c r="F22" s="19"/>
      <c r="G22" s="19"/>
      <c r="H22" s="19"/>
      <c r="I22" s="20"/>
    </row>
    <row r="23" spans="1:9" ht="12.75">
      <c r="A23" s="3" t="s">
        <v>19</v>
      </c>
      <c r="B23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</c>
      <c r="C23" s="19"/>
      <c r="D23" s="19"/>
      <c r="E23" s="19"/>
      <c r="F23" s="19"/>
      <c r="G23" s="19"/>
      <c r="H23" s="19"/>
      <c r="I23" s="20"/>
    </row>
    <row r="24" spans="1:9" ht="12.75">
      <c r="A24" s="3" t="s">
        <v>20</v>
      </c>
      <c r="B24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</c>
      <c r="C24" s="19"/>
      <c r="D24" s="19"/>
      <c r="E24" s="19"/>
      <c r="F24" s="19"/>
      <c r="G24" s="19"/>
      <c r="H24" s="19"/>
      <c r="I24" s="20"/>
    </row>
    <row r="28" ht="12.75">
      <c r="A28" s="4"/>
    </row>
    <row r="29" spans="1:9" ht="12.75">
      <c r="A29" s="2"/>
      <c r="B29" s="3" t="s">
        <v>8</v>
      </c>
      <c r="C29" s="2"/>
      <c r="D29" s="5"/>
      <c r="E29" s="5"/>
      <c r="F29" s="5"/>
      <c r="G29" s="5"/>
      <c r="H29" s="5"/>
      <c r="I29" s="2"/>
    </row>
    <row r="30" spans="1:9" ht="12.75">
      <c r="A30" s="3" t="s">
        <v>8</v>
      </c>
      <c r="B30" s="6" t="e">
        <f>Arkusz1!#REF!</f>
        <v>#REF!</v>
      </c>
      <c r="C30" s="7" t="s">
        <v>22</v>
      </c>
      <c r="D30" s="5"/>
      <c r="E30" s="5"/>
      <c r="F30" s="5"/>
      <c r="G30" s="5"/>
      <c r="H30" s="5"/>
      <c r="I30" s="2"/>
    </row>
    <row r="31" spans="1:9" ht="12.75">
      <c r="A31" s="3"/>
      <c r="B31" s="7"/>
      <c r="C31" s="8" t="s">
        <v>10</v>
      </c>
      <c r="D31" s="9" t="s">
        <v>11</v>
      </c>
      <c r="E31" s="9" t="s">
        <v>12</v>
      </c>
      <c r="F31" s="9" t="s">
        <v>13</v>
      </c>
      <c r="G31" s="9" t="s">
        <v>14</v>
      </c>
      <c r="H31" s="9" t="s">
        <v>15</v>
      </c>
      <c r="I31" s="2"/>
    </row>
    <row r="32" spans="1:9" ht="12.75">
      <c r="A32" s="10" t="s">
        <v>16</v>
      </c>
      <c r="B32" s="2"/>
      <c r="C32" s="11"/>
      <c r="D32" s="12" t="e">
        <f>ROUND((B30-INT(B30))*100,0)</f>
        <v>#REF!</v>
      </c>
      <c r="E32" s="12" t="e">
        <f>IF(B30&gt;=1,VALUE(RIGHT(LEFT(INT(B30),LEN(INT(B30))),3)),0)</f>
        <v>#REF!</v>
      </c>
      <c r="F32" s="12" t="e">
        <f>IF(B30&gt;=1000,VALUE(TEXT(RIGHT(LEFT(INT(B30),LEN(INT(B30))-3),3),"000")),0)</f>
        <v>#REF!</v>
      </c>
      <c r="G32" s="12" t="e">
        <f>IF(B30&gt;=1000000,VALUE(TEXT(RIGHT(LEFT(INT(B30),LEN(INT(B30))-6),3),"000")),0)</f>
        <v>#REF!</v>
      </c>
      <c r="H32" s="12" t="e">
        <f>IF(B30&gt;=1000000000,VALUE(TEXT(RIGHT(LEFT(INT(B30),LEN(INT(B30))-9),3),"000")),0)</f>
        <v>#REF!</v>
      </c>
      <c r="I32" s="2"/>
    </row>
    <row r="33" spans="1:9" ht="12.75">
      <c r="A33" s="10" t="s">
        <v>17</v>
      </c>
      <c r="B33" s="13"/>
      <c r="C33" s="14" t="e">
        <f>ROUND((B30-INT(B30))*100,0)&amp;"/"&amp;100&amp;" groszy"</f>
        <v>#REF!</v>
      </c>
      <c r="D33" s="14" t="e">
        <f>IF(B30=0,"",IF(D32&lt;=20,IF(D32=0,"zero",INDEX(excelblog_Jednosci,D32)),INDEX(excelblog_Dziesiatki,INT(D32/10))&amp;IF(MOD(D32,10)," "&amp;INDEX(excelblog_Jednosci,MOD(D32,10)),"")))&amp;" "&amp;IF(B30=0,"",INDEX(IF(D32&lt;20,{"groszy";"grosz";"grosze";"groszy"},{"groszy";"grosze";"groszy"}),MATCH(IF(D32&lt;20,D32,MOD(D32,10)),IF(D32&lt;20,{0;1;2;5},{0;2;5}),1)))</f>
        <v>#REF!</v>
      </c>
      <c r="E33" s="15" t="e">
        <f>IF(OR(B30&lt;1,INT(E32/100)=0),"",INDEX(excelblog_Setki,INT(E32/100)))&amp;IF(E32-(INT(E32/100)*100)&lt;=20,IF(E32-(INT(E32/100)*100)=0,IF(OR(E32&gt;0,B30&lt;1),"","złotych")," "&amp;INDEX(excelblog_Jednosci,E32-(INT(E32/100)*100)))," "&amp;INDEX(excelblog_Dziesiatki,INT((E32-(INT(E32/100)*100))/10))&amp;IF(MOD((E32-(INT(E32/100)*100)),10)," "&amp;INDEX(excelblog_Jednosci,MOD((E32-(INT(E32/100)*100)),10)),""))&amp;IF(E32=0,""," "&amp;INDEX(IF(E32&lt;20,{"złotych";"złoty";"złote";"złotych"},{"złotych";"złote";"złotych"}),MATCH(IF(E32-(INT(E32/100)*100)&lt;20,E32-(INT(E32/100)*100),MOD((E32-(INT(E32/100)*100)),10)),IF(E32&lt;20,{0;1;2;5},{0;2;5}),1)))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15" t="e">
        <f>IF(OR(B30&lt;1,INT(F32/100)=0),"",INDEX(excelblog_Setki,INT(F32/100)))&amp;IF(F32-(INT(F32/100)*100)&lt;=20,IF(F32-(INT(F32/100)*100)=0,""," "&amp;INDEX(excelblog_Jednosci,F32-(INT(F32/100)*100)))," "&amp;INDEX(excelblog_Dziesiatki,INT((F32-(INT(F32/100)*100))/10))&amp;IF(MOD((F32-(INT(F32/100)*100)),10)," "&amp;INDEX(excelblog_Jednosci,MOD((F32-(INT(F32/100)*100)),10)),""))&amp;IF(F32=0,""," "&amp;INDEX(IF(F32&lt;20,{"";"tysiąc";"tysiące";"tysięcy"},{"tysięcy";"tysiące";"tysięcy"}),MATCH(IF(F32-(INT(F32/100)*100)&lt;20,F32-(INT(F32/100)*100),MOD((F32-(INT(F32/100)*100)),10)),IF(F32&lt;20,{0;1;2;5},{0;2;5}),1)))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15" t="e">
        <f>IF(OR(B30&lt;1,INT(G32/100)=0),"",INDEX(excelblog_Setki,INT(G32/100)))&amp;IF(G32-(INT(G32/100)*100)&lt;=20,IF(G32-(INT(G32/100)*100)=0,""," "&amp;INDEX(excelblog_Jednosci,G32-(INT(G32/100)*100)))," "&amp;INDEX(excelblog_Dziesiatki,INT((G32-(INT(G32/100)*100))/10))&amp;IF(MOD((G32-(INT(G32/100)*100)),10)," "&amp;INDEX(excelblog_Jednosci,MOD((G32-(INT(G32/100)*100)),10)),""))&amp;IF(G32=0,""," "&amp;INDEX(IF(G32&lt;20,{"";"milion";"miliony";"milion?w"},{"milion?w";"miliony";"milion?w"}),MATCH(IF(G32-(INT(G32/100)*100)&lt;20,G32-(INT(G32/100)*100),MOD((G32-(INT(G32/100)*100)),10)),IF(G32&lt;20,{0;1;2;5},{0;2;5}),1)))</f>
        <v>#REF!</v>
      </c>
      <c r="H33" s="14" t="e">
        <f>IF(OR(B30&lt;1,INT(H32/100)=0),"",INDEX(excelblog_Setki,INT(H32/100)))&amp;IF(H32-(INT(H32/100)*100)&lt;=20,IF(H32-(INT(H32/100)*100)=0,""," "&amp;INDEX(excelblog_Jednosci,H32-(INT(H32/100)*100)))," "&amp;INDEX(excelblog_Dziesiatki,INT((H32-(INT(H32/100)*100))/10))&amp;IF(MOD((H32-(INT(H32/100)*100)),10)," "&amp;INDEX(excelblog_Jednosci,MOD((H32-(INT(H32/100)*100)),10)),""))&amp;IF(H32=0,""," "&amp;INDEX(IF(H32&lt;20,{"";"miliard";"miliardy";"miliard?w"},{"miliard?w";"miliardy";"miliard?w"}),MATCH(IF(H32-(INT(H32/100)*100)&lt;20,H32-(INT(H32/100)*100),MOD((H32-(INT(H32/100)*100)),10)),IF(H32&lt;20,{0;1;2;5},{0;2;5}),1)))</f>
        <v>#REF!</v>
      </c>
      <c r="I33" s="13"/>
    </row>
    <row r="34" spans="1:9" ht="12.75">
      <c r="A34" s="2"/>
      <c r="B34" s="2"/>
      <c r="C34" s="16"/>
      <c r="D34" s="17"/>
      <c r="E34" s="17"/>
      <c r="F34" s="17"/>
      <c r="G34" s="17"/>
      <c r="H34" s="17"/>
      <c r="I34" s="2"/>
    </row>
    <row r="35" spans="1:9" ht="12.75">
      <c r="A35" s="3" t="s">
        <v>18</v>
      </c>
      <c r="B35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19"/>
      <c r="D35" s="19"/>
      <c r="E35" s="19"/>
      <c r="F35" s="19"/>
      <c r="G35" s="19"/>
      <c r="H35" s="19"/>
      <c r="I35" s="20"/>
    </row>
    <row r="36" spans="1:9" ht="12.75">
      <c r="A36" s="3" t="s">
        <v>19</v>
      </c>
      <c r="B36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19"/>
      <c r="D36" s="19"/>
      <c r="E36" s="19"/>
      <c r="F36" s="19"/>
      <c r="G36" s="19"/>
      <c r="H36" s="19"/>
      <c r="I36" s="20"/>
    </row>
    <row r="37" spans="1:9" ht="12.75">
      <c r="A37" s="3" t="s">
        <v>20</v>
      </c>
      <c r="B37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19"/>
      <c r="D37" s="19"/>
      <c r="E37" s="19"/>
      <c r="F37" s="19"/>
      <c r="G37" s="19"/>
      <c r="H37" s="19"/>
      <c r="I37" s="20"/>
    </row>
    <row r="41" ht="12.75">
      <c r="A41" s="4"/>
    </row>
    <row r="42" spans="1:9" ht="12.75">
      <c r="A42" s="2"/>
      <c r="B42" s="3" t="s">
        <v>8</v>
      </c>
      <c r="C42" s="2"/>
      <c r="D42" s="5"/>
      <c r="E42" s="5"/>
      <c r="F42" s="5"/>
      <c r="G42" s="5"/>
      <c r="H42" s="5"/>
      <c r="I42" s="2"/>
    </row>
    <row r="43" spans="1:9" ht="12.75">
      <c r="A43" s="3" t="s">
        <v>8</v>
      </c>
      <c r="B43" s="6"/>
      <c r="C43" s="7"/>
      <c r="D43" s="5"/>
      <c r="E43" s="5"/>
      <c r="F43" s="5"/>
      <c r="G43" s="5"/>
      <c r="H43" s="5"/>
      <c r="I43" s="2"/>
    </row>
    <row r="44" spans="1:9" ht="12.75">
      <c r="A44" s="3"/>
      <c r="B44" s="7"/>
      <c r="C44" s="8" t="s">
        <v>10</v>
      </c>
      <c r="D44" s="9" t="s">
        <v>11</v>
      </c>
      <c r="E44" s="9" t="s">
        <v>12</v>
      </c>
      <c r="F44" s="9" t="s">
        <v>13</v>
      </c>
      <c r="G44" s="9" t="s">
        <v>14</v>
      </c>
      <c r="H44" s="9" t="s">
        <v>15</v>
      </c>
      <c r="I44" s="2"/>
    </row>
    <row r="45" spans="1:9" ht="12.75">
      <c r="A45" s="10" t="s">
        <v>16</v>
      </c>
      <c r="B45" s="2"/>
      <c r="C45" s="11"/>
      <c r="D45" s="12">
        <f>ROUND((B43-INT(B43))*100,0)</f>
        <v>0</v>
      </c>
      <c r="E45" s="12">
        <f>IF(B43&gt;=1,VALUE(RIGHT(LEFT(INT(B43),LEN(INT(B43))),3)),0)</f>
        <v>0</v>
      </c>
      <c r="F45" s="12">
        <f>IF(B43&gt;=1000,VALUE(TEXT(RIGHT(LEFT(INT(B43),LEN(INT(B43))-3),3),"000")),0)</f>
        <v>0</v>
      </c>
      <c r="G45" s="12">
        <f>IF(B43&gt;=1000000,VALUE(TEXT(RIGHT(LEFT(INT(B43),LEN(INT(B43))-6),3),"000")),0)</f>
        <v>0</v>
      </c>
      <c r="H45" s="12">
        <f>IF(B43&gt;=1000000000,VALUE(TEXT(RIGHT(LEFT(INT(B43),LEN(INT(B43))-9),3),"000")),0)</f>
        <v>0</v>
      </c>
      <c r="I45" s="2"/>
    </row>
    <row r="46" spans="1:9" ht="12.75">
      <c r="A46" s="10" t="s">
        <v>17</v>
      </c>
      <c r="B46" s="13"/>
      <c r="C46" s="14" t="str">
        <f>ROUND((B43-INT(B43))*100,0)&amp;"/"&amp;100&amp;" groszy"</f>
        <v>0/100 groszy</v>
      </c>
      <c r="D46" s="14" t="str">
        <f>IF(B43=0,"",IF(D45&lt;=20,IF(D45=0,"zero",INDEX(excelblog_Jednosci,D45)),INDEX(excelblog_Dziesiatki,INT(D45/10))&amp;IF(MOD(D45,10)," "&amp;INDEX(excelblog_Jednosci,MOD(D45,10)),"")))&amp;" "&amp;IF(B43=0,"",INDEX(IF(D45&lt;20,{"groszy";"grosz";"grosze";"groszy"},{"groszy";"grosze";"groszy"}),MATCH(IF(D45&lt;20,D45,MOD(D45,10)),IF(D45&lt;20,{0;1;2;5},{0;2;5}),1)))</f>
        <v> </v>
      </c>
      <c r="E46" s="15">
        <f>IF(OR(B43&lt;1,INT(E45/100)=0),"",INDEX(excelblog_Setki,INT(E45/100)))&amp;IF(E45-(INT(E45/100)*100)&lt;=20,IF(E45-(INT(E45/100)*100)=0,IF(OR(E45&gt;0,B43&lt;1),"","złotych")," "&amp;INDEX(excelblog_Jednosci,E45-(INT(E45/100)*100)))," "&amp;INDEX(excelblog_Dziesiatki,INT((E45-(INT(E45/100)*100))/10))&amp;IF(MOD((E45-(INT(E45/100)*100)),10)," "&amp;INDEX(excelblog_Jednosci,MOD((E45-(INT(E45/100)*100)),10)),""))&amp;IF(E45=0,""," "&amp;INDEX(IF(E45&lt;20,{"złotych";"złoty";"złote";"złotych"},{"złotych";"złote";"złotych"}),MATCH(IF(E45-(INT(E45/100)*100)&lt;20,E45-(INT(E45/100)*100),MOD((E45-(INT(E45/100)*100)),10)),IF(E45&lt;20,{0;1;2;5},{0;2;5}),1)))</f>
      </c>
      <c r="F46" s="15">
        <f>IF(OR(B43&lt;1,INT(F45/100)=0),"",INDEX(excelblog_Setki,INT(F45/100)))&amp;IF(F45-(INT(F45/100)*100)&lt;=20,IF(F45-(INT(F45/100)*100)=0,""," "&amp;INDEX(excelblog_Jednosci,F45-(INT(F45/100)*100)))," "&amp;INDEX(excelblog_Dziesiatki,INT((F45-(INT(F45/100)*100))/10))&amp;IF(MOD((F45-(INT(F45/100)*100)),10)," "&amp;INDEX(excelblog_Jednosci,MOD((F45-(INT(F45/100)*100)),10)),""))&amp;IF(F45=0,""," "&amp;INDEX(IF(F45&lt;20,{"";"tysiąc";"tysiące";"tysięcy"},{"tysięcy";"tysiące";"tysięcy"}),MATCH(IF(F45-(INT(F45/100)*100)&lt;20,F45-(INT(F45/100)*100),MOD((F45-(INT(F45/100)*100)),10)),IF(F45&lt;20,{0;1;2;5},{0;2;5}),1)))</f>
      </c>
      <c r="G46" s="15">
        <f>IF(OR(B43&lt;1,INT(G45/100)=0),"",INDEX(excelblog_Setki,INT(G45/100)))&amp;IF(G45-(INT(G45/100)*100)&lt;=20,IF(G45-(INT(G45/100)*100)=0,""," "&amp;INDEX(excelblog_Jednosci,G45-(INT(G45/100)*100)))," "&amp;INDEX(excelblog_Dziesiatki,INT((G45-(INT(G45/100)*100))/10))&amp;IF(MOD((G45-(INT(G45/100)*100)),10)," "&amp;INDEX(excelblog_Jednosci,MOD((G45-(INT(G45/100)*100)),10)),""))&amp;IF(G45=0,""," "&amp;INDEX(IF(G45&lt;20,{"";"milion";"miliony";"milion?w"},{"milion?w";"miliony";"milion?w"}),MATCH(IF(G45-(INT(G45/100)*100)&lt;20,G45-(INT(G45/100)*100),MOD((G45-(INT(G45/100)*100)),10)),IF(G45&lt;20,{0;1;2;5},{0;2;5}),1)))</f>
      </c>
      <c r="H46" s="14">
        <f>IF(OR(B43&lt;1,INT(H45/100)=0),"",INDEX(excelblog_Setki,INT(H45/100)))&amp;IF(H45-(INT(H45/100)*100)&lt;=20,IF(H45-(INT(H45/100)*100)=0,""," "&amp;INDEX(excelblog_Jednosci,H45-(INT(H45/100)*100)))," "&amp;INDEX(excelblog_Dziesiatki,INT((H45-(INT(H45/100)*100))/10))&amp;IF(MOD((H45-(INT(H45/100)*100)),10)," "&amp;INDEX(excelblog_Jednosci,MOD((H45-(INT(H45/100)*100)),10)),""))&amp;IF(H45=0,""," "&amp;INDEX(IF(H45&lt;20,{"";"miliard";"miliardy";"miliard?w"},{"miliard?w";"miliardy";"miliard?w"}),MATCH(IF(H45-(INT(H45/100)*100)&lt;20,H45-(INT(H45/100)*100),MOD((H45-(INT(H45/100)*100)),10)),IF(H45&lt;20,{0;1;2;5},{0;2;5}),1)))</f>
      </c>
      <c r="I46" s="13"/>
    </row>
    <row r="47" spans="1:9" ht="12.75">
      <c r="A47" s="2"/>
      <c r="B47" s="2"/>
      <c r="C47" s="16"/>
      <c r="D47" s="17"/>
      <c r="E47" s="17"/>
      <c r="F47" s="17"/>
      <c r="G47" s="17"/>
      <c r="H47" s="17"/>
      <c r="I47" s="2"/>
    </row>
    <row r="48" spans="1:9" ht="12.75">
      <c r="A48" s="3" t="s">
        <v>18</v>
      </c>
      <c r="B48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19"/>
      <c r="D48" s="19"/>
      <c r="E48" s="19"/>
      <c r="F48" s="19"/>
      <c r="G48" s="19"/>
      <c r="H48" s="19"/>
      <c r="I48" s="20"/>
    </row>
    <row r="49" spans="1:9" ht="12.75">
      <c r="A49" s="3" t="s">
        <v>19</v>
      </c>
      <c r="B49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19"/>
      <c r="D49" s="19"/>
      <c r="E49" s="19"/>
      <c r="F49" s="19"/>
      <c r="G49" s="19"/>
      <c r="H49" s="19"/>
      <c r="I49" s="20"/>
    </row>
    <row r="50" spans="1:9" ht="12.75">
      <c r="A50" s="3" t="s">
        <v>20</v>
      </c>
      <c r="B50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19"/>
      <c r="D50" s="19"/>
      <c r="E50" s="19"/>
      <c r="F50" s="19"/>
      <c r="G50" s="19"/>
      <c r="H50" s="19"/>
      <c r="I50" s="20"/>
    </row>
    <row r="54" ht="12.75">
      <c r="A54" s="4"/>
    </row>
    <row r="55" spans="1:9" ht="12.75">
      <c r="A55" s="2"/>
      <c r="B55" s="3" t="s">
        <v>8</v>
      </c>
      <c r="C55" s="2"/>
      <c r="D55" s="5"/>
      <c r="E55" s="5"/>
      <c r="F55" s="5"/>
      <c r="G55" s="5"/>
      <c r="H55" s="5"/>
      <c r="I55" s="2"/>
    </row>
    <row r="56" spans="1:9" ht="12.75">
      <c r="A56" s="3" t="s">
        <v>8</v>
      </c>
      <c r="B56" s="6"/>
      <c r="C56" s="7" t="s">
        <v>23</v>
      </c>
      <c r="D56" s="5"/>
      <c r="E56" s="5"/>
      <c r="F56" s="5"/>
      <c r="G56" s="5"/>
      <c r="H56" s="5"/>
      <c r="I56" s="2"/>
    </row>
    <row r="57" spans="1:9" ht="12.75">
      <c r="A57" s="3"/>
      <c r="B57" s="7"/>
      <c r="C57" s="8" t="s">
        <v>10</v>
      </c>
      <c r="D57" s="9" t="s">
        <v>11</v>
      </c>
      <c r="E57" s="9" t="s">
        <v>12</v>
      </c>
      <c r="F57" s="9" t="s">
        <v>13</v>
      </c>
      <c r="G57" s="9" t="s">
        <v>14</v>
      </c>
      <c r="H57" s="9" t="s">
        <v>15</v>
      </c>
      <c r="I57" s="2"/>
    </row>
    <row r="58" spans="1:9" ht="12.75">
      <c r="A58" s="10" t="s">
        <v>16</v>
      </c>
      <c r="B58" s="2"/>
      <c r="C58" s="11"/>
      <c r="D58" s="12">
        <f>ROUND((B56-INT(B56))*100,0)</f>
        <v>0</v>
      </c>
      <c r="E58" s="12">
        <f>IF(B56&gt;=1,VALUE(RIGHT(LEFT(INT(B56),LEN(INT(B56))),3)),0)</f>
        <v>0</v>
      </c>
      <c r="F58" s="12">
        <f>IF(B56&gt;=1000,VALUE(TEXT(RIGHT(LEFT(INT(B56),LEN(INT(B56))-3),3),"000")),0)</f>
        <v>0</v>
      </c>
      <c r="G58" s="12">
        <f>IF(B56&gt;=1000000,VALUE(TEXT(RIGHT(LEFT(INT(B56),LEN(INT(B56))-6),3),"000")),0)</f>
        <v>0</v>
      </c>
      <c r="H58" s="12">
        <f>IF(B56&gt;=1000000000,VALUE(TEXT(RIGHT(LEFT(INT(B56),LEN(INT(B56))-9),3),"000")),0)</f>
        <v>0</v>
      </c>
      <c r="I58" s="2"/>
    </row>
    <row r="59" spans="1:9" ht="12.75">
      <c r="A59" s="10" t="s">
        <v>17</v>
      </c>
      <c r="B59" s="13"/>
      <c r="C59" s="14" t="str">
        <f>ROUND((B56-INT(B56))*100,0)&amp;"/"&amp;100&amp;" groszy"</f>
        <v>0/100 groszy</v>
      </c>
      <c r="D59" s="14" t="str">
        <f>IF(B56=0,"",IF(D58&lt;=20,IF(D58=0,"zero",INDEX(excelblog_Jednosci,D58)),INDEX(excelblog_Dziesiatki,INT(D58/10))&amp;IF(MOD(D58,10)," "&amp;INDEX(excelblog_Jednosci,MOD(D58,10)),"")))&amp;" "&amp;IF(B56=0,"",INDEX(IF(D58&lt;20,{"groszy";"grosz";"grosze";"groszy"},{"groszy";"grosze";"groszy"}),MATCH(IF(D58&lt;20,D58,MOD(D58,10)),IF(D58&lt;20,{0;1;2;5},{0;2;5}),1)))</f>
        <v> </v>
      </c>
      <c r="E59" s="15">
        <f>IF(OR(B56&lt;1,INT(E58/100)=0),"",INDEX(excelblog_Setki,INT(E58/100)))&amp;IF(E58-(INT(E58/100)*100)&lt;=20,IF(E58-(INT(E58/100)*100)=0,IF(OR(E58&gt;0,B56&lt;1),"","złotych")," "&amp;INDEX(excelblog_Jednosci,E58-(INT(E58/100)*100)))," "&amp;INDEX(excelblog_Dziesiatki,INT((E58-(INT(E58/100)*100))/10))&amp;IF(MOD((E58-(INT(E58/100)*100)),10)," "&amp;INDEX(excelblog_Jednosci,MOD((E58-(INT(E58/100)*100)),10)),""))&amp;IF(E58=0,""," "&amp;INDEX(IF(E58&lt;20,{"złotych";"złoty";"złote";"złotych"},{"złotych";"złote";"złotych"}),MATCH(IF(E58-(INT(E58/100)*100)&lt;20,E58-(INT(E58/100)*100),MOD((E58-(INT(E58/100)*100)),10)),IF(E58&lt;20,{0;1;2;5},{0;2;5}),1)))</f>
      </c>
      <c r="F59" s="15">
        <f>IF(OR(B56&lt;1,INT(F58/100)=0),"",INDEX(excelblog_Setki,INT(F58/100)))&amp;IF(F58-(INT(F58/100)*100)&lt;=20,IF(F58-(INT(F58/100)*100)=0,""," "&amp;INDEX(excelblog_Jednosci,F58-(INT(F58/100)*100)))," "&amp;INDEX(excelblog_Dziesiatki,INT((F58-(INT(F58/100)*100))/10))&amp;IF(MOD((F58-(INT(F58/100)*100)),10)," "&amp;INDEX(excelblog_Jednosci,MOD((F58-(INT(F58/100)*100)),10)),""))&amp;IF(F58=0,""," "&amp;INDEX(IF(F58&lt;20,{"";"tysiąc";"tysiące";"tysięcy"},{"tysięcy";"tysiące";"tysięcy"}),MATCH(IF(F58-(INT(F58/100)*100)&lt;20,F58-(INT(F58/100)*100),MOD((F58-(INT(F58/100)*100)),10)),IF(F58&lt;20,{0;1;2;5},{0;2;5}),1)))</f>
      </c>
      <c r="G59" s="15">
        <f>IF(OR(B56&lt;1,INT(G58/100)=0),"",INDEX(excelblog_Setki,INT(G58/100)))&amp;IF(G58-(INT(G58/100)*100)&lt;=20,IF(G58-(INT(G58/100)*100)=0,""," "&amp;INDEX(excelblog_Jednosci,G58-(INT(G58/100)*100)))," "&amp;INDEX(excelblog_Dziesiatki,INT((G58-(INT(G58/100)*100))/10))&amp;IF(MOD((G58-(INT(G58/100)*100)),10)," "&amp;INDEX(excelblog_Jednosci,MOD((G58-(INT(G58/100)*100)),10)),""))&amp;IF(G58=0,""," "&amp;INDEX(IF(G58&lt;20,{"";"milion";"miliony";"milion?w"},{"milion?w";"miliony";"milion?w"}),MATCH(IF(G58-(INT(G58/100)*100)&lt;20,G58-(INT(G58/100)*100),MOD((G58-(INT(G58/100)*100)),10)),IF(G58&lt;20,{0;1;2;5},{0;2;5}),1)))</f>
      </c>
      <c r="H59" s="14">
        <f>IF(OR(B56&lt;1,INT(H58/100)=0),"",INDEX(excelblog_Setki,INT(H58/100)))&amp;IF(H58-(INT(H58/100)*100)&lt;=20,IF(H58-(INT(H58/100)*100)=0,""," "&amp;INDEX(excelblog_Jednosci,H58-(INT(H58/100)*100)))," "&amp;INDEX(excelblog_Dziesiatki,INT((H58-(INT(H58/100)*100))/10))&amp;IF(MOD((H58-(INT(H58/100)*100)),10)," "&amp;INDEX(excelblog_Jednosci,MOD((H58-(INT(H58/100)*100)),10)),""))&amp;IF(H58=0,""," "&amp;INDEX(IF(H58&lt;20,{"";"miliard";"miliardy";"miliard?w"},{"miliard?w";"miliardy";"miliard?w"}),MATCH(IF(H58-(INT(H58/100)*100)&lt;20,H58-(INT(H58/100)*100),MOD((H58-(INT(H58/100)*100)),10)),IF(H58&lt;20,{0;1;2;5},{0;2;5}),1)))</f>
      </c>
      <c r="I59" s="13"/>
    </row>
    <row r="60" spans="1:9" ht="12.75">
      <c r="A60" s="2"/>
      <c r="B60" s="2"/>
      <c r="C60" s="16"/>
      <c r="D60" s="17"/>
      <c r="E60" s="17"/>
      <c r="F60" s="17"/>
      <c r="G60" s="17"/>
      <c r="H60" s="17"/>
      <c r="I60" s="2"/>
    </row>
    <row r="61" spans="1:9" ht="12.75">
      <c r="A61" s="3" t="s">
        <v>18</v>
      </c>
      <c r="B61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19"/>
      <c r="D61" s="19"/>
      <c r="E61" s="19"/>
      <c r="F61" s="19"/>
      <c r="G61" s="19"/>
      <c r="H61" s="19"/>
      <c r="I61" s="20"/>
    </row>
    <row r="62" spans="1:9" ht="12.75">
      <c r="A62" s="3" t="s">
        <v>19</v>
      </c>
      <c r="B62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19"/>
      <c r="D62" s="19"/>
      <c r="E62" s="19"/>
      <c r="F62" s="19"/>
      <c r="G62" s="19"/>
      <c r="H62" s="19"/>
      <c r="I62" s="20"/>
    </row>
    <row r="63" spans="1:9" ht="12.75">
      <c r="A63" s="3" t="s">
        <v>20</v>
      </c>
      <c r="B63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19"/>
      <c r="D63" s="19"/>
      <c r="E63" s="19"/>
      <c r="F63" s="19"/>
      <c r="G63" s="19"/>
      <c r="H63" s="19"/>
      <c r="I63" s="20"/>
    </row>
    <row r="101" ht="12.75">
      <c r="A101" s="1" t="s">
        <v>25</v>
      </c>
    </row>
    <row r="102" ht="12.75">
      <c r="A102" s="4"/>
    </row>
    <row r="103" spans="1:9" ht="12.75">
      <c r="A103" s="2"/>
      <c r="B103" s="3" t="s">
        <v>8</v>
      </c>
      <c r="C103" s="2"/>
      <c r="D103" s="5"/>
      <c r="E103" s="5"/>
      <c r="F103" s="5"/>
      <c r="G103" s="5"/>
      <c r="H103" s="5"/>
      <c r="I103" s="2"/>
    </row>
    <row r="104" spans="1:9" ht="12.75">
      <c r="A104" s="3" t="s">
        <v>8</v>
      </c>
      <c r="B104" s="6" t="e">
        <f>Arkusz1!#REF!</f>
        <v>#REF!</v>
      </c>
      <c r="C104" s="7" t="s">
        <v>9</v>
      </c>
      <c r="D104" s="5"/>
      <c r="E104" s="5"/>
      <c r="F104" s="5"/>
      <c r="G104" s="5"/>
      <c r="H104" s="5"/>
      <c r="I104" s="2"/>
    </row>
    <row r="105" spans="1:9" ht="12.75">
      <c r="A105" s="3"/>
      <c r="B105" s="7"/>
      <c r="C105" s="8" t="s">
        <v>10</v>
      </c>
      <c r="D105" s="9" t="s">
        <v>11</v>
      </c>
      <c r="E105" s="9" t="s">
        <v>12</v>
      </c>
      <c r="F105" s="9" t="s">
        <v>13</v>
      </c>
      <c r="G105" s="9" t="s">
        <v>14</v>
      </c>
      <c r="H105" s="9" t="s">
        <v>15</v>
      </c>
      <c r="I105" s="2"/>
    </row>
    <row r="106" spans="1:9" ht="12.75">
      <c r="A106" s="10" t="s">
        <v>16</v>
      </c>
      <c r="B106" s="2"/>
      <c r="C106" s="11"/>
      <c r="D106" s="12" t="e">
        <f>ROUND((B104-INT(B104))*100,0)</f>
        <v>#REF!</v>
      </c>
      <c r="E106" s="12" t="e">
        <f>IF(B104&gt;=1,VALUE(RIGHT(LEFT(INT(B104),LEN(INT(B104))),3)),0)</f>
        <v>#REF!</v>
      </c>
      <c r="F106" s="12" t="e">
        <f>IF(B104&gt;=1000,VALUE(TEXT(RIGHT(LEFT(INT(B104),LEN(INT(B104))-3),3),"000")),0)</f>
        <v>#REF!</v>
      </c>
      <c r="G106" s="12" t="e">
        <f>IF(B104&gt;=1000000,VALUE(TEXT(RIGHT(LEFT(INT(B104),LEN(INT(B104))-6),3),"000")),0)</f>
        <v>#REF!</v>
      </c>
      <c r="H106" s="12" t="e">
        <f>IF(B104&gt;=1000000000,VALUE(TEXT(RIGHT(LEFT(INT(B104),LEN(INT(B104))-9),3),"000")),0)</f>
        <v>#REF!</v>
      </c>
      <c r="I106" s="2"/>
    </row>
    <row r="107" spans="1:9" ht="12.75">
      <c r="A107" s="10" t="s">
        <v>17</v>
      </c>
      <c r="B107" s="13"/>
      <c r="C107" s="14" t="e">
        <f>ROUND((B104-INT(B104))*100,0)&amp;"/"&amp;100&amp;" groszy"</f>
        <v>#REF!</v>
      </c>
      <c r="D107" s="14" t="e">
        <f>IF(B104=0,"",IF(D106&lt;=20,IF(D106=0,"zero",INDEX(excelblog_Jednosci,D106)),INDEX(excelblog_Dziesiatki,INT(D106/10))&amp;IF(MOD(D106,10)," "&amp;INDEX(excelblog_Jednosci,MOD(D106,10)),"")))&amp;" "&amp;IF(B104=0,"",INDEX(IF(D106&lt;20,{"groszy";"grosz";"grosze";"groszy"},{"groszy";"grosze";"groszy"}),MATCH(IF(D106&lt;20,D106,MOD(D106,10)),IF(D106&lt;20,{0;1;2;5},{0;2;5}),1)))</f>
        <v>#REF!</v>
      </c>
      <c r="E107" s="15" t="e">
        <f>IF(OR(B104&lt;1,INT(E106/100)=0),"",INDEX(excelblog_Setki,INT(E106/100)))&amp;IF(E106-(INT(E106/100)*100)&lt;=20,IF(E106-(INT(E106/100)*100)=0,IF(OR(E106&gt;0,B104&lt;1),"","złotych")," "&amp;INDEX(excelblog_Jednosci,E106-(INT(E106/100)*100)))," "&amp;INDEX(excelblog_Dziesiatki,INT((E106-(INT(E106/100)*100))/10))&amp;IF(MOD((E106-(INT(E106/100)*100)),10)," "&amp;INDEX(excelblog_Jednosci,MOD((E106-(INT(E106/100)*100)),10)),""))&amp;IF(E106=0,""," "&amp;INDEX(IF(E106&lt;20,{"złotych";"złoty";"złote";"złotych"},{"złotych";"złote";"złotych"}),MATCH(IF(E106-(INT(E106/100)*100)&lt;20,E106-(INT(E106/100)*100),MOD((E106-(INT(E106/100)*100)),10)),IF(E106&lt;20,{0;1;2;5},{0;2;5}),1)))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15" t="e">
        <f>IF(OR(B104&lt;1,INT(F106/100)=0),"",INDEX(excelblog_Setki,INT(F106/100)))&amp;IF(F106-(INT(F106/100)*100)&lt;=20,IF(F106-(INT(F106/100)*100)=0,""," "&amp;INDEX(excelblog_Jednosci,F106-(INT(F106/100)*100)))," "&amp;INDEX(excelblog_Dziesiatki,INT((F106-(INT(F106/100)*100))/10))&amp;IF(MOD((F106-(INT(F106/100)*100)),10)," "&amp;INDEX(excelblog_Jednosci,MOD((F106-(INT(F106/100)*100)),10)),""))&amp;IF(F106=0,""," "&amp;INDEX(IF(F106&lt;20,{"";"tysiąc";"tysiące";"tysięcy"},{"tysięcy";"tysiące";"tysięcy"}),MATCH(IF(F106-(INT(F106/100)*100)&lt;20,F106-(INT(F106/100)*100),MOD((F106-(INT(F106/100)*100)),10)),IF(F106&lt;20,{0;1;2;5},{0;2;5}),1)))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15" t="e">
        <f>IF(OR(B104&lt;1,INT(G106/100)=0),"",INDEX(excelblog_Setki,INT(G106/100)))&amp;IF(G106-(INT(G106/100)*100)&lt;=20,IF(G106-(INT(G106/100)*100)=0,""," "&amp;INDEX(excelblog_Jednosci,G106-(INT(G106/100)*100)))," "&amp;INDEX(excelblog_Dziesiatki,INT((G106-(INT(G106/100)*100))/10))&amp;IF(MOD((G106-(INT(G106/100)*100)),10)," "&amp;INDEX(excelblog_Jednosci,MOD((G106-(INT(G106/100)*100)),10)),""))&amp;IF(G106=0,""," "&amp;INDEX(IF(G106&lt;20,{"";"milion";"miliony";"milion?w"},{"milion?w";"miliony";"milion?w"}),MATCH(IF(G106-(INT(G106/100)*100)&lt;20,G106-(INT(G106/100)*100),MOD((G106-(INT(G106/100)*100)),10)),IF(G106&lt;20,{0;1;2;5},{0;2;5}),1)))</f>
        <v>#REF!</v>
      </c>
      <c r="H107" s="14" t="e">
        <f>IF(OR(B104&lt;1,INT(H106/100)=0),"",INDEX(excelblog_Setki,INT(H106/100)))&amp;IF(H106-(INT(H106/100)*100)&lt;=20,IF(H106-(INT(H106/100)*100)=0,""," "&amp;INDEX(excelblog_Jednosci,H106-(INT(H106/100)*100)))," "&amp;INDEX(excelblog_Dziesiatki,INT((H106-(INT(H106/100)*100))/10))&amp;IF(MOD((H106-(INT(H106/100)*100)),10)," "&amp;INDEX(excelblog_Jednosci,MOD((H106-(INT(H106/100)*100)),10)),""))&amp;IF(H106=0,""," "&amp;INDEX(IF(H106&lt;20,{"";"miliard";"miliardy";"miliard?w"},{"miliard?w";"miliardy";"miliard?w"}),MATCH(IF(H106-(INT(H106/100)*100)&lt;20,H106-(INT(H106/100)*100),MOD((H106-(INT(H106/100)*100)),10)),IF(H106&lt;20,{0;1;2;5},{0;2;5}),1)))</f>
        <v>#REF!</v>
      </c>
      <c r="I107" s="13"/>
    </row>
    <row r="108" spans="1:9" ht="12.75">
      <c r="A108" s="2"/>
      <c r="B108" s="2"/>
      <c r="C108" s="16"/>
      <c r="D108" s="17"/>
      <c r="E108" s="17"/>
      <c r="F108" s="17"/>
      <c r="G108" s="17"/>
      <c r="H108" s="17"/>
      <c r="I108" s="2"/>
    </row>
    <row r="109" spans="1:9" ht="12.75">
      <c r="A109" s="3" t="s">
        <v>18</v>
      </c>
      <c r="B109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19"/>
      <c r="D109" s="19"/>
      <c r="E109" s="19"/>
      <c r="F109" s="19"/>
      <c r="G109" s="19"/>
      <c r="H109" s="19"/>
      <c r="I109" s="20"/>
    </row>
    <row r="110" spans="1:9" ht="12.75">
      <c r="A110" s="3" t="s">
        <v>19</v>
      </c>
      <c r="B110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19"/>
      <c r="D110" s="19"/>
      <c r="E110" s="19"/>
      <c r="F110" s="19"/>
      <c r="G110" s="19"/>
      <c r="H110" s="19"/>
      <c r="I110" s="20"/>
    </row>
    <row r="111" spans="1:9" ht="12.75">
      <c r="A111" s="3" t="s">
        <v>20</v>
      </c>
      <c r="B111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19"/>
      <c r="D111" s="19"/>
      <c r="E111" s="19"/>
      <c r="F111" s="19"/>
      <c r="G111" s="19"/>
      <c r="H111" s="19"/>
      <c r="I111" s="20"/>
    </row>
    <row r="112" spans="1:9" ht="12.75">
      <c r="A112" s="3"/>
      <c r="B112" s="2"/>
      <c r="C112" s="2"/>
      <c r="D112" s="5"/>
      <c r="E112" s="5"/>
      <c r="F112" s="5"/>
      <c r="G112" s="5"/>
      <c r="H112" s="5"/>
      <c r="I112" s="2"/>
    </row>
    <row r="115" ht="12.75">
      <c r="A115" s="4"/>
    </row>
    <row r="116" spans="1:9" ht="12.75">
      <c r="A116" s="2"/>
      <c r="B116" s="3" t="s">
        <v>8</v>
      </c>
      <c r="C116" s="2"/>
      <c r="D116" s="5"/>
      <c r="E116" s="5"/>
      <c r="F116" s="5"/>
      <c r="G116" s="5"/>
      <c r="H116" s="5"/>
      <c r="I116" s="2"/>
    </row>
    <row r="117" spans="1:9" ht="12.75">
      <c r="A117" s="3" t="s">
        <v>8</v>
      </c>
      <c r="B117" s="6" t="e">
        <f>Arkusz1!#REF!</f>
        <v>#REF!</v>
      </c>
      <c r="C117" s="7" t="s">
        <v>21</v>
      </c>
      <c r="D117" s="5"/>
      <c r="E117" s="5"/>
      <c r="F117" s="5"/>
      <c r="G117" s="5"/>
      <c r="H117" s="5"/>
      <c r="I117" s="2"/>
    </row>
    <row r="118" spans="1:9" ht="12.75">
      <c r="A118" s="3"/>
      <c r="B118" s="7"/>
      <c r="C118" s="8" t="s">
        <v>10</v>
      </c>
      <c r="D118" s="9" t="s">
        <v>11</v>
      </c>
      <c r="E118" s="9" t="s">
        <v>12</v>
      </c>
      <c r="F118" s="9" t="s">
        <v>13</v>
      </c>
      <c r="G118" s="9" t="s">
        <v>14</v>
      </c>
      <c r="H118" s="9" t="s">
        <v>15</v>
      </c>
      <c r="I118" s="2"/>
    </row>
    <row r="119" spans="1:9" ht="12.75">
      <c r="A119" s="10" t="s">
        <v>16</v>
      </c>
      <c r="B119" s="2"/>
      <c r="C119" s="11"/>
      <c r="D119" s="12" t="e">
        <f>ROUND((B117-INT(B117))*100,0)</f>
        <v>#REF!</v>
      </c>
      <c r="E119" s="12" t="e">
        <f>IF(B117&gt;=1,VALUE(RIGHT(LEFT(INT(B117),LEN(INT(B117))),3)),0)</f>
        <v>#REF!</v>
      </c>
      <c r="F119" s="12" t="e">
        <f>IF(B117&gt;=1000,VALUE(TEXT(RIGHT(LEFT(INT(B117),LEN(INT(B117))-3),3),"000")),0)</f>
        <v>#REF!</v>
      </c>
      <c r="G119" s="12" t="e">
        <f>IF(B117&gt;=1000000,VALUE(TEXT(RIGHT(LEFT(INT(B117),LEN(INT(B117))-6),3),"000")),0)</f>
        <v>#REF!</v>
      </c>
      <c r="H119" s="12" t="e">
        <f>IF(B117&gt;=1000000000,VALUE(TEXT(RIGHT(LEFT(INT(B117),LEN(INT(B117))-9),3),"000")),0)</f>
        <v>#REF!</v>
      </c>
      <c r="I119" s="2"/>
    </row>
    <row r="120" spans="1:9" ht="12.75">
      <c r="A120" s="10" t="s">
        <v>17</v>
      </c>
      <c r="B120" s="13"/>
      <c r="C120" s="14" t="e">
        <f>ROUND((B117-INT(B117))*100,0)&amp;"/"&amp;100&amp;" groszy"</f>
        <v>#REF!</v>
      </c>
      <c r="D120" s="14" t="e">
        <f>IF(B117=0,"",IF(D119&lt;=20,IF(D119=0,"zero",INDEX(excelblog_Jednosci,D119)),INDEX(excelblog_Dziesiatki,INT(D119/10))&amp;IF(MOD(D119,10)," "&amp;INDEX(excelblog_Jednosci,MOD(D119,10)),"")))&amp;" "&amp;IF(B117=0,"",INDEX(IF(D119&lt;20,{"groszy";"grosz";"grosze";"groszy"},{"groszy";"grosze";"groszy"}),MATCH(IF(D119&lt;20,D119,MOD(D119,10)),IF(D119&lt;20,{0;1;2;5},{0;2;5}),1)))</f>
        <v>#REF!</v>
      </c>
      <c r="E120" s="15" t="e">
        <f>IF(OR(B117&lt;1,INT(E119/100)=0),"",INDEX(excelblog_Setki,INT(E119/100)))&amp;IF(E119-(INT(E119/100)*100)&lt;=20,IF(E119-(INT(E119/100)*100)=0,IF(OR(E119&gt;0,B117&lt;1),"","złotych")," "&amp;INDEX(excelblog_Jednosci,E119-(INT(E119/100)*100)))," "&amp;INDEX(excelblog_Dziesiatki,INT((E119-(INT(E119/100)*100))/10))&amp;IF(MOD((E119-(INT(E119/100)*100)),10)," "&amp;INDEX(excelblog_Jednosci,MOD((E119-(INT(E119/100)*100)),10)),""))&amp;IF(E119=0,""," "&amp;INDEX(IF(E119&lt;20,{"złotych";"złoty";"złote";"złotych"},{"złotych";"złote";"złotych"}),MATCH(IF(E119-(INT(E119/100)*100)&lt;20,E119-(INT(E119/100)*100),MOD((E119-(INT(E119/100)*100)),10)),IF(E119&lt;20,{0;1;2;5},{0;2;5}),1)))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15" t="e">
        <f>IF(OR(B117&lt;1,INT(F119/100)=0),"",INDEX(excelblog_Setki,INT(F119/100)))&amp;IF(F119-(INT(F119/100)*100)&lt;=20,IF(F119-(INT(F119/100)*100)=0,""," "&amp;INDEX(excelblog_Jednosci,F119-(INT(F119/100)*100)))," "&amp;INDEX(excelblog_Dziesiatki,INT((F119-(INT(F119/100)*100))/10))&amp;IF(MOD((F119-(INT(F119/100)*100)),10)," "&amp;INDEX(excelblog_Jednosci,MOD((F119-(INT(F119/100)*100)),10)),""))&amp;IF(F119=0,""," "&amp;INDEX(IF(F119&lt;20,{"";"tysiąc";"tysiące";"tysięcy"},{"tysięcy";"tysiące";"tysięcy"}),MATCH(IF(F119-(INT(F119/100)*100)&lt;20,F119-(INT(F119/100)*100),MOD((F119-(INT(F119/100)*100)),10)),IF(F119&lt;20,{0;1;2;5},{0;2;5}),1)))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15" t="e">
        <f>IF(OR(B117&lt;1,INT(G119/100)=0),"",INDEX(excelblog_Setki,INT(G119/100)))&amp;IF(G119-(INT(G119/100)*100)&lt;=20,IF(G119-(INT(G119/100)*100)=0,""," "&amp;INDEX(excelblog_Jednosci,G119-(INT(G119/100)*100)))," "&amp;INDEX(excelblog_Dziesiatki,INT((G119-(INT(G119/100)*100))/10))&amp;IF(MOD((G119-(INT(G119/100)*100)),10)," "&amp;INDEX(excelblog_Jednosci,MOD((G119-(INT(G119/100)*100)),10)),""))&amp;IF(G119=0,""," "&amp;INDEX(IF(G119&lt;20,{"";"milion";"miliony";"milion?w"},{"milion?w";"miliony";"milion?w"}),MATCH(IF(G119-(INT(G119/100)*100)&lt;20,G119-(INT(G119/100)*100),MOD((G119-(INT(G119/100)*100)),10)),IF(G119&lt;20,{0;1;2;5},{0;2;5}),1)))</f>
        <v>#REF!</v>
      </c>
      <c r="H120" s="14" t="e">
        <f>IF(OR(B117&lt;1,INT(H119/100)=0),"",INDEX(excelblog_Setki,INT(H119/100)))&amp;IF(H119-(INT(H119/100)*100)&lt;=20,IF(H119-(INT(H119/100)*100)=0,""," "&amp;INDEX(excelblog_Jednosci,H119-(INT(H119/100)*100)))," "&amp;INDEX(excelblog_Dziesiatki,INT((H119-(INT(H119/100)*100))/10))&amp;IF(MOD((H119-(INT(H119/100)*100)),10)," "&amp;INDEX(excelblog_Jednosci,MOD((H119-(INT(H119/100)*100)),10)),""))&amp;IF(H119=0,""," "&amp;INDEX(IF(H119&lt;20,{"";"miliard";"miliardy";"miliard?w"},{"miliard?w";"miliardy";"miliard?w"}),MATCH(IF(H119-(INT(H119/100)*100)&lt;20,H119-(INT(H119/100)*100),MOD((H119-(INT(H119/100)*100)),10)),IF(H119&lt;20,{0;1;2;5},{0;2;5}),1)))</f>
        <v>#REF!</v>
      </c>
      <c r="I120" s="13"/>
    </row>
    <row r="121" spans="1:9" ht="12.75">
      <c r="A121" s="2"/>
      <c r="B121" s="2"/>
      <c r="C121" s="16"/>
      <c r="D121" s="17"/>
      <c r="E121" s="17"/>
      <c r="F121" s="17"/>
      <c r="G121" s="17"/>
      <c r="H121" s="17"/>
      <c r="I121" s="2"/>
    </row>
    <row r="122" spans="1:9" ht="12.75">
      <c r="A122" s="3" t="s">
        <v>18</v>
      </c>
      <c r="B122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19"/>
      <c r="D122" s="19"/>
      <c r="E122" s="19"/>
      <c r="F122" s="19"/>
      <c r="G122" s="19"/>
      <c r="H122" s="19"/>
      <c r="I122" s="20"/>
    </row>
    <row r="123" spans="1:9" ht="12.75">
      <c r="A123" s="3" t="s">
        <v>19</v>
      </c>
      <c r="B123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19"/>
      <c r="D123" s="19"/>
      <c r="E123" s="19"/>
      <c r="F123" s="19"/>
      <c r="G123" s="19"/>
      <c r="H123" s="19"/>
      <c r="I123" s="20"/>
    </row>
    <row r="124" spans="1:9" ht="12.75">
      <c r="A124" s="3" t="s">
        <v>20</v>
      </c>
      <c r="B124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19"/>
      <c r="D124" s="19"/>
      <c r="E124" s="19"/>
      <c r="F124" s="19"/>
      <c r="G124" s="19"/>
      <c r="H124" s="19"/>
      <c r="I124" s="20"/>
    </row>
    <row r="128" ht="12.75">
      <c r="A128" s="4"/>
    </row>
    <row r="129" spans="1:9" ht="12.75">
      <c r="A129" s="2"/>
      <c r="B129" s="3" t="s">
        <v>8</v>
      </c>
      <c r="C129" s="2"/>
      <c r="D129" s="5"/>
      <c r="E129" s="5"/>
      <c r="F129" s="5"/>
      <c r="G129" s="5"/>
      <c r="H129" s="5"/>
      <c r="I129" s="2"/>
    </row>
    <row r="130" spans="1:9" ht="12.75">
      <c r="A130" s="3" t="s">
        <v>8</v>
      </c>
      <c r="B130" s="6" t="e">
        <f>Arkusz1!#REF!</f>
        <v>#REF!</v>
      </c>
      <c r="C130" s="7" t="s">
        <v>22</v>
      </c>
      <c r="D130" s="5"/>
      <c r="E130" s="5"/>
      <c r="F130" s="5"/>
      <c r="G130" s="5"/>
      <c r="H130" s="5"/>
      <c r="I130" s="2"/>
    </row>
    <row r="131" spans="1:9" ht="12.75">
      <c r="A131" s="3"/>
      <c r="B131" s="7"/>
      <c r="C131" s="8" t="s">
        <v>10</v>
      </c>
      <c r="D131" s="9" t="s">
        <v>11</v>
      </c>
      <c r="E131" s="9" t="s">
        <v>12</v>
      </c>
      <c r="F131" s="9" t="s">
        <v>13</v>
      </c>
      <c r="G131" s="9" t="s">
        <v>14</v>
      </c>
      <c r="H131" s="9" t="s">
        <v>15</v>
      </c>
      <c r="I131" s="2"/>
    </row>
    <row r="132" spans="1:9" ht="12.75">
      <c r="A132" s="10" t="s">
        <v>16</v>
      </c>
      <c r="B132" s="2"/>
      <c r="C132" s="11"/>
      <c r="D132" s="12" t="e">
        <f>ROUND((B130-INT(B130))*100,0)</f>
        <v>#REF!</v>
      </c>
      <c r="E132" s="12" t="e">
        <f>IF(B130&gt;=1,VALUE(RIGHT(LEFT(INT(B130),LEN(INT(B130))),3)),0)</f>
        <v>#REF!</v>
      </c>
      <c r="F132" s="12" t="e">
        <f>IF(B130&gt;=1000,VALUE(TEXT(RIGHT(LEFT(INT(B130),LEN(INT(B130))-3),3),"000")),0)</f>
        <v>#REF!</v>
      </c>
      <c r="G132" s="12" t="e">
        <f>IF(B130&gt;=1000000,VALUE(TEXT(RIGHT(LEFT(INT(B130),LEN(INT(B130))-6),3),"000")),0)</f>
        <v>#REF!</v>
      </c>
      <c r="H132" s="12" t="e">
        <f>IF(B130&gt;=1000000000,VALUE(TEXT(RIGHT(LEFT(INT(B130),LEN(INT(B130))-9),3),"000")),0)</f>
        <v>#REF!</v>
      </c>
      <c r="I132" s="2"/>
    </row>
    <row r="133" spans="1:9" ht="12.75">
      <c r="A133" s="10" t="s">
        <v>17</v>
      </c>
      <c r="B133" s="13"/>
      <c r="C133" s="14" t="e">
        <f>ROUND((B130-INT(B130))*100,0)&amp;"/"&amp;100&amp;" groszy"</f>
        <v>#REF!</v>
      </c>
      <c r="D133" s="14" t="e">
        <f>IF(B130=0,"",IF(D132&lt;=20,IF(D132=0,"zero",INDEX(excelblog_Jednosci,D132)),INDEX(excelblog_Dziesiatki,INT(D132/10))&amp;IF(MOD(D132,10)," "&amp;INDEX(excelblog_Jednosci,MOD(D132,10)),"")))&amp;" "&amp;IF(B130=0,"",INDEX(IF(D132&lt;20,{"groszy";"grosz";"grosze";"groszy"},{"groszy";"grosze";"groszy"}),MATCH(IF(D132&lt;20,D132,MOD(D132,10)),IF(D132&lt;20,{0;1;2;5},{0;2;5}),1)))</f>
        <v>#REF!</v>
      </c>
      <c r="E133" s="15" t="e">
        <f>IF(OR(B130&lt;1,INT(E132/100)=0),"",INDEX(excelblog_Setki,INT(E132/100)))&amp;IF(E132-(INT(E132/100)*100)&lt;=20,IF(E132-(INT(E132/100)*100)=0,IF(OR(E132&gt;0,B130&lt;1),"","złotych")," "&amp;INDEX(excelblog_Jednosci,E132-(INT(E132/100)*100)))," "&amp;INDEX(excelblog_Dziesiatki,INT((E132-(INT(E132/100)*100))/10))&amp;IF(MOD((E132-(INT(E132/100)*100)),10)," "&amp;INDEX(excelblog_Jednosci,MOD((E132-(INT(E132/100)*100)),10)),""))&amp;IF(E132=0,""," "&amp;INDEX(IF(E132&lt;20,{"złotych";"złoty";"złote";"złotych"},{"złotych";"złote";"złotych"}),MATCH(IF(E132-(INT(E132/100)*100)&lt;20,E132-(INT(E132/100)*100),MOD((E132-(INT(E132/100)*100)),10)),IF(E132&lt;20,{0;1;2;5},{0;2;5}),1)))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15" t="e">
        <f>IF(OR(B130&lt;1,INT(F132/100)=0),"",INDEX(excelblog_Setki,INT(F132/100)))&amp;IF(F132-(INT(F132/100)*100)&lt;=20,IF(F132-(INT(F132/100)*100)=0,""," "&amp;INDEX(excelblog_Jednosci,F132-(INT(F132/100)*100)))," "&amp;INDEX(excelblog_Dziesiatki,INT((F132-(INT(F132/100)*100))/10))&amp;IF(MOD((F132-(INT(F132/100)*100)),10)," "&amp;INDEX(excelblog_Jednosci,MOD((F132-(INT(F132/100)*100)),10)),""))&amp;IF(F132=0,""," "&amp;INDEX(IF(F132&lt;20,{"";"tysiąc";"tysiące";"tysięcy"},{"tysięcy";"tysiące";"tysięcy"}),MATCH(IF(F132-(INT(F132/100)*100)&lt;20,F132-(INT(F132/100)*100),MOD((F132-(INT(F132/100)*100)),10)),IF(F132&lt;20,{0;1;2;5},{0;2;5}),1)))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15" t="e">
        <f>IF(OR(B130&lt;1,INT(G132/100)=0),"",INDEX(excelblog_Setki,INT(G132/100)))&amp;IF(G132-(INT(G132/100)*100)&lt;=20,IF(G132-(INT(G132/100)*100)=0,""," "&amp;INDEX(excelblog_Jednosci,G132-(INT(G132/100)*100)))," "&amp;INDEX(excelblog_Dziesiatki,INT((G132-(INT(G132/100)*100))/10))&amp;IF(MOD((G132-(INT(G132/100)*100)),10)," "&amp;INDEX(excelblog_Jednosci,MOD((G132-(INT(G132/100)*100)),10)),""))&amp;IF(G132=0,""," "&amp;INDEX(IF(G132&lt;20,{"";"milion";"miliony";"milion?w"},{"milion?w";"miliony";"milion?w"}),MATCH(IF(G132-(INT(G132/100)*100)&lt;20,G132-(INT(G132/100)*100),MOD((G132-(INT(G132/100)*100)),10)),IF(G132&lt;20,{0;1;2;5},{0;2;5}),1)))</f>
        <v>#REF!</v>
      </c>
      <c r="H133" s="14" t="e">
        <f>IF(OR(B130&lt;1,INT(H132/100)=0),"",INDEX(excelblog_Setki,INT(H132/100)))&amp;IF(H132-(INT(H132/100)*100)&lt;=20,IF(H132-(INT(H132/100)*100)=0,""," "&amp;INDEX(excelblog_Jednosci,H132-(INT(H132/100)*100)))," "&amp;INDEX(excelblog_Dziesiatki,INT((H132-(INT(H132/100)*100))/10))&amp;IF(MOD((H132-(INT(H132/100)*100)),10)," "&amp;INDEX(excelblog_Jednosci,MOD((H132-(INT(H132/100)*100)),10)),""))&amp;IF(H132=0,""," "&amp;INDEX(IF(H132&lt;20,{"";"miliard";"miliardy";"miliard?w"},{"miliard?w";"miliardy";"miliard?w"}),MATCH(IF(H132-(INT(H132/100)*100)&lt;20,H132-(INT(H132/100)*100),MOD((H132-(INT(H132/100)*100)),10)),IF(H132&lt;20,{0;1;2;5},{0;2;5}),1)))</f>
        <v>#REF!</v>
      </c>
      <c r="I133" s="13"/>
    </row>
    <row r="134" spans="1:9" ht="12.75">
      <c r="A134" s="2"/>
      <c r="B134" s="2"/>
      <c r="C134" s="16"/>
      <c r="D134" s="17"/>
      <c r="E134" s="17"/>
      <c r="F134" s="17"/>
      <c r="G134" s="17"/>
      <c r="H134" s="17"/>
      <c r="I134" s="2"/>
    </row>
    <row r="135" spans="1:9" ht="12.75">
      <c r="A135" s="3" t="s">
        <v>18</v>
      </c>
      <c r="B135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19"/>
      <c r="D135" s="19"/>
      <c r="E135" s="19"/>
      <c r="F135" s="19"/>
      <c r="G135" s="19"/>
      <c r="H135" s="19"/>
      <c r="I135" s="20"/>
    </row>
    <row r="136" spans="1:9" ht="12.75">
      <c r="A136" s="3" t="s">
        <v>19</v>
      </c>
      <c r="B136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19"/>
      <c r="D136" s="19"/>
      <c r="E136" s="19"/>
      <c r="F136" s="19"/>
      <c r="G136" s="19"/>
      <c r="H136" s="19"/>
      <c r="I136" s="20"/>
    </row>
    <row r="137" spans="1:9" ht="12.75">
      <c r="A137" s="3" t="s">
        <v>20</v>
      </c>
      <c r="B137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19"/>
      <c r="D137" s="19"/>
      <c r="E137" s="19"/>
      <c r="F137" s="19"/>
      <c r="G137" s="19"/>
      <c r="H137" s="19"/>
      <c r="I137" s="20"/>
    </row>
    <row r="141" ht="12.75">
      <c r="A141" s="4"/>
    </row>
    <row r="142" spans="1:9" ht="12.75">
      <c r="A142" s="2"/>
      <c r="B142" s="3" t="s">
        <v>8</v>
      </c>
      <c r="C142" s="2"/>
      <c r="D142" s="5"/>
      <c r="E142" s="5"/>
      <c r="F142" s="5"/>
      <c r="G142" s="5"/>
      <c r="H142" s="5"/>
      <c r="I142" s="2"/>
    </row>
    <row r="143" spans="1:9" ht="12.75">
      <c r="A143" s="3" t="s">
        <v>8</v>
      </c>
      <c r="B143" s="6"/>
      <c r="C143" s="7"/>
      <c r="D143" s="5"/>
      <c r="E143" s="5"/>
      <c r="F143" s="5"/>
      <c r="G143" s="5"/>
      <c r="H143" s="5"/>
      <c r="I143" s="2"/>
    </row>
    <row r="144" spans="1:9" ht="12.75">
      <c r="A144" s="3"/>
      <c r="B144" s="7"/>
      <c r="C144" s="8" t="s">
        <v>10</v>
      </c>
      <c r="D144" s="9" t="s">
        <v>11</v>
      </c>
      <c r="E144" s="9" t="s">
        <v>12</v>
      </c>
      <c r="F144" s="9" t="s">
        <v>13</v>
      </c>
      <c r="G144" s="9" t="s">
        <v>14</v>
      </c>
      <c r="H144" s="9" t="s">
        <v>15</v>
      </c>
      <c r="I144" s="2"/>
    </row>
    <row r="145" spans="1:9" ht="12.75">
      <c r="A145" s="10" t="s">
        <v>16</v>
      </c>
      <c r="B145" s="2"/>
      <c r="C145" s="11"/>
      <c r="D145" s="12">
        <f>ROUND((B143-INT(B143))*100,0)</f>
        <v>0</v>
      </c>
      <c r="E145" s="12">
        <f>IF(B143&gt;=1,VALUE(RIGHT(LEFT(INT(B143),LEN(INT(B143))),3)),0)</f>
        <v>0</v>
      </c>
      <c r="F145" s="12">
        <f>IF(B143&gt;=1000,VALUE(TEXT(RIGHT(LEFT(INT(B143),LEN(INT(B143))-3),3),"000")),0)</f>
        <v>0</v>
      </c>
      <c r="G145" s="12">
        <f>IF(B143&gt;=1000000,VALUE(TEXT(RIGHT(LEFT(INT(B143),LEN(INT(B143))-6),3),"000")),0)</f>
        <v>0</v>
      </c>
      <c r="H145" s="12">
        <f>IF(B143&gt;=1000000000,VALUE(TEXT(RIGHT(LEFT(INT(B143),LEN(INT(B143))-9),3),"000")),0)</f>
        <v>0</v>
      </c>
      <c r="I145" s="2"/>
    </row>
    <row r="146" spans="1:9" ht="12.75">
      <c r="A146" s="10" t="s">
        <v>17</v>
      </c>
      <c r="B146" s="13"/>
      <c r="C146" s="14" t="str">
        <f>ROUND((B143-INT(B143))*100,0)&amp;"/"&amp;100&amp;" groszy"</f>
        <v>0/100 groszy</v>
      </c>
      <c r="D146" s="14" t="str">
        <f>IF(B143=0,"",IF(D145&lt;=20,IF(D145=0,"zero",INDEX(excelblog_Jednosci,D145)),INDEX(excelblog_Dziesiatki,INT(D145/10))&amp;IF(MOD(D145,10)," "&amp;INDEX(excelblog_Jednosci,MOD(D145,10)),"")))&amp;" "&amp;IF(B143=0,"",INDEX(IF(D145&lt;20,{"groszy";"grosz";"grosze";"groszy"},{"groszy";"grosze";"groszy"}),MATCH(IF(D145&lt;20,D145,MOD(D145,10)),IF(D145&lt;20,{0;1;2;5},{0;2;5}),1)))</f>
        <v> </v>
      </c>
      <c r="E146" s="15">
        <f>IF(OR(B143&lt;1,INT(E145/100)=0),"",INDEX(excelblog_Setki,INT(E145/100)))&amp;IF(E145-(INT(E145/100)*100)&lt;=20,IF(E145-(INT(E145/100)*100)=0,IF(OR(E145&gt;0,B143&lt;1),"","złotych")," "&amp;INDEX(excelblog_Jednosci,E145-(INT(E145/100)*100)))," "&amp;INDEX(excelblog_Dziesiatki,INT((E145-(INT(E145/100)*100))/10))&amp;IF(MOD((E145-(INT(E145/100)*100)),10)," "&amp;INDEX(excelblog_Jednosci,MOD((E145-(INT(E145/100)*100)),10)),""))&amp;IF(E145=0,""," "&amp;INDEX(IF(E145&lt;20,{"złotych";"złoty";"złote";"złotych"},{"złotych";"złote";"złotych"}),MATCH(IF(E145-(INT(E145/100)*100)&lt;20,E145-(INT(E145/100)*100),MOD((E145-(INT(E145/100)*100)),10)),IF(E145&lt;20,{0;1;2;5},{0;2;5}),1)))</f>
      </c>
      <c r="F146" s="15">
        <f>IF(OR(B143&lt;1,INT(F145/100)=0),"",INDEX(excelblog_Setki,INT(F145/100)))&amp;IF(F145-(INT(F145/100)*100)&lt;=20,IF(F145-(INT(F145/100)*100)=0,""," "&amp;INDEX(excelblog_Jednosci,F145-(INT(F145/100)*100)))," "&amp;INDEX(excelblog_Dziesiatki,INT((F145-(INT(F145/100)*100))/10))&amp;IF(MOD((F145-(INT(F145/100)*100)),10)," "&amp;INDEX(excelblog_Jednosci,MOD((F145-(INT(F145/100)*100)),10)),""))&amp;IF(F145=0,""," "&amp;INDEX(IF(F145&lt;20,{"";"tysiąc";"tysiące";"tysięcy"},{"tysięcy";"tysiące";"tysięcy"}),MATCH(IF(F145-(INT(F145/100)*100)&lt;20,F145-(INT(F145/100)*100),MOD((F145-(INT(F145/100)*100)),10)),IF(F145&lt;20,{0;1;2;5},{0;2;5}),1)))</f>
      </c>
      <c r="G146" s="15">
        <f>IF(OR(B143&lt;1,INT(G145/100)=0),"",INDEX(excelblog_Setki,INT(G145/100)))&amp;IF(G145-(INT(G145/100)*100)&lt;=20,IF(G145-(INT(G145/100)*100)=0,""," "&amp;INDEX(excelblog_Jednosci,G145-(INT(G145/100)*100)))," "&amp;INDEX(excelblog_Dziesiatki,INT((G145-(INT(G145/100)*100))/10))&amp;IF(MOD((G145-(INT(G145/100)*100)),10)," "&amp;INDEX(excelblog_Jednosci,MOD((G145-(INT(G145/100)*100)),10)),""))&amp;IF(G145=0,""," "&amp;INDEX(IF(G145&lt;20,{"";"milion";"miliony";"milion?w"},{"milion?w";"miliony";"milion?w"}),MATCH(IF(G145-(INT(G145/100)*100)&lt;20,G145-(INT(G145/100)*100),MOD((G145-(INT(G145/100)*100)),10)),IF(G145&lt;20,{0;1;2;5},{0;2;5}),1)))</f>
      </c>
      <c r="H146" s="14">
        <f>IF(OR(B143&lt;1,INT(H145/100)=0),"",INDEX(excelblog_Setki,INT(H145/100)))&amp;IF(H145-(INT(H145/100)*100)&lt;=20,IF(H145-(INT(H145/100)*100)=0,""," "&amp;INDEX(excelblog_Jednosci,H145-(INT(H145/100)*100)))," "&amp;INDEX(excelblog_Dziesiatki,INT((H145-(INT(H145/100)*100))/10))&amp;IF(MOD((H145-(INT(H145/100)*100)),10)," "&amp;INDEX(excelblog_Jednosci,MOD((H145-(INT(H145/100)*100)),10)),""))&amp;IF(H145=0,""," "&amp;INDEX(IF(H145&lt;20,{"";"miliard";"miliardy";"miliard?w"},{"miliard?w";"miliardy";"miliard?w"}),MATCH(IF(H145-(INT(H145/100)*100)&lt;20,H145-(INT(H145/100)*100),MOD((H145-(INT(H145/100)*100)),10)),IF(H145&lt;20,{0;1;2;5},{0;2;5}),1)))</f>
      </c>
      <c r="I146" s="13"/>
    </row>
    <row r="147" spans="1:9" ht="12.75">
      <c r="A147" s="2"/>
      <c r="B147" s="2"/>
      <c r="C147" s="16"/>
      <c r="D147" s="17"/>
      <c r="E147" s="17"/>
      <c r="F147" s="17"/>
      <c r="G147" s="17"/>
      <c r="H147" s="17"/>
      <c r="I147" s="2"/>
    </row>
    <row r="148" spans="1:9" ht="12.75">
      <c r="A148" s="3" t="s">
        <v>18</v>
      </c>
      <c r="B148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19"/>
      <c r="D148" s="19"/>
      <c r="E148" s="19"/>
      <c r="F148" s="19"/>
      <c r="G148" s="19"/>
      <c r="H148" s="19"/>
      <c r="I148" s="20"/>
    </row>
    <row r="149" spans="1:9" ht="12.75">
      <c r="A149" s="3" t="s">
        <v>19</v>
      </c>
      <c r="B149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19"/>
      <c r="D149" s="19"/>
      <c r="E149" s="19"/>
      <c r="F149" s="19"/>
      <c r="G149" s="19"/>
      <c r="H149" s="19"/>
      <c r="I149" s="20"/>
    </row>
    <row r="150" spans="1:9" ht="12.75">
      <c r="A150" s="3" t="s">
        <v>20</v>
      </c>
      <c r="B150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19"/>
      <c r="D150" s="19"/>
      <c r="E150" s="19"/>
      <c r="F150" s="19"/>
      <c r="G150" s="19"/>
      <c r="H150" s="19"/>
      <c r="I150" s="20"/>
    </row>
    <row r="154" ht="12.75">
      <c r="A154" s="4"/>
    </row>
    <row r="155" spans="1:9" ht="12.75">
      <c r="A155" s="2"/>
      <c r="B155" s="3" t="s">
        <v>8</v>
      </c>
      <c r="C155" s="2"/>
      <c r="D155" s="5"/>
      <c r="E155" s="5"/>
      <c r="F155" s="5"/>
      <c r="G155" s="5"/>
      <c r="H155" s="5"/>
      <c r="I155" s="2"/>
    </row>
    <row r="156" spans="1:9" ht="12.75">
      <c r="A156" s="3" t="s">
        <v>8</v>
      </c>
      <c r="B156" s="6"/>
      <c r="C156" s="7" t="s">
        <v>23</v>
      </c>
      <c r="D156" s="5"/>
      <c r="E156" s="5"/>
      <c r="F156" s="5"/>
      <c r="G156" s="5"/>
      <c r="H156" s="5"/>
      <c r="I156" s="2"/>
    </row>
    <row r="157" spans="1:9" ht="12.75">
      <c r="A157" s="3"/>
      <c r="B157" s="7"/>
      <c r="C157" s="8" t="s">
        <v>10</v>
      </c>
      <c r="D157" s="9" t="s">
        <v>11</v>
      </c>
      <c r="E157" s="9" t="s">
        <v>12</v>
      </c>
      <c r="F157" s="9" t="s">
        <v>13</v>
      </c>
      <c r="G157" s="9" t="s">
        <v>14</v>
      </c>
      <c r="H157" s="9" t="s">
        <v>15</v>
      </c>
      <c r="I157" s="2"/>
    </row>
    <row r="158" spans="1:9" ht="12.75">
      <c r="A158" s="10" t="s">
        <v>16</v>
      </c>
      <c r="B158" s="2"/>
      <c r="C158" s="11"/>
      <c r="D158" s="12">
        <f>ROUND((B156-INT(B156))*100,0)</f>
        <v>0</v>
      </c>
      <c r="E158" s="12">
        <f>IF(B156&gt;=1,VALUE(RIGHT(LEFT(INT(B156),LEN(INT(B156))),3)),0)</f>
        <v>0</v>
      </c>
      <c r="F158" s="12">
        <f>IF(B156&gt;=1000,VALUE(TEXT(RIGHT(LEFT(INT(B156),LEN(INT(B156))-3),3),"000")),0)</f>
        <v>0</v>
      </c>
      <c r="G158" s="12">
        <f>IF(B156&gt;=1000000,VALUE(TEXT(RIGHT(LEFT(INT(B156),LEN(INT(B156))-6),3),"000")),0)</f>
        <v>0</v>
      </c>
      <c r="H158" s="12">
        <f>IF(B156&gt;=1000000000,VALUE(TEXT(RIGHT(LEFT(INT(B156),LEN(INT(B156))-9),3),"000")),0)</f>
        <v>0</v>
      </c>
      <c r="I158" s="2"/>
    </row>
    <row r="159" spans="1:9" ht="12.75">
      <c r="A159" s="10" t="s">
        <v>17</v>
      </c>
      <c r="B159" s="13"/>
      <c r="C159" s="14" t="str">
        <f>ROUND((B156-INT(B156))*100,0)&amp;"/"&amp;100&amp;" groszy"</f>
        <v>0/100 groszy</v>
      </c>
      <c r="D159" s="14" t="str">
        <f>IF(B156=0,"",IF(D158&lt;=20,IF(D158=0,"zero",INDEX(excelblog_Jednosci,D158)),INDEX(excelblog_Dziesiatki,INT(D158/10))&amp;IF(MOD(D158,10)," "&amp;INDEX(excelblog_Jednosci,MOD(D158,10)),"")))&amp;" "&amp;IF(B156=0,"",INDEX(IF(D158&lt;20,{"groszy";"grosz";"grosze";"groszy"},{"groszy";"grosze";"groszy"}),MATCH(IF(D158&lt;20,D158,MOD(D158,10)),IF(D158&lt;20,{0;1;2;5},{0;2;5}),1)))</f>
        <v> </v>
      </c>
      <c r="E159" s="15">
        <f>IF(OR(B156&lt;1,INT(E158/100)=0),"",INDEX(excelblog_Setki,INT(E158/100)))&amp;IF(E158-(INT(E158/100)*100)&lt;=20,IF(E158-(INT(E158/100)*100)=0,IF(OR(E158&gt;0,B156&lt;1),"","złotych")," "&amp;INDEX(excelblog_Jednosci,E158-(INT(E158/100)*100)))," "&amp;INDEX(excelblog_Dziesiatki,INT((E158-(INT(E158/100)*100))/10))&amp;IF(MOD((E158-(INT(E158/100)*100)),10)," "&amp;INDEX(excelblog_Jednosci,MOD((E158-(INT(E158/100)*100)),10)),""))&amp;IF(E158=0,""," "&amp;INDEX(IF(E158&lt;20,{"złotych";"złoty";"złote";"złotych"},{"złotych";"złote";"złotych"}),MATCH(IF(E158-(INT(E158/100)*100)&lt;20,E158-(INT(E158/100)*100),MOD((E158-(INT(E158/100)*100)),10)),IF(E158&lt;20,{0;1;2;5},{0;2;5}),1)))</f>
      </c>
      <c r="F159" s="15">
        <f>IF(OR(B156&lt;1,INT(F158/100)=0),"",INDEX(excelblog_Setki,INT(F158/100)))&amp;IF(F158-(INT(F158/100)*100)&lt;=20,IF(F158-(INT(F158/100)*100)=0,""," "&amp;INDEX(excelblog_Jednosci,F158-(INT(F158/100)*100)))," "&amp;INDEX(excelblog_Dziesiatki,INT((F158-(INT(F158/100)*100))/10))&amp;IF(MOD((F158-(INT(F158/100)*100)),10)," "&amp;INDEX(excelblog_Jednosci,MOD((F158-(INT(F158/100)*100)),10)),""))&amp;IF(F158=0,""," "&amp;INDEX(IF(F158&lt;20,{"";"tysiąc";"tysiące";"tysięcy"},{"tysięcy";"tysiące";"tysięcy"}),MATCH(IF(F158-(INT(F158/100)*100)&lt;20,F158-(INT(F158/100)*100),MOD((F158-(INT(F158/100)*100)),10)),IF(F158&lt;20,{0;1;2;5},{0;2;5}),1)))</f>
      </c>
      <c r="G159" s="15">
        <f>IF(OR(B156&lt;1,INT(G158/100)=0),"",INDEX(excelblog_Setki,INT(G158/100)))&amp;IF(G158-(INT(G158/100)*100)&lt;=20,IF(G158-(INT(G158/100)*100)=0,""," "&amp;INDEX(excelblog_Jednosci,G158-(INT(G158/100)*100)))," "&amp;INDEX(excelblog_Dziesiatki,INT((G158-(INT(G158/100)*100))/10))&amp;IF(MOD((G158-(INT(G158/100)*100)),10)," "&amp;INDEX(excelblog_Jednosci,MOD((G158-(INT(G158/100)*100)),10)),""))&amp;IF(G158=0,""," "&amp;INDEX(IF(G158&lt;20,{"";"milion";"miliony";"milion?w"},{"milion?w";"miliony";"milion?w"}),MATCH(IF(G158-(INT(G158/100)*100)&lt;20,G158-(INT(G158/100)*100),MOD((G158-(INT(G158/100)*100)),10)),IF(G158&lt;20,{0;1;2;5},{0;2;5}),1)))</f>
      </c>
      <c r="H159" s="14">
        <f>IF(OR(B156&lt;1,INT(H158/100)=0),"",INDEX(excelblog_Setki,INT(H158/100)))&amp;IF(H158-(INT(H158/100)*100)&lt;=20,IF(H158-(INT(H158/100)*100)=0,""," "&amp;INDEX(excelblog_Jednosci,H158-(INT(H158/100)*100)))," "&amp;INDEX(excelblog_Dziesiatki,INT((H158-(INT(H158/100)*100))/10))&amp;IF(MOD((H158-(INT(H158/100)*100)),10)," "&amp;INDEX(excelblog_Jednosci,MOD((H158-(INT(H158/100)*100)),10)),""))&amp;IF(H158=0,""," "&amp;INDEX(IF(H158&lt;20,{"";"miliard";"miliardy";"miliard?w"},{"miliard?w";"miliardy";"miliard?w"}),MATCH(IF(H158-(INT(H158/100)*100)&lt;20,H158-(INT(H158/100)*100),MOD((H158-(INT(H158/100)*100)),10)),IF(H158&lt;20,{0;1;2;5},{0;2;5}),1)))</f>
      </c>
      <c r="I159" s="13"/>
    </row>
    <row r="160" spans="1:9" ht="12.75">
      <c r="A160" s="2"/>
      <c r="B160" s="2"/>
      <c r="C160" s="16"/>
      <c r="D160" s="17"/>
      <c r="E160" s="17"/>
      <c r="F160" s="17"/>
      <c r="G160" s="17"/>
      <c r="H160" s="17"/>
      <c r="I160" s="2"/>
    </row>
    <row r="161" spans="1:9" ht="12.75">
      <c r="A161" s="3" t="s">
        <v>18</v>
      </c>
      <c r="B161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19"/>
      <c r="D161" s="19"/>
      <c r="E161" s="19"/>
      <c r="F161" s="19"/>
      <c r="G161" s="19"/>
      <c r="H161" s="19"/>
      <c r="I161" s="20"/>
    </row>
    <row r="162" spans="1:9" ht="12.75">
      <c r="A162" s="3" t="s">
        <v>19</v>
      </c>
      <c r="B162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19"/>
      <c r="D162" s="19"/>
      <c r="E162" s="19"/>
      <c r="F162" s="19"/>
      <c r="G162" s="19"/>
      <c r="H162" s="19"/>
      <c r="I162" s="20"/>
    </row>
    <row r="163" spans="1:9" ht="12.75">
      <c r="A163" s="3" t="s">
        <v>20</v>
      </c>
      <c r="B163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19"/>
      <c r="D163" s="19"/>
      <c r="E163" s="19"/>
      <c r="F163" s="19"/>
      <c r="G163" s="19"/>
      <c r="H163" s="19"/>
      <c r="I163" s="20"/>
    </row>
    <row r="201" ht="12.75">
      <c r="A201" s="1" t="s">
        <v>26</v>
      </c>
    </row>
    <row r="202" ht="12.75">
      <c r="A202" s="4"/>
    </row>
    <row r="203" spans="1:9" ht="12.75">
      <c r="A203" s="2"/>
      <c r="B203" s="3" t="s">
        <v>8</v>
      </c>
      <c r="C203" s="2"/>
      <c r="D203" s="5"/>
      <c r="E203" s="5"/>
      <c r="F203" s="5"/>
      <c r="G203" s="5"/>
      <c r="H203" s="5"/>
      <c r="I203" s="2"/>
    </row>
    <row r="204" spans="1:9" ht="12.75">
      <c r="A204" s="3" t="s">
        <v>8</v>
      </c>
      <c r="B204" s="6" t="e">
        <f>Arkusz1!#REF!</f>
        <v>#REF!</v>
      </c>
      <c r="C204" s="7" t="s">
        <v>9</v>
      </c>
      <c r="D204" s="5"/>
      <c r="E204" s="5"/>
      <c r="F204" s="5"/>
      <c r="G204" s="5"/>
      <c r="H204" s="5"/>
      <c r="I204" s="2"/>
    </row>
    <row r="205" spans="1:9" ht="12.75">
      <c r="A205" s="3"/>
      <c r="B205" s="7"/>
      <c r="C205" s="8" t="s">
        <v>10</v>
      </c>
      <c r="D205" s="9" t="s">
        <v>11</v>
      </c>
      <c r="E205" s="9" t="s">
        <v>12</v>
      </c>
      <c r="F205" s="9" t="s">
        <v>13</v>
      </c>
      <c r="G205" s="9" t="s">
        <v>14</v>
      </c>
      <c r="H205" s="9" t="s">
        <v>15</v>
      </c>
      <c r="I205" s="2"/>
    </row>
    <row r="206" spans="1:9" ht="12.75">
      <c r="A206" s="10" t="s">
        <v>16</v>
      </c>
      <c r="B206" s="2"/>
      <c r="C206" s="11"/>
      <c r="D206" s="12" t="e">
        <f>ROUND((B204-INT(B204))*100,0)</f>
        <v>#REF!</v>
      </c>
      <c r="E206" s="12" t="e">
        <f>IF(B204&gt;=1,VALUE(RIGHT(LEFT(INT(B204),LEN(INT(B204))),3)),0)</f>
        <v>#REF!</v>
      </c>
      <c r="F206" s="12" t="e">
        <f>IF(B204&gt;=1000,VALUE(TEXT(RIGHT(LEFT(INT(B204),LEN(INT(B204))-3),3),"000")),0)</f>
        <v>#REF!</v>
      </c>
      <c r="G206" s="12" t="e">
        <f>IF(B204&gt;=1000000,VALUE(TEXT(RIGHT(LEFT(INT(B204),LEN(INT(B204))-6),3),"000")),0)</f>
        <v>#REF!</v>
      </c>
      <c r="H206" s="12" t="e">
        <f>IF(B204&gt;=1000000000,VALUE(TEXT(RIGHT(LEFT(INT(B204),LEN(INT(B204))-9),3),"000")),0)</f>
        <v>#REF!</v>
      </c>
      <c r="I206" s="2"/>
    </row>
    <row r="207" spans="1:9" ht="12.75">
      <c r="A207" s="10" t="s">
        <v>17</v>
      </c>
      <c r="B207" s="13"/>
      <c r="C207" s="14" t="e">
        <f>ROUND((B204-INT(B204))*100,0)&amp;"/"&amp;100&amp;" groszy"</f>
        <v>#REF!</v>
      </c>
      <c r="D207" s="14" t="e">
        <f>IF(B204=0,"",IF(D206&lt;=20,IF(D206=0,"zero",INDEX(excelblog_Jednosci,D206)),INDEX(excelblog_Dziesiatki,INT(D206/10))&amp;IF(MOD(D206,10)," "&amp;INDEX(excelblog_Jednosci,MOD(D206,10)),"")))&amp;" "&amp;IF(B204=0,"",INDEX(IF(D206&lt;20,{"groszy";"grosz";"grosze";"groszy"},{"groszy";"grosze";"groszy"}),MATCH(IF(D206&lt;20,D206,MOD(D206,10)),IF(D206&lt;20,{0;1;2;5},{0;2;5}),1)))</f>
        <v>#REF!</v>
      </c>
      <c r="E207" s="15" t="e">
        <f>IF(OR(B204&lt;1,INT(E206/100)=0),"",INDEX(excelblog_Setki,INT(E206/100)))&amp;IF(E206-(INT(E206/100)*100)&lt;=20,IF(E206-(INT(E206/100)*100)=0,IF(OR(E206&gt;0,B204&lt;1),"","złotych")," "&amp;INDEX(excelblog_Jednosci,E206-(INT(E206/100)*100)))," "&amp;INDEX(excelblog_Dziesiatki,INT((E206-(INT(E206/100)*100))/10))&amp;IF(MOD((E206-(INT(E206/100)*100)),10)," "&amp;INDEX(excelblog_Jednosci,MOD((E206-(INT(E206/100)*100)),10)),""))&amp;IF(E206=0,""," "&amp;INDEX(IF(E206&lt;20,{"złotych";"złoty";"złote";"złotych"},{"złotych";"złote";"złotych"}),MATCH(IF(E206-(INT(E206/100)*100)&lt;20,E206-(INT(E206/100)*100),MOD((E206-(INT(E206/100)*100)),10)),IF(E206&lt;20,{0;1;2;5},{0;2;5}),1)))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15" t="e">
        <f>IF(OR(B204&lt;1,INT(F206/100)=0),"",INDEX(excelblog_Setki,INT(F206/100)))&amp;IF(F206-(INT(F206/100)*100)&lt;=20,IF(F206-(INT(F206/100)*100)=0,""," "&amp;INDEX(excelblog_Jednosci,F206-(INT(F206/100)*100)))," "&amp;INDEX(excelblog_Dziesiatki,INT((F206-(INT(F206/100)*100))/10))&amp;IF(MOD((F206-(INT(F206/100)*100)),10)," "&amp;INDEX(excelblog_Jednosci,MOD((F206-(INT(F206/100)*100)),10)),""))&amp;IF(F206=0,""," "&amp;INDEX(IF(F206&lt;20,{"";"tysiąc";"tysiące";"tysięcy"},{"tysięcy";"tysiące";"tysięcy"}),MATCH(IF(F206-(INT(F206/100)*100)&lt;20,F206-(INT(F206/100)*100),MOD((F206-(INT(F206/100)*100)),10)),IF(F206&lt;20,{0;1;2;5},{0;2;5}),1)))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15" t="e">
        <f>IF(OR(B204&lt;1,INT(G206/100)=0),"",INDEX(excelblog_Setki,INT(G206/100)))&amp;IF(G206-(INT(G206/100)*100)&lt;=20,IF(G206-(INT(G206/100)*100)=0,""," "&amp;INDEX(excelblog_Jednosci,G206-(INT(G206/100)*100)))," "&amp;INDEX(excelblog_Dziesiatki,INT((G206-(INT(G206/100)*100))/10))&amp;IF(MOD((G206-(INT(G206/100)*100)),10)," "&amp;INDEX(excelblog_Jednosci,MOD((G206-(INT(G206/100)*100)),10)),""))&amp;IF(G206=0,""," "&amp;INDEX(IF(G206&lt;20,{"";"milion";"miliony";"milion?w"},{"milion?w";"miliony";"milion?w"}),MATCH(IF(G206-(INT(G206/100)*100)&lt;20,G206-(INT(G206/100)*100),MOD((G206-(INT(G206/100)*100)),10)),IF(G206&lt;20,{0;1;2;5},{0;2;5}),1)))</f>
        <v>#REF!</v>
      </c>
      <c r="H207" s="14" t="e">
        <f>IF(OR(B204&lt;1,INT(H206/100)=0),"",INDEX(excelblog_Setki,INT(H206/100)))&amp;IF(H206-(INT(H206/100)*100)&lt;=20,IF(H206-(INT(H206/100)*100)=0,""," "&amp;INDEX(excelblog_Jednosci,H206-(INT(H206/100)*100)))," "&amp;INDEX(excelblog_Dziesiatki,INT((H206-(INT(H206/100)*100))/10))&amp;IF(MOD((H206-(INT(H206/100)*100)),10)," "&amp;INDEX(excelblog_Jednosci,MOD((H206-(INT(H206/100)*100)),10)),""))&amp;IF(H206=0,""," "&amp;INDEX(IF(H206&lt;20,{"";"miliard";"miliardy";"miliard?w"},{"miliard?w";"miliardy";"miliard?w"}),MATCH(IF(H206-(INT(H206/100)*100)&lt;20,H206-(INT(H206/100)*100),MOD((H206-(INT(H206/100)*100)),10)),IF(H206&lt;20,{0;1;2;5},{0;2;5}),1)))</f>
        <v>#REF!</v>
      </c>
      <c r="I207" s="13"/>
    </row>
    <row r="208" spans="1:9" ht="12.75">
      <c r="A208" s="2"/>
      <c r="B208" s="2"/>
      <c r="C208" s="16"/>
      <c r="D208" s="17"/>
      <c r="E208" s="17"/>
      <c r="F208" s="17"/>
      <c r="G208" s="17"/>
      <c r="H208" s="17"/>
      <c r="I208" s="2"/>
    </row>
    <row r="209" spans="1:9" ht="12.75">
      <c r="A209" s="3" t="s">
        <v>18</v>
      </c>
      <c r="B209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19"/>
      <c r="D209" s="19"/>
      <c r="E209" s="19"/>
      <c r="F209" s="19"/>
      <c r="G209" s="19"/>
      <c r="H209" s="19"/>
      <c r="I209" s="20"/>
    </row>
    <row r="210" spans="1:9" ht="12.75">
      <c r="A210" s="3" t="s">
        <v>19</v>
      </c>
      <c r="B210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19"/>
      <c r="D210" s="19"/>
      <c r="E210" s="19"/>
      <c r="F210" s="19"/>
      <c r="G210" s="19"/>
      <c r="H210" s="19"/>
      <c r="I210" s="20"/>
    </row>
    <row r="211" spans="1:9" ht="12.75">
      <c r="A211" s="3" t="s">
        <v>20</v>
      </c>
      <c r="B211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19"/>
      <c r="D211" s="19"/>
      <c r="E211" s="19"/>
      <c r="F211" s="19"/>
      <c r="G211" s="19"/>
      <c r="H211" s="19"/>
      <c r="I211" s="20"/>
    </row>
    <row r="212" spans="1:9" ht="12.75">
      <c r="A212" s="3"/>
      <c r="B212" s="2"/>
      <c r="C212" s="2"/>
      <c r="D212" s="5"/>
      <c r="E212" s="5"/>
      <c r="F212" s="5"/>
      <c r="G212" s="5"/>
      <c r="H212" s="5"/>
      <c r="I212" s="2"/>
    </row>
    <row r="215" ht="12.75">
      <c r="A215" s="4"/>
    </row>
    <row r="216" spans="1:9" ht="12.75">
      <c r="A216" s="2"/>
      <c r="B216" s="3" t="s">
        <v>8</v>
      </c>
      <c r="C216" s="2"/>
      <c r="D216" s="5"/>
      <c r="E216" s="5"/>
      <c r="F216" s="5"/>
      <c r="G216" s="5"/>
      <c r="H216" s="5"/>
      <c r="I216" s="2"/>
    </row>
    <row r="217" spans="1:9" ht="12.75">
      <c r="A217" s="3" t="s">
        <v>8</v>
      </c>
      <c r="B217" s="6" t="e">
        <f>Arkusz1!#REF!</f>
        <v>#REF!</v>
      </c>
      <c r="C217" s="7" t="s">
        <v>21</v>
      </c>
      <c r="D217" s="5"/>
      <c r="E217" s="5"/>
      <c r="F217" s="5"/>
      <c r="G217" s="5"/>
      <c r="H217" s="5"/>
      <c r="I217" s="2"/>
    </row>
    <row r="218" spans="1:9" ht="12.75">
      <c r="A218" s="3"/>
      <c r="B218" s="7"/>
      <c r="C218" s="8" t="s">
        <v>10</v>
      </c>
      <c r="D218" s="9" t="s">
        <v>11</v>
      </c>
      <c r="E218" s="9" t="s">
        <v>12</v>
      </c>
      <c r="F218" s="9" t="s">
        <v>13</v>
      </c>
      <c r="G218" s="9" t="s">
        <v>14</v>
      </c>
      <c r="H218" s="9" t="s">
        <v>15</v>
      </c>
      <c r="I218" s="2"/>
    </row>
    <row r="219" spans="1:9" ht="12.75">
      <c r="A219" s="10" t="s">
        <v>16</v>
      </c>
      <c r="B219" s="2"/>
      <c r="C219" s="11"/>
      <c r="D219" s="12" t="e">
        <f>ROUND((B217-INT(B217))*100,0)</f>
        <v>#REF!</v>
      </c>
      <c r="E219" s="12" t="e">
        <f>IF(B217&gt;=1,VALUE(RIGHT(LEFT(INT(B217),LEN(INT(B217))),3)),0)</f>
        <v>#REF!</v>
      </c>
      <c r="F219" s="12" t="e">
        <f>IF(B217&gt;=1000,VALUE(TEXT(RIGHT(LEFT(INT(B217),LEN(INT(B217))-3),3),"000")),0)</f>
        <v>#REF!</v>
      </c>
      <c r="G219" s="12" t="e">
        <f>IF(B217&gt;=1000000,VALUE(TEXT(RIGHT(LEFT(INT(B217),LEN(INT(B217))-6),3),"000")),0)</f>
        <v>#REF!</v>
      </c>
      <c r="H219" s="12" t="e">
        <f>IF(B217&gt;=1000000000,VALUE(TEXT(RIGHT(LEFT(INT(B217),LEN(INT(B217))-9),3),"000")),0)</f>
        <v>#REF!</v>
      </c>
      <c r="I219" s="2"/>
    </row>
    <row r="220" spans="1:9" ht="12.75">
      <c r="A220" s="10" t="s">
        <v>17</v>
      </c>
      <c r="B220" s="13"/>
      <c r="C220" s="14" t="e">
        <f>ROUND((B217-INT(B217))*100,0)&amp;"/"&amp;100&amp;" groszy"</f>
        <v>#REF!</v>
      </c>
      <c r="D220" s="14" t="e">
        <f>IF(B217=0,"",IF(D219&lt;=20,IF(D219=0,"zero",INDEX(excelblog_Jednosci,D219)),INDEX(excelblog_Dziesiatki,INT(D219/10))&amp;IF(MOD(D219,10)," "&amp;INDEX(excelblog_Jednosci,MOD(D219,10)),"")))&amp;" "&amp;IF(B217=0,"",INDEX(IF(D219&lt;20,{"groszy";"grosz";"grosze";"groszy"},{"groszy";"grosze";"groszy"}),MATCH(IF(D219&lt;20,D219,MOD(D219,10)),IF(D219&lt;20,{0;1;2;5},{0;2;5}),1)))</f>
        <v>#REF!</v>
      </c>
      <c r="E220" s="15" t="e">
        <f>IF(OR(B217&lt;1,INT(E219/100)=0),"",INDEX(excelblog_Setki,INT(E219/100)))&amp;IF(E219-(INT(E219/100)*100)&lt;=20,IF(E219-(INT(E219/100)*100)=0,IF(OR(E219&gt;0,B217&lt;1),"","złotych")," "&amp;INDEX(excelblog_Jednosci,E219-(INT(E219/100)*100)))," "&amp;INDEX(excelblog_Dziesiatki,INT((E219-(INT(E219/100)*100))/10))&amp;IF(MOD((E219-(INT(E219/100)*100)),10)," "&amp;INDEX(excelblog_Jednosci,MOD((E219-(INT(E219/100)*100)),10)),""))&amp;IF(E219=0,""," "&amp;INDEX(IF(E219&lt;20,{"złotych";"złoty";"złote";"złotych"},{"złotych";"złote";"złotych"}),MATCH(IF(E219-(INT(E219/100)*100)&lt;20,E219-(INT(E219/100)*100),MOD((E219-(INT(E219/100)*100)),10)),IF(E219&lt;20,{0;1;2;5},{0;2;5}),1)))</f>
        <v>#REF!</v>
      </c>
      <c r="F220" s="15" t="e">
        <f>IF(OR(B217&lt;1,INT(F219/100)=0),"",INDEX(excelblog_Setki,INT(F219/100)))&amp;IF(F219-(INT(F219/100)*100)&lt;=20,IF(F219-(INT(F219/100)*100)=0,""," "&amp;INDEX(excelblog_Jednosci,F219-(INT(F219/100)*100)))," "&amp;INDEX(excelblog_Dziesiatki,INT((F219-(INT(F219/100)*100))/10))&amp;IF(MOD((F219-(INT(F219/100)*100)),10)," "&amp;INDEX(excelblog_Jednosci,MOD((F219-(INT(F219/100)*100)),10)),""))&amp;IF(F219=0,""," "&amp;INDEX(IF(F219&lt;20,{"";"tysiąc";"tysiące";"tysięcy"},{"tysięcy";"tysiące";"tysięcy"}),MATCH(IF(F219-(INT(F219/100)*100)&lt;20,F219-(INT(F219/100)*100),MOD((F219-(INT(F219/100)*100)),10)),IF(F219&lt;20,{0;1;2;5},{0;2;5}),1)))</f>
        <v>#REF!</v>
      </c>
      <c r="G220" s="15" t="e">
        <f>IF(OR(B217&lt;1,INT(G219/100)=0),"",INDEX(excelblog_Setki,INT(G219/100)))&amp;IF(G219-(INT(G219/100)*100)&lt;=20,IF(G219-(INT(G219/100)*100)=0,""," "&amp;INDEX(excelblog_Jednosci,G219-(INT(G219/100)*100)))," "&amp;INDEX(excelblog_Dziesiatki,INT((G219-(INT(G219/100)*100))/10))&amp;IF(MOD((G219-(INT(G219/100)*100)),10)," "&amp;INDEX(excelblog_Jednosci,MOD((G219-(INT(G219/100)*100)),10)),""))&amp;IF(G219=0,""," "&amp;INDEX(IF(G219&lt;20,{"";"milion";"miliony";"milion?w"},{"milion?w";"miliony";"milion?w"}),MATCH(IF(G219-(INT(G219/100)*100)&lt;20,G219-(INT(G219/100)*100),MOD((G219-(INT(G219/100)*100)),10)),IF(G219&lt;20,{0;1;2;5},{0;2;5}),1)))</f>
        <v>#REF!</v>
      </c>
      <c r="H220" s="14" t="e">
        <f>IF(OR(B217&lt;1,INT(H219/100)=0),"",INDEX(excelblog_Setki,INT(H219/100)))&amp;IF(H219-(INT(H219/100)*100)&lt;=20,IF(H219-(INT(H219/100)*100)=0,""," "&amp;INDEX(excelblog_Jednosci,H219-(INT(H219/100)*100)))," "&amp;INDEX(excelblog_Dziesiatki,INT((H219-(INT(H219/100)*100))/10))&amp;IF(MOD((H219-(INT(H219/100)*100)),10)," "&amp;INDEX(excelblog_Jednosci,MOD((H219-(INT(H219/100)*100)),10)),""))&amp;IF(H219=0,""," "&amp;INDEX(IF(H219&lt;20,{"";"miliard";"miliardy";"miliard?w"},{"miliard?w";"miliardy";"miliard?w"}),MATCH(IF(H219-(INT(H219/100)*100)&lt;20,H219-(INT(H219/100)*100),MOD((H219-(INT(H219/100)*100)),10)),IF(H219&lt;20,{0;1;2;5},{0;2;5}),1)))</f>
        <v>#REF!</v>
      </c>
      <c r="I220" s="13"/>
    </row>
    <row r="221" spans="1:9" ht="12.75">
      <c r="A221" s="2"/>
      <c r="B221" s="2"/>
      <c r="C221" s="16"/>
      <c r="D221" s="17"/>
      <c r="E221" s="17"/>
      <c r="F221" s="17"/>
      <c r="G221" s="17"/>
      <c r="H221" s="17"/>
      <c r="I221" s="2"/>
    </row>
    <row r="222" spans="1:9" ht="12.75">
      <c r="A222" s="3" t="s">
        <v>18</v>
      </c>
      <c r="B222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>W polu z kwotą nie znajduje się liczba</v>
      </c>
      <c r="C222" s="19"/>
      <c r="D222" s="19"/>
      <c r="E222" s="19"/>
      <c r="F222" s="19"/>
      <c r="G222" s="19"/>
      <c r="H222" s="19"/>
      <c r="I222" s="20"/>
    </row>
    <row r="223" spans="1:9" ht="12.75">
      <c r="A223" s="3" t="s">
        <v>19</v>
      </c>
      <c r="B223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>W polu z kwotą nie znajduje się liczba</v>
      </c>
      <c r="C223" s="19"/>
      <c r="D223" s="19"/>
      <c r="E223" s="19"/>
      <c r="F223" s="19"/>
      <c r="G223" s="19"/>
      <c r="H223" s="19"/>
      <c r="I223" s="20"/>
    </row>
    <row r="224" spans="1:9" ht="12.75">
      <c r="A224" s="3" t="s">
        <v>20</v>
      </c>
      <c r="B224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>W polu z kwotą nie znajduje się liczba</v>
      </c>
      <c r="C224" s="19"/>
      <c r="D224" s="19"/>
      <c r="E224" s="19"/>
      <c r="F224" s="19"/>
      <c r="G224" s="19"/>
      <c r="H224" s="19"/>
      <c r="I224" s="20"/>
    </row>
    <row r="228" ht="12.75">
      <c r="A228" s="4"/>
    </row>
    <row r="229" spans="1:9" ht="12.75">
      <c r="A229" s="2"/>
      <c r="B229" s="3" t="s">
        <v>8</v>
      </c>
      <c r="C229" s="2"/>
      <c r="D229" s="5"/>
      <c r="E229" s="5"/>
      <c r="F229" s="5"/>
      <c r="G229" s="5"/>
      <c r="H229" s="5"/>
      <c r="I229" s="2"/>
    </row>
    <row r="230" spans="1:9" ht="12.75">
      <c r="A230" s="3" t="s">
        <v>8</v>
      </c>
      <c r="B230" s="6" t="e">
        <f>Arkusz1!#REF!</f>
        <v>#REF!</v>
      </c>
      <c r="C230" s="7" t="s">
        <v>22</v>
      </c>
      <c r="D230" s="5"/>
      <c r="E230" s="5"/>
      <c r="F230" s="5"/>
      <c r="G230" s="5"/>
      <c r="H230" s="5"/>
      <c r="I230" s="2"/>
    </row>
    <row r="231" spans="1:9" ht="12.75">
      <c r="A231" s="3"/>
      <c r="B231" s="7"/>
      <c r="C231" s="8" t="s">
        <v>10</v>
      </c>
      <c r="D231" s="9" t="s">
        <v>11</v>
      </c>
      <c r="E231" s="9" t="s">
        <v>12</v>
      </c>
      <c r="F231" s="9" t="s">
        <v>13</v>
      </c>
      <c r="G231" s="9" t="s">
        <v>14</v>
      </c>
      <c r="H231" s="9" t="s">
        <v>15</v>
      </c>
      <c r="I231" s="2"/>
    </row>
    <row r="232" spans="1:9" ht="12.75">
      <c r="A232" s="10" t="s">
        <v>16</v>
      </c>
      <c r="B232" s="2"/>
      <c r="C232" s="11"/>
      <c r="D232" s="12" t="e">
        <f>ROUND((B230-INT(B230))*100,0)</f>
        <v>#REF!</v>
      </c>
      <c r="E232" s="12" t="e">
        <f>IF(B230&gt;=1,VALUE(RIGHT(LEFT(INT(B230),LEN(INT(B230))),3)),0)</f>
        <v>#REF!</v>
      </c>
      <c r="F232" s="12" t="e">
        <f>IF(B230&gt;=1000,VALUE(TEXT(RIGHT(LEFT(INT(B230),LEN(INT(B230))-3),3),"000")),0)</f>
        <v>#REF!</v>
      </c>
      <c r="G232" s="12" t="e">
        <f>IF(B230&gt;=1000000,VALUE(TEXT(RIGHT(LEFT(INT(B230),LEN(INT(B230))-6),3),"000")),0)</f>
        <v>#REF!</v>
      </c>
      <c r="H232" s="12" t="e">
        <f>IF(B230&gt;=1000000000,VALUE(TEXT(RIGHT(LEFT(INT(B230),LEN(INT(B230))-9),3),"000")),0)</f>
        <v>#REF!</v>
      </c>
      <c r="I232" s="2"/>
    </row>
    <row r="233" spans="1:9" ht="12.75">
      <c r="A233" s="10" t="s">
        <v>17</v>
      </c>
      <c r="B233" s="13"/>
      <c r="C233" s="14" t="e">
        <f>ROUND((B230-INT(B230))*100,0)&amp;"/"&amp;100&amp;" groszy"</f>
        <v>#REF!</v>
      </c>
      <c r="D233" s="14" t="e">
        <f>IF(B230=0,"",IF(D232&lt;=20,IF(D232=0,"zero",INDEX(excelblog_Jednosci,D232)),INDEX(excelblog_Dziesiatki,INT(D232/10))&amp;IF(MOD(D232,10)," "&amp;INDEX(excelblog_Jednosci,MOD(D232,10)),"")))&amp;" "&amp;IF(B230=0,"",INDEX(IF(D232&lt;20,{"groszy";"grosz";"grosze";"groszy"},{"groszy";"grosze";"groszy"}),MATCH(IF(D232&lt;20,D232,MOD(D232,10)),IF(D232&lt;20,{0;1;2;5},{0;2;5}),1)))</f>
        <v>#REF!</v>
      </c>
      <c r="E233" s="15" t="e">
        <f>IF(OR(B230&lt;1,INT(E232/100)=0),"",INDEX(excelblog_Setki,INT(E232/100)))&amp;IF(E232-(INT(E232/100)*100)&lt;=20,IF(E232-(INT(E232/100)*100)=0,IF(OR(E232&gt;0,B230&lt;1),"","złotych")," "&amp;INDEX(excelblog_Jednosci,E232-(INT(E232/100)*100)))," "&amp;INDEX(excelblog_Dziesiatki,INT((E232-(INT(E232/100)*100))/10))&amp;IF(MOD((E232-(INT(E232/100)*100)),10)," "&amp;INDEX(excelblog_Jednosci,MOD((E232-(INT(E232/100)*100)),10)),""))&amp;IF(E232=0,""," "&amp;INDEX(IF(E232&lt;20,{"złotych";"złoty";"złote";"złotych"},{"złotych";"złote";"złotych"}),MATCH(IF(E232-(INT(E232/100)*100)&lt;20,E232-(INT(E232/100)*100),MOD((E232-(INT(E232/100)*100)),10)),IF(E232&lt;20,{0;1;2;5},{0;2;5}),1)))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15" t="e">
        <f>IF(OR(B230&lt;1,INT(F232/100)=0),"",INDEX(excelblog_Setki,INT(F232/100)))&amp;IF(F232-(INT(F232/100)*100)&lt;=20,IF(F232-(INT(F232/100)*100)=0,""," "&amp;INDEX(excelblog_Jednosci,F232-(INT(F232/100)*100)))," "&amp;INDEX(excelblog_Dziesiatki,INT((F232-(INT(F232/100)*100))/10))&amp;IF(MOD((F232-(INT(F232/100)*100)),10)," "&amp;INDEX(excelblog_Jednosci,MOD((F232-(INT(F232/100)*100)),10)),""))&amp;IF(F232=0,""," "&amp;INDEX(IF(F232&lt;20,{"";"tysiąc";"tysiące";"tysięcy"},{"tysięcy";"tysiące";"tysięcy"}),MATCH(IF(F232-(INT(F232/100)*100)&lt;20,F232-(INT(F232/100)*100),MOD((F232-(INT(F232/100)*100)),10)),IF(F232&lt;20,{0;1;2;5},{0;2;5}),1)))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15" t="e">
        <f>IF(OR(B230&lt;1,INT(G232/100)=0),"",INDEX(excelblog_Setki,INT(G232/100)))&amp;IF(G232-(INT(G232/100)*100)&lt;=20,IF(G232-(INT(G232/100)*100)=0,""," "&amp;INDEX(excelblog_Jednosci,G232-(INT(G232/100)*100)))," "&amp;INDEX(excelblog_Dziesiatki,INT((G232-(INT(G232/100)*100))/10))&amp;IF(MOD((G232-(INT(G232/100)*100)),10)," "&amp;INDEX(excelblog_Jednosci,MOD((G232-(INT(G232/100)*100)),10)),""))&amp;IF(G232=0,""," "&amp;INDEX(IF(G232&lt;20,{"";"milion";"miliony";"milion?w"},{"milion?w";"miliony";"milion?w"}),MATCH(IF(G232-(INT(G232/100)*100)&lt;20,G232-(INT(G232/100)*100),MOD((G232-(INT(G232/100)*100)),10)),IF(G232&lt;20,{0;1;2;5},{0;2;5}),1)))</f>
        <v>#REF!</v>
      </c>
      <c r="H233" s="14" t="e">
        <f>IF(OR(B230&lt;1,INT(H232/100)=0),"",INDEX(excelblog_Setki,INT(H232/100)))&amp;IF(H232-(INT(H232/100)*100)&lt;=20,IF(H232-(INT(H232/100)*100)=0,""," "&amp;INDEX(excelblog_Jednosci,H232-(INT(H232/100)*100)))," "&amp;INDEX(excelblog_Dziesiatki,INT((H232-(INT(H232/100)*100))/10))&amp;IF(MOD((H232-(INT(H232/100)*100)),10)," "&amp;INDEX(excelblog_Jednosci,MOD((H232-(INT(H232/100)*100)),10)),""))&amp;IF(H232=0,""," "&amp;INDEX(IF(H232&lt;20,{"";"miliard";"miliardy";"miliard?w"},{"miliard?w";"miliardy";"miliard?w"}),MATCH(IF(H232-(INT(H232/100)*100)&lt;20,H232-(INT(H232/100)*100),MOD((H232-(INT(H232/100)*100)),10)),IF(H232&lt;20,{0;1;2;5},{0;2;5}),1)))</f>
        <v>#REF!</v>
      </c>
      <c r="I233" s="13"/>
    </row>
    <row r="234" spans="1:9" ht="12.75">
      <c r="A234" s="2"/>
      <c r="B234" s="2"/>
      <c r="C234" s="16"/>
      <c r="D234" s="17"/>
      <c r="E234" s="17"/>
      <c r="F234" s="17"/>
      <c r="G234" s="17"/>
      <c r="H234" s="17"/>
      <c r="I234" s="2"/>
    </row>
    <row r="235" spans="1:9" ht="12.75">
      <c r="A235" s="3" t="s">
        <v>18</v>
      </c>
      <c r="B235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19"/>
      <c r="D235" s="19"/>
      <c r="E235" s="19"/>
      <c r="F235" s="19"/>
      <c r="G235" s="19"/>
      <c r="H235" s="19"/>
      <c r="I235" s="20"/>
    </row>
    <row r="236" spans="1:9" ht="12.75">
      <c r="A236" s="3" t="s">
        <v>19</v>
      </c>
      <c r="B236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19"/>
      <c r="D236" s="19"/>
      <c r="E236" s="19"/>
      <c r="F236" s="19"/>
      <c r="G236" s="19"/>
      <c r="H236" s="19"/>
      <c r="I236" s="20"/>
    </row>
    <row r="237" spans="1:9" ht="12.75">
      <c r="A237" s="3" t="s">
        <v>20</v>
      </c>
      <c r="B237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19"/>
      <c r="D237" s="19"/>
      <c r="E237" s="19"/>
      <c r="F237" s="19"/>
      <c r="G237" s="19"/>
      <c r="H237" s="19"/>
      <c r="I237" s="20"/>
    </row>
    <row r="241" ht="12.75">
      <c r="A241" s="4"/>
    </row>
    <row r="242" spans="1:9" ht="12.75">
      <c r="A242" s="2"/>
      <c r="B242" s="3" t="s">
        <v>8</v>
      </c>
      <c r="C242" s="2"/>
      <c r="D242" s="5"/>
      <c r="E242" s="5"/>
      <c r="F242" s="5"/>
      <c r="G242" s="5"/>
      <c r="H242" s="5"/>
      <c r="I242" s="2"/>
    </row>
    <row r="243" spans="1:9" ht="12.75">
      <c r="A243" s="3" t="s">
        <v>8</v>
      </c>
      <c r="B243" s="6"/>
      <c r="C243" s="7"/>
      <c r="D243" s="5"/>
      <c r="E243" s="5"/>
      <c r="F243" s="5"/>
      <c r="G243" s="5"/>
      <c r="H243" s="5"/>
      <c r="I243" s="2"/>
    </row>
    <row r="244" spans="1:9" ht="12.75">
      <c r="A244" s="3"/>
      <c r="B244" s="7"/>
      <c r="C244" s="8" t="s">
        <v>10</v>
      </c>
      <c r="D244" s="9" t="s">
        <v>11</v>
      </c>
      <c r="E244" s="9" t="s">
        <v>12</v>
      </c>
      <c r="F244" s="9" t="s">
        <v>13</v>
      </c>
      <c r="G244" s="9" t="s">
        <v>14</v>
      </c>
      <c r="H244" s="9" t="s">
        <v>15</v>
      </c>
      <c r="I244" s="2"/>
    </row>
    <row r="245" spans="1:9" ht="12.75">
      <c r="A245" s="10" t="s">
        <v>16</v>
      </c>
      <c r="B245" s="2"/>
      <c r="C245" s="11"/>
      <c r="D245" s="12">
        <f>ROUND((B243-INT(B243))*100,0)</f>
        <v>0</v>
      </c>
      <c r="E245" s="12">
        <f>IF(B243&gt;=1,VALUE(RIGHT(LEFT(INT(B243),LEN(INT(B243))),3)),0)</f>
        <v>0</v>
      </c>
      <c r="F245" s="12">
        <f>IF(B243&gt;=1000,VALUE(TEXT(RIGHT(LEFT(INT(B243),LEN(INT(B243))-3),3),"000")),0)</f>
        <v>0</v>
      </c>
      <c r="G245" s="12">
        <f>IF(B243&gt;=1000000,VALUE(TEXT(RIGHT(LEFT(INT(B243),LEN(INT(B243))-6),3),"000")),0)</f>
        <v>0</v>
      </c>
      <c r="H245" s="12">
        <f>IF(B243&gt;=1000000000,VALUE(TEXT(RIGHT(LEFT(INT(B243),LEN(INT(B243))-9),3),"000")),0)</f>
        <v>0</v>
      </c>
      <c r="I245" s="2"/>
    </row>
    <row r="246" spans="1:9" ht="12.75">
      <c r="A246" s="10" t="s">
        <v>17</v>
      </c>
      <c r="B246" s="13"/>
      <c r="C246" s="14" t="str">
        <f>ROUND((B243-INT(B243))*100,0)&amp;"/"&amp;100&amp;" groszy"</f>
        <v>0/100 groszy</v>
      </c>
      <c r="D246" s="14" t="str">
        <f>IF(B243=0,"",IF(D245&lt;=20,IF(D245=0,"zero",INDEX(excelblog_Jednosci,D245)),INDEX(excelblog_Dziesiatki,INT(D245/10))&amp;IF(MOD(D245,10)," "&amp;INDEX(excelblog_Jednosci,MOD(D245,10)),"")))&amp;" "&amp;IF(B243=0,"",INDEX(IF(D245&lt;20,{"groszy";"grosz";"grosze";"groszy"},{"groszy";"grosze";"groszy"}),MATCH(IF(D245&lt;20,D245,MOD(D245,10)),IF(D245&lt;20,{0;1;2;5},{0;2;5}),1)))</f>
        <v> </v>
      </c>
      <c r="E246" s="15">
        <f>IF(OR(B243&lt;1,INT(E245/100)=0),"",INDEX(excelblog_Setki,INT(E245/100)))&amp;IF(E245-(INT(E245/100)*100)&lt;=20,IF(E245-(INT(E245/100)*100)=0,IF(OR(E245&gt;0,B243&lt;1),"","złotych")," "&amp;INDEX(excelblog_Jednosci,E245-(INT(E245/100)*100)))," "&amp;INDEX(excelblog_Dziesiatki,INT((E245-(INT(E245/100)*100))/10))&amp;IF(MOD((E245-(INT(E245/100)*100)),10)," "&amp;INDEX(excelblog_Jednosci,MOD((E245-(INT(E245/100)*100)),10)),""))&amp;IF(E245=0,""," "&amp;INDEX(IF(E245&lt;20,{"złotych";"złoty";"złote";"złotych"},{"złotych";"złote";"złotych"}),MATCH(IF(E245-(INT(E245/100)*100)&lt;20,E245-(INT(E245/100)*100),MOD((E245-(INT(E245/100)*100)),10)),IF(E245&lt;20,{0;1;2;5},{0;2;5}),1)))</f>
      </c>
      <c r="F246" s="15">
        <f>IF(OR(B243&lt;1,INT(F245/100)=0),"",INDEX(excelblog_Setki,INT(F245/100)))&amp;IF(F245-(INT(F245/100)*100)&lt;=20,IF(F245-(INT(F245/100)*100)=0,""," "&amp;INDEX(excelblog_Jednosci,F245-(INT(F245/100)*100)))," "&amp;INDEX(excelblog_Dziesiatki,INT((F245-(INT(F245/100)*100))/10))&amp;IF(MOD((F245-(INT(F245/100)*100)),10)," "&amp;INDEX(excelblog_Jednosci,MOD((F245-(INT(F245/100)*100)),10)),""))&amp;IF(F245=0,""," "&amp;INDEX(IF(F245&lt;20,{"";"tysiąc";"tysiące";"tysięcy"},{"tysięcy";"tysiące";"tysięcy"}),MATCH(IF(F245-(INT(F245/100)*100)&lt;20,F245-(INT(F245/100)*100),MOD((F245-(INT(F245/100)*100)),10)),IF(F245&lt;20,{0;1;2;5},{0;2;5}),1)))</f>
      </c>
      <c r="G246" s="15">
        <f>IF(OR(B243&lt;1,INT(G245/100)=0),"",INDEX(excelblog_Setki,INT(G245/100)))&amp;IF(G245-(INT(G245/100)*100)&lt;=20,IF(G245-(INT(G245/100)*100)=0,""," "&amp;INDEX(excelblog_Jednosci,G245-(INT(G245/100)*100)))," "&amp;INDEX(excelblog_Dziesiatki,INT((G245-(INT(G245/100)*100))/10))&amp;IF(MOD((G245-(INT(G245/100)*100)),10)," "&amp;INDEX(excelblog_Jednosci,MOD((G245-(INT(G245/100)*100)),10)),""))&amp;IF(G245=0,""," "&amp;INDEX(IF(G245&lt;20,{"";"milion";"miliony";"milion?w"},{"milion?w";"miliony";"milion?w"}),MATCH(IF(G245-(INT(G245/100)*100)&lt;20,G245-(INT(G245/100)*100),MOD((G245-(INT(G245/100)*100)),10)),IF(G245&lt;20,{0;1;2;5},{0;2;5}),1)))</f>
      </c>
      <c r="H246" s="14">
        <f>IF(OR(B243&lt;1,INT(H245/100)=0),"",INDEX(excelblog_Setki,INT(H245/100)))&amp;IF(H245-(INT(H245/100)*100)&lt;=20,IF(H245-(INT(H245/100)*100)=0,""," "&amp;INDEX(excelblog_Jednosci,H245-(INT(H245/100)*100)))," "&amp;INDEX(excelblog_Dziesiatki,INT((H245-(INT(H245/100)*100))/10))&amp;IF(MOD((H245-(INT(H245/100)*100)),10)," "&amp;INDEX(excelblog_Jednosci,MOD((H245-(INT(H245/100)*100)),10)),""))&amp;IF(H245=0,""," "&amp;INDEX(IF(H245&lt;20,{"";"miliard";"miliardy";"miliard?w"},{"miliard?w";"miliardy";"miliard?w"}),MATCH(IF(H245-(INT(H245/100)*100)&lt;20,H245-(INT(H245/100)*100),MOD((H245-(INT(H245/100)*100)),10)),IF(H245&lt;20,{0;1;2;5},{0;2;5}),1)))</f>
      </c>
      <c r="I246" s="13"/>
    </row>
    <row r="247" spans="1:9" ht="12.75">
      <c r="A247" s="2"/>
      <c r="B247" s="2"/>
      <c r="C247" s="16"/>
      <c r="D247" s="17"/>
      <c r="E247" s="17"/>
      <c r="F247" s="17"/>
      <c r="G247" s="17"/>
      <c r="H247" s="17"/>
      <c r="I247" s="2"/>
    </row>
    <row r="248" spans="1:9" ht="12.75">
      <c r="A248" s="3" t="s">
        <v>18</v>
      </c>
      <c r="B248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19"/>
      <c r="D248" s="19"/>
      <c r="E248" s="19"/>
      <c r="F248" s="19"/>
      <c r="G248" s="19"/>
      <c r="H248" s="19"/>
      <c r="I248" s="20"/>
    </row>
    <row r="249" spans="1:9" ht="12.75">
      <c r="A249" s="3" t="s">
        <v>19</v>
      </c>
      <c r="B249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19"/>
      <c r="D249" s="19"/>
      <c r="E249" s="19"/>
      <c r="F249" s="19"/>
      <c r="G249" s="19"/>
      <c r="H249" s="19"/>
      <c r="I249" s="20"/>
    </row>
    <row r="250" spans="1:9" ht="12.75">
      <c r="A250" s="3" t="s">
        <v>20</v>
      </c>
      <c r="B250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19"/>
      <c r="D250" s="19"/>
      <c r="E250" s="19"/>
      <c r="F250" s="19"/>
      <c r="G250" s="19"/>
      <c r="H250" s="19"/>
      <c r="I250" s="20"/>
    </row>
    <row r="254" ht="12.75">
      <c r="A254" s="4"/>
    </row>
    <row r="255" spans="1:9" ht="12.75">
      <c r="A255" s="2"/>
      <c r="B255" s="3" t="s">
        <v>8</v>
      </c>
      <c r="C255" s="2"/>
      <c r="D255" s="5"/>
      <c r="E255" s="5"/>
      <c r="F255" s="5"/>
      <c r="G255" s="5"/>
      <c r="H255" s="5"/>
      <c r="I255" s="2"/>
    </row>
    <row r="256" spans="1:9" ht="12.75">
      <c r="A256" s="3" t="s">
        <v>8</v>
      </c>
      <c r="B256" s="6"/>
      <c r="C256" s="7" t="s">
        <v>23</v>
      </c>
      <c r="D256" s="5"/>
      <c r="E256" s="5"/>
      <c r="F256" s="5"/>
      <c r="G256" s="5"/>
      <c r="H256" s="5"/>
      <c r="I256" s="2"/>
    </row>
    <row r="257" spans="1:9" ht="12.75">
      <c r="A257" s="3"/>
      <c r="B257" s="7"/>
      <c r="C257" s="8" t="s">
        <v>10</v>
      </c>
      <c r="D257" s="9" t="s">
        <v>11</v>
      </c>
      <c r="E257" s="9" t="s">
        <v>12</v>
      </c>
      <c r="F257" s="9" t="s">
        <v>13</v>
      </c>
      <c r="G257" s="9" t="s">
        <v>14</v>
      </c>
      <c r="H257" s="9" t="s">
        <v>15</v>
      </c>
      <c r="I257" s="2"/>
    </row>
    <row r="258" spans="1:9" ht="12.75">
      <c r="A258" s="10" t="s">
        <v>16</v>
      </c>
      <c r="B258" s="2"/>
      <c r="C258" s="11"/>
      <c r="D258" s="12">
        <f>ROUND((B256-INT(B256))*100,0)</f>
        <v>0</v>
      </c>
      <c r="E258" s="12">
        <f>IF(B256&gt;=1,VALUE(RIGHT(LEFT(INT(B256),LEN(INT(B256))),3)),0)</f>
        <v>0</v>
      </c>
      <c r="F258" s="12">
        <f>IF(B256&gt;=1000,VALUE(TEXT(RIGHT(LEFT(INT(B256),LEN(INT(B256))-3),3),"000")),0)</f>
        <v>0</v>
      </c>
      <c r="G258" s="12">
        <f>IF(B256&gt;=1000000,VALUE(TEXT(RIGHT(LEFT(INT(B256),LEN(INT(B256))-6),3),"000")),0)</f>
        <v>0</v>
      </c>
      <c r="H258" s="12">
        <f>IF(B256&gt;=1000000000,VALUE(TEXT(RIGHT(LEFT(INT(B256),LEN(INT(B256))-9),3),"000")),0)</f>
        <v>0</v>
      </c>
      <c r="I258" s="2"/>
    </row>
    <row r="259" spans="1:9" ht="12.75">
      <c r="A259" s="10" t="s">
        <v>17</v>
      </c>
      <c r="B259" s="13"/>
      <c r="C259" s="14" t="str">
        <f>ROUND((B256-INT(B256))*100,0)&amp;"/"&amp;100&amp;" groszy"</f>
        <v>0/100 groszy</v>
      </c>
      <c r="D259" s="14" t="str">
        <f>IF(B256=0,"",IF(D258&lt;=20,IF(D258=0,"zero",INDEX(excelblog_Jednosci,D258)),INDEX(excelblog_Dziesiatki,INT(D258/10))&amp;IF(MOD(D258,10)," "&amp;INDEX(excelblog_Jednosci,MOD(D258,10)),"")))&amp;" "&amp;IF(B256=0,"",INDEX(IF(D258&lt;20,{"groszy";"grosz";"grosze";"groszy"},{"groszy";"grosze";"groszy"}),MATCH(IF(D258&lt;20,D258,MOD(D258,10)),IF(D258&lt;20,{0;1;2;5},{0;2;5}),1)))</f>
        <v> </v>
      </c>
      <c r="E259" s="15">
        <f>IF(OR(B256&lt;1,INT(E258/100)=0),"",INDEX(excelblog_Setki,INT(E258/100)))&amp;IF(E258-(INT(E258/100)*100)&lt;=20,IF(E258-(INT(E258/100)*100)=0,IF(OR(E258&gt;0,B256&lt;1),"","złotych")," "&amp;INDEX(excelblog_Jednosci,E258-(INT(E258/100)*100)))," "&amp;INDEX(excelblog_Dziesiatki,INT((E258-(INT(E258/100)*100))/10))&amp;IF(MOD((E258-(INT(E258/100)*100)),10)," "&amp;INDEX(excelblog_Jednosci,MOD((E258-(INT(E258/100)*100)),10)),""))&amp;IF(E258=0,""," "&amp;INDEX(IF(E258&lt;20,{"złotych";"złoty";"złote";"złotych"},{"złotych";"złote";"złotych"}),MATCH(IF(E258-(INT(E258/100)*100)&lt;20,E258-(INT(E258/100)*100),MOD((E258-(INT(E258/100)*100)),10)),IF(E258&lt;20,{0;1;2;5},{0;2;5}),1)))</f>
      </c>
      <c r="F259" s="15">
        <f>IF(OR(B256&lt;1,INT(F258/100)=0),"",INDEX(excelblog_Setki,INT(F258/100)))&amp;IF(F258-(INT(F258/100)*100)&lt;=20,IF(F258-(INT(F258/100)*100)=0,""," "&amp;INDEX(excelblog_Jednosci,F258-(INT(F258/100)*100)))," "&amp;INDEX(excelblog_Dziesiatki,INT((F258-(INT(F258/100)*100))/10))&amp;IF(MOD((F258-(INT(F258/100)*100)),10)," "&amp;INDEX(excelblog_Jednosci,MOD((F258-(INT(F258/100)*100)),10)),""))&amp;IF(F258=0,""," "&amp;INDEX(IF(F258&lt;20,{"";"tysiąc";"tysiące";"tysięcy"},{"tysięcy";"tysiące";"tysięcy"}),MATCH(IF(F258-(INT(F258/100)*100)&lt;20,F258-(INT(F258/100)*100),MOD((F258-(INT(F258/100)*100)),10)),IF(F258&lt;20,{0;1;2;5},{0;2;5}),1)))</f>
      </c>
      <c r="G259" s="15">
        <f>IF(OR(B256&lt;1,INT(G258/100)=0),"",INDEX(excelblog_Setki,INT(G258/100)))&amp;IF(G258-(INT(G258/100)*100)&lt;=20,IF(G258-(INT(G258/100)*100)=0,""," "&amp;INDEX(excelblog_Jednosci,G258-(INT(G258/100)*100)))," "&amp;INDEX(excelblog_Dziesiatki,INT((G258-(INT(G258/100)*100))/10))&amp;IF(MOD((G258-(INT(G258/100)*100)),10)," "&amp;INDEX(excelblog_Jednosci,MOD((G258-(INT(G258/100)*100)),10)),""))&amp;IF(G258=0,""," "&amp;INDEX(IF(G258&lt;20,{"";"milion";"miliony";"milion?w"},{"milion?w";"miliony";"milion?w"}),MATCH(IF(G258-(INT(G258/100)*100)&lt;20,G258-(INT(G258/100)*100),MOD((G258-(INT(G258/100)*100)),10)),IF(G258&lt;20,{0;1;2;5},{0;2;5}),1)))</f>
      </c>
      <c r="H259" s="14">
        <f>IF(OR(B256&lt;1,INT(H258/100)=0),"",INDEX(excelblog_Setki,INT(H258/100)))&amp;IF(H258-(INT(H258/100)*100)&lt;=20,IF(H258-(INT(H258/100)*100)=0,""," "&amp;INDEX(excelblog_Jednosci,H258-(INT(H258/100)*100)))," "&amp;INDEX(excelblog_Dziesiatki,INT((H258-(INT(H258/100)*100))/10))&amp;IF(MOD((H258-(INT(H258/100)*100)),10)," "&amp;INDEX(excelblog_Jednosci,MOD((H258-(INT(H258/100)*100)),10)),""))&amp;IF(H258=0,""," "&amp;INDEX(IF(H258&lt;20,{"";"miliard";"miliardy";"miliard?w"},{"miliard?w";"miliardy";"miliard?w"}),MATCH(IF(H258-(INT(H258/100)*100)&lt;20,H258-(INT(H258/100)*100),MOD((H258-(INT(H258/100)*100)),10)),IF(H258&lt;20,{0;1;2;5},{0;2;5}),1)))</f>
      </c>
      <c r="I259" s="13"/>
    </row>
    <row r="260" spans="1:9" ht="12.75">
      <c r="A260" s="2"/>
      <c r="B260" s="2"/>
      <c r="C260" s="16"/>
      <c r="D260" s="17"/>
      <c r="E260" s="17"/>
      <c r="F260" s="17"/>
      <c r="G260" s="17"/>
      <c r="H260" s="17"/>
      <c r="I260" s="2"/>
    </row>
    <row r="261" spans="1:9" ht="12.75">
      <c r="A261" s="3" t="s">
        <v>18</v>
      </c>
      <c r="B261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19"/>
      <c r="D261" s="19"/>
      <c r="E261" s="19"/>
      <c r="F261" s="19"/>
      <c r="G261" s="19"/>
      <c r="H261" s="19"/>
      <c r="I261" s="20"/>
    </row>
    <row r="262" spans="1:9" ht="12.75">
      <c r="A262" s="3" t="s">
        <v>19</v>
      </c>
      <c r="B262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19"/>
      <c r="D262" s="19"/>
      <c r="E262" s="19"/>
      <c r="F262" s="19"/>
      <c r="G262" s="19"/>
      <c r="H262" s="19"/>
      <c r="I262" s="20"/>
    </row>
    <row r="263" spans="1:9" ht="12.75">
      <c r="A263" s="3" t="s">
        <v>20</v>
      </c>
      <c r="B263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19"/>
      <c r="D263" s="19"/>
      <c r="E263" s="19"/>
      <c r="F263" s="19"/>
      <c r="G263" s="19"/>
      <c r="H263" s="19"/>
      <c r="I263" s="20"/>
    </row>
    <row r="301" ht="12.75">
      <c r="A301" s="1" t="s">
        <v>27</v>
      </c>
    </row>
    <row r="302" ht="12.75">
      <c r="A302" s="4"/>
    </row>
    <row r="303" spans="1:9" ht="12.75">
      <c r="A303" s="2"/>
      <c r="B303" s="3" t="s">
        <v>8</v>
      </c>
      <c r="C303" s="2"/>
      <c r="D303" s="5"/>
      <c r="E303" s="5"/>
      <c r="F303" s="5"/>
      <c r="G303" s="5"/>
      <c r="H303" s="5"/>
      <c r="I303" s="2"/>
    </row>
    <row r="304" spans="1:9" ht="12.75">
      <c r="A304" s="3" t="s">
        <v>8</v>
      </c>
      <c r="B304" s="6" t="e">
        <f>Arkusz1!#REF!</f>
        <v>#REF!</v>
      </c>
      <c r="C304" s="7" t="s">
        <v>9</v>
      </c>
      <c r="D304" s="5"/>
      <c r="E304" s="5"/>
      <c r="F304" s="5"/>
      <c r="G304" s="5"/>
      <c r="H304" s="5"/>
      <c r="I304" s="2"/>
    </row>
    <row r="305" spans="1:9" ht="12.75">
      <c r="A305" s="3"/>
      <c r="B305" s="7"/>
      <c r="C305" s="8" t="s">
        <v>10</v>
      </c>
      <c r="D305" s="9" t="s">
        <v>11</v>
      </c>
      <c r="E305" s="9" t="s">
        <v>12</v>
      </c>
      <c r="F305" s="9" t="s">
        <v>13</v>
      </c>
      <c r="G305" s="9" t="s">
        <v>14</v>
      </c>
      <c r="H305" s="9" t="s">
        <v>15</v>
      </c>
      <c r="I305" s="2"/>
    </row>
    <row r="306" spans="1:9" ht="12.75">
      <c r="A306" s="10" t="s">
        <v>16</v>
      </c>
      <c r="B306" s="2"/>
      <c r="C306" s="11"/>
      <c r="D306" s="12" t="e">
        <f>ROUND((B304-INT(B304))*100,0)</f>
        <v>#REF!</v>
      </c>
      <c r="E306" s="12" t="e">
        <f>IF(B304&gt;=1,VALUE(RIGHT(LEFT(INT(B304),LEN(INT(B304))),3)),0)</f>
        <v>#REF!</v>
      </c>
      <c r="F306" s="12" t="e">
        <f>IF(B304&gt;=1000,VALUE(TEXT(RIGHT(LEFT(INT(B304),LEN(INT(B304))-3),3),"000")),0)</f>
        <v>#REF!</v>
      </c>
      <c r="G306" s="12" t="e">
        <f>IF(B304&gt;=1000000,VALUE(TEXT(RIGHT(LEFT(INT(B304),LEN(INT(B304))-6),3),"000")),0)</f>
        <v>#REF!</v>
      </c>
      <c r="H306" s="12" t="e">
        <f>IF(B304&gt;=1000000000,VALUE(TEXT(RIGHT(LEFT(INT(B304),LEN(INT(B304))-9),3),"000")),0)</f>
        <v>#REF!</v>
      </c>
      <c r="I306" s="2"/>
    </row>
    <row r="307" spans="1:9" ht="12.75">
      <c r="A307" s="10" t="s">
        <v>17</v>
      </c>
      <c r="B307" s="13"/>
      <c r="C307" s="14" t="e">
        <f>ROUND((B304-INT(B304))*100,0)&amp;"/"&amp;100&amp;" groszy"</f>
        <v>#REF!</v>
      </c>
      <c r="D307" s="14" t="e">
        <f>IF(B304=0,"",IF(D306&lt;=20,IF(D306=0,"zero",INDEX(excelblog_Jednosci,D306)),INDEX(excelblog_Dziesiatki,INT(D306/10))&amp;IF(MOD(D306,10)," "&amp;INDEX(excelblog_Jednosci,MOD(D306,10)),"")))&amp;" "&amp;IF(B304=0,"",INDEX(IF(D306&lt;20,{"groszy";"grosz";"grosze";"groszy"},{"groszy";"grosze";"groszy"}),MATCH(IF(D306&lt;20,D306,MOD(D306,10)),IF(D306&lt;20,{0;1;2;5},{0;2;5}),1)))</f>
        <v>#REF!</v>
      </c>
      <c r="E307" s="15" t="e">
        <f>IF(OR(B304&lt;1,INT(E306/100)=0),"",INDEX(excelblog_Setki,INT(E306/100)))&amp;IF(E306-(INT(E306/100)*100)&lt;=20,IF(E306-(INT(E306/100)*100)=0,IF(OR(E306&gt;0,B304&lt;1),"","złotych")," "&amp;INDEX(excelblog_Jednosci,E306-(INT(E306/100)*100)))," "&amp;INDEX(excelblog_Dziesiatki,INT((E306-(INT(E306/100)*100))/10))&amp;IF(MOD((E306-(INT(E306/100)*100)),10)," "&amp;INDEX(excelblog_Jednosci,MOD((E306-(INT(E306/100)*100)),10)),""))&amp;IF(E306=0,""," "&amp;INDEX(IF(E306&lt;20,{"złotych";"złoty";"złote";"złotych"},{"złotych";"złote";"złotych"}),MATCH(IF(E306-(INT(E306/100)*100)&lt;20,E306-(INT(E306/100)*100),MOD((E306-(INT(E306/100)*100)),10)),IF(E306&lt;20,{0;1;2;5},{0;2;5}),1)))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15" t="e">
        <f>IF(OR(B304&lt;1,INT(F306/100)=0),"",INDEX(excelblog_Setki,INT(F306/100)))&amp;IF(F306-(INT(F306/100)*100)&lt;=20,IF(F306-(INT(F306/100)*100)=0,""," "&amp;INDEX(excelblog_Jednosci,F306-(INT(F306/100)*100)))," "&amp;INDEX(excelblog_Dziesiatki,INT((F306-(INT(F306/100)*100))/10))&amp;IF(MOD((F306-(INT(F306/100)*100)),10)," "&amp;INDEX(excelblog_Jednosci,MOD((F306-(INT(F306/100)*100)),10)),""))&amp;IF(F306=0,""," "&amp;INDEX(IF(F306&lt;20,{"";"tysiąc";"tysiące";"tysięcy"},{"tysięcy";"tysiące";"tysięcy"}),MATCH(IF(F306-(INT(F306/100)*100)&lt;20,F306-(INT(F306/100)*100),MOD((F306-(INT(F306/100)*100)),10)),IF(F306&lt;20,{0;1;2;5},{0;2;5}),1)))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15" t="e">
        <f>IF(OR(B304&lt;1,INT(G306/100)=0),"",INDEX(excelblog_Setki,INT(G306/100)))&amp;IF(G306-(INT(G306/100)*100)&lt;=20,IF(G306-(INT(G306/100)*100)=0,""," "&amp;INDEX(excelblog_Jednosci,G306-(INT(G306/100)*100)))," "&amp;INDEX(excelblog_Dziesiatki,INT((G306-(INT(G306/100)*100))/10))&amp;IF(MOD((G306-(INT(G306/100)*100)),10)," "&amp;INDEX(excelblog_Jednosci,MOD((G306-(INT(G306/100)*100)),10)),""))&amp;IF(G306=0,""," "&amp;INDEX(IF(G306&lt;20,{"";"milion";"miliony";"milion?w"},{"milion?w";"miliony";"milion?w"}),MATCH(IF(G306-(INT(G306/100)*100)&lt;20,G306-(INT(G306/100)*100),MOD((G306-(INT(G306/100)*100)),10)),IF(G306&lt;20,{0;1;2;5},{0;2;5}),1)))</f>
        <v>#REF!</v>
      </c>
      <c r="H307" s="14" t="e">
        <f>IF(OR(B304&lt;1,INT(H306/100)=0),"",INDEX(excelblog_Setki,INT(H306/100)))&amp;IF(H306-(INT(H306/100)*100)&lt;=20,IF(H306-(INT(H306/100)*100)=0,""," "&amp;INDEX(excelblog_Jednosci,H306-(INT(H306/100)*100)))," "&amp;INDEX(excelblog_Dziesiatki,INT((H306-(INT(H306/100)*100))/10))&amp;IF(MOD((H306-(INT(H306/100)*100)),10)," "&amp;INDEX(excelblog_Jednosci,MOD((H306-(INT(H306/100)*100)),10)),""))&amp;IF(H306=0,""," "&amp;INDEX(IF(H306&lt;20,{"";"miliard";"miliardy";"miliard?w"},{"miliard?w";"miliardy";"miliard?w"}),MATCH(IF(H306-(INT(H306/100)*100)&lt;20,H306-(INT(H306/100)*100),MOD((H306-(INT(H306/100)*100)),10)),IF(H306&lt;20,{0;1;2;5},{0;2;5}),1)))</f>
        <v>#REF!</v>
      </c>
      <c r="I307" s="13"/>
    </row>
    <row r="308" spans="1:9" ht="12.75">
      <c r="A308" s="2"/>
      <c r="B308" s="2"/>
      <c r="C308" s="16"/>
      <c r="D308" s="17"/>
      <c r="E308" s="17"/>
      <c r="F308" s="17"/>
      <c r="G308" s="17"/>
      <c r="H308" s="17"/>
      <c r="I308" s="2"/>
    </row>
    <row r="309" spans="1:9" ht="12.75">
      <c r="A309" s="3" t="s">
        <v>18</v>
      </c>
      <c r="B309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19"/>
      <c r="D309" s="19"/>
      <c r="E309" s="19"/>
      <c r="F309" s="19"/>
      <c r="G309" s="19"/>
      <c r="H309" s="19"/>
      <c r="I309" s="20"/>
    </row>
    <row r="310" spans="1:9" ht="12.75">
      <c r="A310" s="3" t="s">
        <v>19</v>
      </c>
      <c r="B310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19"/>
      <c r="D310" s="19"/>
      <c r="E310" s="19"/>
      <c r="F310" s="19"/>
      <c r="G310" s="19"/>
      <c r="H310" s="19"/>
      <c r="I310" s="20"/>
    </row>
    <row r="311" spans="1:9" ht="12.75">
      <c r="A311" s="3" t="s">
        <v>20</v>
      </c>
      <c r="B311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19"/>
      <c r="D311" s="19"/>
      <c r="E311" s="19"/>
      <c r="F311" s="19"/>
      <c r="G311" s="19"/>
      <c r="H311" s="19"/>
      <c r="I311" s="20"/>
    </row>
    <row r="312" spans="1:9" ht="12.75">
      <c r="A312" s="3"/>
      <c r="B312" s="2"/>
      <c r="C312" s="2"/>
      <c r="D312" s="5"/>
      <c r="E312" s="5"/>
      <c r="F312" s="5"/>
      <c r="G312" s="5"/>
      <c r="H312" s="5"/>
      <c r="I312" s="2"/>
    </row>
    <row r="315" ht="12.75">
      <c r="A315" s="4"/>
    </row>
    <row r="316" spans="1:9" ht="12.75">
      <c r="A316" s="2"/>
      <c r="B316" s="3" t="s">
        <v>8</v>
      </c>
      <c r="C316" s="2"/>
      <c r="D316" s="5"/>
      <c r="E316" s="5"/>
      <c r="F316" s="5"/>
      <c r="G316" s="5"/>
      <c r="H316" s="5"/>
      <c r="I316" s="2"/>
    </row>
    <row r="317" spans="1:9" ht="12.75">
      <c r="A317" s="3" t="s">
        <v>8</v>
      </c>
      <c r="B317" s="6">
        <f>Arkusz1!G61</f>
        <v>0</v>
      </c>
      <c r="C317" s="7" t="s">
        <v>21</v>
      </c>
      <c r="D317" s="5"/>
      <c r="E317" s="5"/>
      <c r="F317" s="5"/>
      <c r="G317" s="5"/>
      <c r="H317" s="5"/>
      <c r="I317" s="2"/>
    </row>
    <row r="318" spans="1:9" ht="12.75">
      <c r="A318" s="3"/>
      <c r="B318" s="7"/>
      <c r="C318" s="8" t="s">
        <v>10</v>
      </c>
      <c r="D318" s="9" t="s">
        <v>11</v>
      </c>
      <c r="E318" s="9" t="s">
        <v>12</v>
      </c>
      <c r="F318" s="9" t="s">
        <v>13</v>
      </c>
      <c r="G318" s="9" t="s">
        <v>14</v>
      </c>
      <c r="H318" s="9" t="s">
        <v>15</v>
      </c>
      <c r="I318" s="2"/>
    </row>
    <row r="319" spans="1:9" ht="12.75">
      <c r="A319" s="10" t="s">
        <v>16</v>
      </c>
      <c r="B319" s="2"/>
      <c r="C319" s="11"/>
      <c r="D319" s="12">
        <f>ROUND((B317-INT(B317))*100,0)</f>
        <v>0</v>
      </c>
      <c r="E319" s="12">
        <f>IF(B317&gt;=1,VALUE(RIGHT(LEFT(INT(B317),LEN(INT(B317))),3)),0)</f>
        <v>0</v>
      </c>
      <c r="F319" s="12">
        <f>IF(B317&gt;=1000,VALUE(TEXT(RIGHT(LEFT(INT(B317),LEN(INT(B317))-3),3),"000")),0)</f>
        <v>0</v>
      </c>
      <c r="G319" s="12">
        <f>IF(B317&gt;=1000000,VALUE(TEXT(RIGHT(LEFT(INT(B317),LEN(INT(B317))-6),3),"000")),0)</f>
        <v>0</v>
      </c>
      <c r="H319" s="12">
        <f>IF(B317&gt;=1000000000,VALUE(TEXT(RIGHT(LEFT(INT(B317),LEN(INT(B317))-9),3),"000")),0)</f>
        <v>0</v>
      </c>
      <c r="I319" s="2"/>
    </row>
    <row r="320" spans="1:9" ht="12.75">
      <c r="A320" s="10" t="s">
        <v>17</v>
      </c>
      <c r="B320" s="13"/>
      <c r="C320" s="14" t="str">
        <f>ROUND((B317-INT(B317))*100,0)&amp;"/"&amp;100&amp;" groszy"</f>
        <v>0/100 groszy</v>
      </c>
      <c r="D320" s="14" t="str">
        <f>IF(B317=0,"",IF(D319&lt;=20,IF(D319=0,"zero",INDEX(excelblog_Jednosci,D319)),INDEX(excelblog_Dziesiatki,INT(D319/10))&amp;IF(MOD(D319,10)," "&amp;INDEX(excelblog_Jednosci,MOD(D319,10)),"")))&amp;" "&amp;IF(B317=0,"",INDEX(IF(D319&lt;20,{"groszy";"grosz";"grosze";"groszy"},{"groszy";"grosze";"groszy"}),MATCH(IF(D319&lt;20,D319,MOD(D319,10)),IF(D319&lt;20,{0;1;2;5},{0;2;5}),1)))</f>
        <v> </v>
      </c>
      <c r="E320" s="15">
        <f>IF(OR(B317&lt;1,INT(E319/100)=0),"",INDEX(excelblog_Setki,INT(E319/100)))&amp;IF(E319-(INT(E319/100)*100)&lt;=20,IF(E319-(INT(E319/100)*100)=0,IF(OR(E319&gt;0,B317&lt;1),"","złotych")," "&amp;INDEX(excelblog_Jednosci,E319-(INT(E319/100)*100)))," "&amp;INDEX(excelblog_Dziesiatki,INT((E319-(INT(E319/100)*100))/10))&amp;IF(MOD((E319-(INT(E319/100)*100)),10)," "&amp;INDEX(excelblog_Jednosci,MOD((E319-(INT(E319/100)*100)),10)),""))&amp;IF(E319=0,""," "&amp;INDEX(IF(E319&lt;20,{"złotych";"złoty";"złote";"złotych"},{"złotych";"złote";"złotych"}),MATCH(IF(E319-(INT(E319/100)*100)&lt;20,E319-(INT(E319/100)*100),MOD((E319-(INT(E319/100)*100)),10)),IF(E319&lt;20,{0;1;2;5},{0;2;5}),1)))</f>
      </c>
      <c r="F320" s="15">
        <f>IF(OR(B317&lt;1,INT(F319/100)=0),"",INDEX(excelblog_Setki,INT(F319/100)))&amp;IF(F319-(INT(F319/100)*100)&lt;=20,IF(F319-(INT(F319/100)*100)=0,""," "&amp;INDEX(excelblog_Jednosci,F319-(INT(F319/100)*100)))," "&amp;INDEX(excelblog_Dziesiatki,INT((F319-(INT(F319/100)*100))/10))&amp;IF(MOD((F319-(INT(F319/100)*100)),10)," "&amp;INDEX(excelblog_Jednosci,MOD((F319-(INT(F319/100)*100)),10)),""))&amp;IF(F319=0,""," "&amp;INDEX(IF(F319&lt;20,{"";"tysiąc";"tysiące";"tysięcy"},{"tysięcy";"tysiące";"tysięcy"}),MATCH(IF(F319-(INT(F319/100)*100)&lt;20,F319-(INT(F319/100)*100),MOD((F319-(INT(F319/100)*100)),10)),IF(F319&lt;20,{0;1;2;5},{0;2;5}),1)))</f>
      </c>
      <c r="G320" s="15">
        <f>IF(OR(B317&lt;1,INT(G319/100)=0),"",INDEX(excelblog_Setki,INT(G319/100)))&amp;IF(G319-(INT(G319/100)*100)&lt;=20,IF(G319-(INT(G319/100)*100)=0,""," "&amp;INDEX(excelblog_Jednosci,G319-(INT(G319/100)*100)))," "&amp;INDEX(excelblog_Dziesiatki,INT((G319-(INT(G319/100)*100))/10))&amp;IF(MOD((G319-(INT(G319/100)*100)),10)," "&amp;INDEX(excelblog_Jednosci,MOD((G319-(INT(G319/100)*100)),10)),""))&amp;IF(G319=0,""," "&amp;INDEX(IF(G319&lt;20,{"";"milion";"miliony";"milion?w"},{"milion?w";"miliony";"milion?w"}),MATCH(IF(G319-(INT(G319/100)*100)&lt;20,G319-(INT(G319/100)*100),MOD((G319-(INT(G319/100)*100)),10)),IF(G319&lt;20,{0;1;2;5},{0;2;5}),1)))</f>
      </c>
      <c r="H320" s="14">
        <f>IF(OR(B317&lt;1,INT(H319/100)=0),"",INDEX(excelblog_Setki,INT(H319/100)))&amp;IF(H319-(INT(H319/100)*100)&lt;=20,IF(H319-(INT(H319/100)*100)=0,""," "&amp;INDEX(excelblog_Jednosci,H319-(INT(H319/100)*100)))," "&amp;INDEX(excelblog_Dziesiatki,INT((H319-(INT(H319/100)*100))/10))&amp;IF(MOD((H319-(INT(H319/100)*100)),10)," "&amp;INDEX(excelblog_Jednosci,MOD((H319-(INT(H319/100)*100)),10)),""))&amp;IF(H319=0,""," "&amp;INDEX(IF(H319&lt;20,{"";"miliard";"miliardy";"miliard?w"},{"miliard?w";"miliardy";"miliard?w"}),MATCH(IF(H319-(INT(H319/100)*100)&lt;20,H319-(INT(H319/100)*100),MOD((H319-(INT(H319/100)*100)),10)),IF(H319&lt;20,{0;1;2;5},{0;2;5}),1)))</f>
      </c>
      <c r="I320" s="13"/>
    </row>
    <row r="321" spans="1:9" ht="12.75">
      <c r="A321" s="2"/>
      <c r="B321" s="2"/>
      <c r="C321" s="16"/>
      <c r="D321" s="17"/>
      <c r="E321" s="17"/>
      <c r="F321" s="17"/>
      <c r="G321" s="17"/>
      <c r="H321" s="17"/>
      <c r="I321" s="2"/>
    </row>
    <row r="322" spans="1:9" ht="12.75">
      <c r="A322" s="3" t="s">
        <v>18</v>
      </c>
      <c r="B322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</c>
      <c r="C322" s="19"/>
      <c r="D322" s="19"/>
      <c r="E322" s="19"/>
      <c r="F322" s="19"/>
      <c r="G322" s="19"/>
      <c r="H322" s="19"/>
      <c r="I322" s="20"/>
    </row>
    <row r="323" spans="1:9" ht="12.75">
      <c r="A323" s="3" t="s">
        <v>19</v>
      </c>
      <c r="B323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</c>
      <c r="C323" s="19"/>
      <c r="D323" s="19"/>
      <c r="E323" s="19"/>
      <c r="F323" s="19"/>
      <c r="G323" s="19"/>
      <c r="H323" s="19"/>
      <c r="I323" s="20"/>
    </row>
    <row r="324" spans="1:9" ht="12.75">
      <c r="A324" s="3" t="s">
        <v>20</v>
      </c>
      <c r="B324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</c>
      <c r="C324" s="19"/>
      <c r="D324" s="19"/>
      <c r="E324" s="19"/>
      <c r="F324" s="19"/>
      <c r="G324" s="19"/>
      <c r="H324" s="19"/>
      <c r="I324" s="20"/>
    </row>
    <row r="328" ht="12.75">
      <c r="A328" s="4"/>
    </row>
    <row r="329" spans="1:9" ht="12.75">
      <c r="A329" s="2"/>
      <c r="B329" s="3" t="s">
        <v>8</v>
      </c>
      <c r="C329" s="2"/>
      <c r="D329" s="5"/>
      <c r="E329" s="5"/>
      <c r="F329" s="5"/>
      <c r="G329" s="5"/>
      <c r="H329" s="5"/>
      <c r="I329" s="2"/>
    </row>
    <row r="330" spans="1:9" ht="12.75">
      <c r="A330" s="3" t="s">
        <v>8</v>
      </c>
      <c r="B330" s="6" t="e">
        <f>Arkusz1!#REF!</f>
        <v>#REF!</v>
      </c>
      <c r="C330" s="7" t="s">
        <v>22</v>
      </c>
      <c r="D330" s="5"/>
      <c r="E330" s="5"/>
      <c r="F330" s="5"/>
      <c r="G330" s="5"/>
      <c r="H330" s="5"/>
      <c r="I330" s="2"/>
    </row>
    <row r="331" spans="1:9" ht="12.75">
      <c r="A331" s="3"/>
      <c r="B331" s="7"/>
      <c r="C331" s="8" t="s">
        <v>10</v>
      </c>
      <c r="D331" s="9" t="s">
        <v>11</v>
      </c>
      <c r="E331" s="9" t="s">
        <v>12</v>
      </c>
      <c r="F331" s="9" t="s">
        <v>13</v>
      </c>
      <c r="G331" s="9" t="s">
        <v>14</v>
      </c>
      <c r="H331" s="9" t="s">
        <v>15</v>
      </c>
      <c r="I331" s="2"/>
    </row>
    <row r="332" spans="1:9" ht="12.75">
      <c r="A332" s="10" t="s">
        <v>16</v>
      </c>
      <c r="B332" s="2"/>
      <c r="C332" s="11"/>
      <c r="D332" s="12" t="e">
        <f>ROUND((B330-INT(B330))*100,0)</f>
        <v>#REF!</v>
      </c>
      <c r="E332" s="12" t="e">
        <f>IF(B330&gt;=1,VALUE(RIGHT(LEFT(INT(B330),LEN(INT(B330))),3)),0)</f>
        <v>#REF!</v>
      </c>
      <c r="F332" s="12" t="e">
        <f>IF(B330&gt;=1000,VALUE(TEXT(RIGHT(LEFT(INT(B330),LEN(INT(B330))-3),3),"000")),0)</f>
        <v>#REF!</v>
      </c>
      <c r="G332" s="12" t="e">
        <f>IF(B330&gt;=1000000,VALUE(TEXT(RIGHT(LEFT(INT(B330),LEN(INT(B330))-6),3),"000")),0)</f>
        <v>#REF!</v>
      </c>
      <c r="H332" s="12" t="e">
        <f>IF(B330&gt;=1000000000,VALUE(TEXT(RIGHT(LEFT(INT(B330),LEN(INT(B330))-9),3),"000")),0)</f>
        <v>#REF!</v>
      </c>
      <c r="I332" s="2"/>
    </row>
    <row r="333" spans="1:9" ht="12.75">
      <c r="A333" s="10" t="s">
        <v>17</v>
      </c>
      <c r="B333" s="13"/>
      <c r="C333" s="14" t="e">
        <f>ROUND((B330-INT(B330))*100,0)&amp;"/"&amp;100&amp;" groszy"</f>
        <v>#REF!</v>
      </c>
      <c r="D333" s="14" t="e">
        <f>IF(B330=0,"",IF(D332&lt;=20,IF(D332=0,"zero",INDEX(excelblog_Jednosci,D332)),INDEX(excelblog_Dziesiatki,INT(D332/10))&amp;IF(MOD(D332,10)," "&amp;INDEX(excelblog_Jednosci,MOD(D332,10)),"")))&amp;" "&amp;IF(B330=0,"",INDEX(IF(D332&lt;20,{"groszy";"grosz";"grosze";"groszy"},{"groszy";"grosze";"groszy"}),MATCH(IF(D332&lt;20,D332,MOD(D332,10)),IF(D332&lt;20,{0;1;2;5},{0;2;5}),1)))</f>
        <v>#REF!</v>
      </c>
      <c r="E333" s="15" t="e">
        <f>IF(OR(B330&lt;1,INT(E332/100)=0),"",INDEX(excelblog_Setki,INT(E332/100)))&amp;IF(E332-(INT(E332/100)*100)&lt;=20,IF(E332-(INT(E332/100)*100)=0,IF(OR(E332&gt;0,B330&lt;1),"","złotych")," "&amp;INDEX(excelblog_Jednosci,E332-(INT(E332/100)*100)))," "&amp;INDEX(excelblog_Dziesiatki,INT((E332-(INT(E332/100)*100))/10))&amp;IF(MOD((E332-(INT(E332/100)*100)),10)," "&amp;INDEX(excelblog_Jednosci,MOD((E332-(INT(E332/100)*100)),10)),""))&amp;IF(E332=0,""," "&amp;INDEX(IF(E332&lt;20,{"złotych";"złoty";"złote";"złotych"},{"złotych";"złote";"złotych"}),MATCH(IF(E332-(INT(E332/100)*100)&lt;20,E332-(INT(E332/100)*100),MOD((E332-(INT(E332/100)*100)),10)),IF(E332&lt;20,{0;1;2;5},{0;2;5}),1)))</f>
        <v>#REF!</v>
      </c>
      <c r="F333" s="15" t="e">
        <f>IF(OR(B330&lt;1,INT(F332/100)=0),"",INDEX(excelblog_Setki,INT(F332/100)))&amp;IF(F332-(INT(F332/100)*100)&lt;=20,IF(F332-(INT(F332/100)*100)=0,""," "&amp;INDEX(excelblog_Jednosci,F332-(INT(F332/100)*100)))," "&amp;INDEX(excelblog_Dziesiatki,INT((F332-(INT(F332/100)*100))/10))&amp;IF(MOD((F332-(INT(F332/100)*100)),10)," "&amp;INDEX(excelblog_Jednosci,MOD((F332-(INT(F332/100)*100)),10)),""))&amp;IF(F332=0,""," "&amp;INDEX(IF(F332&lt;20,{"";"tysiąc";"tysiące";"tysięcy"},{"tysięcy";"tysiące";"tysięcy"}),MATCH(IF(F332-(INT(F332/100)*100)&lt;20,F332-(INT(F332/100)*100),MOD((F332-(INT(F332/100)*100)),10)),IF(F332&lt;20,{0;1;2;5},{0;2;5}),1)))</f>
        <v>#REF!</v>
      </c>
      <c r="G333" s="15" t="e">
        <f>IF(OR(B330&lt;1,INT(G332/100)=0),"",INDEX(excelblog_Setki,INT(G332/100)))&amp;IF(G332-(INT(G332/100)*100)&lt;=20,IF(G332-(INT(G332/100)*100)=0,""," "&amp;INDEX(excelblog_Jednosci,G332-(INT(G332/100)*100)))," "&amp;INDEX(excelblog_Dziesiatki,INT((G332-(INT(G332/100)*100))/10))&amp;IF(MOD((G332-(INT(G332/100)*100)),10)," "&amp;INDEX(excelblog_Jednosci,MOD((G332-(INT(G332/100)*100)),10)),""))&amp;IF(G332=0,""," "&amp;INDEX(IF(G332&lt;20,{"";"milion";"miliony";"milion?w"},{"milion?w";"miliony";"milion?w"}),MATCH(IF(G332-(INT(G332/100)*100)&lt;20,G332-(INT(G332/100)*100),MOD((G332-(INT(G332/100)*100)),10)),IF(G332&lt;20,{0;1;2;5},{0;2;5}),1)))</f>
        <v>#REF!</v>
      </c>
      <c r="H333" s="14" t="e">
        <f>IF(OR(B330&lt;1,INT(H332/100)=0),"",INDEX(excelblog_Setki,INT(H332/100)))&amp;IF(H332-(INT(H332/100)*100)&lt;=20,IF(H332-(INT(H332/100)*100)=0,""," "&amp;INDEX(excelblog_Jednosci,H332-(INT(H332/100)*100)))," "&amp;INDEX(excelblog_Dziesiatki,INT((H332-(INT(H332/100)*100))/10))&amp;IF(MOD((H332-(INT(H332/100)*100)),10)," "&amp;INDEX(excelblog_Jednosci,MOD((H332-(INT(H332/100)*100)),10)),""))&amp;IF(H332=0,""," "&amp;INDEX(IF(H332&lt;20,{"";"miliard";"miliardy";"miliard?w"},{"miliard?w";"miliardy";"miliard?w"}),MATCH(IF(H332-(INT(H332/100)*100)&lt;20,H332-(INT(H332/100)*100),MOD((H332-(INT(H332/100)*100)),10)),IF(H332&lt;20,{0;1;2;5},{0;2;5}),1)))</f>
        <v>#REF!</v>
      </c>
      <c r="I333" s="13"/>
    </row>
    <row r="334" spans="1:9" ht="12.75">
      <c r="A334" s="2"/>
      <c r="B334" s="2"/>
      <c r="C334" s="16"/>
      <c r="D334" s="17"/>
      <c r="E334" s="17"/>
      <c r="F334" s="17"/>
      <c r="G334" s="17"/>
      <c r="H334" s="17"/>
      <c r="I334" s="2"/>
    </row>
    <row r="335" spans="1:9" ht="12.75">
      <c r="A335" s="3" t="s">
        <v>18</v>
      </c>
      <c r="B335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>W polu z kwotą nie znajduje się liczba</v>
      </c>
      <c r="C335" s="19"/>
      <c r="D335" s="19"/>
      <c r="E335" s="19"/>
      <c r="F335" s="19"/>
      <c r="G335" s="19"/>
      <c r="H335" s="19"/>
      <c r="I335" s="20"/>
    </row>
    <row r="336" spans="1:9" ht="12.75">
      <c r="A336" s="3" t="s">
        <v>19</v>
      </c>
      <c r="B336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>W polu z kwotą nie znajduje się liczba</v>
      </c>
      <c r="C336" s="19"/>
      <c r="D336" s="19"/>
      <c r="E336" s="19"/>
      <c r="F336" s="19"/>
      <c r="G336" s="19"/>
      <c r="H336" s="19"/>
      <c r="I336" s="20"/>
    </row>
    <row r="337" spans="1:9" ht="12.75">
      <c r="A337" s="3" t="s">
        <v>20</v>
      </c>
      <c r="B337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>W polu z kwotą nie znajduje się liczba</v>
      </c>
      <c r="C337" s="19"/>
      <c r="D337" s="19"/>
      <c r="E337" s="19"/>
      <c r="F337" s="19"/>
      <c r="G337" s="19"/>
      <c r="H337" s="19"/>
      <c r="I337" s="20"/>
    </row>
    <row r="341" ht="12.75">
      <c r="A341" s="4"/>
    </row>
    <row r="342" spans="1:9" ht="12.75">
      <c r="A342" s="2"/>
      <c r="B342" s="3" t="s">
        <v>8</v>
      </c>
      <c r="C342" s="2"/>
      <c r="D342" s="5"/>
      <c r="E342" s="5"/>
      <c r="F342" s="5"/>
      <c r="G342" s="5"/>
      <c r="H342" s="5"/>
      <c r="I342" s="2"/>
    </row>
    <row r="343" spans="1:9" ht="12.75">
      <c r="A343" s="3" t="s">
        <v>8</v>
      </c>
      <c r="B343" s="6"/>
      <c r="C343" s="7"/>
      <c r="D343" s="5"/>
      <c r="E343" s="5"/>
      <c r="F343" s="5"/>
      <c r="G343" s="5"/>
      <c r="H343" s="5"/>
      <c r="I343" s="2"/>
    </row>
    <row r="344" spans="1:9" ht="12.75">
      <c r="A344" s="3"/>
      <c r="B344" s="7"/>
      <c r="C344" s="8" t="s">
        <v>10</v>
      </c>
      <c r="D344" s="9" t="s">
        <v>11</v>
      </c>
      <c r="E344" s="9" t="s">
        <v>12</v>
      </c>
      <c r="F344" s="9" t="s">
        <v>13</v>
      </c>
      <c r="G344" s="9" t="s">
        <v>14</v>
      </c>
      <c r="H344" s="9" t="s">
        <v>15</v>
      </c>
      <c r="I344" s="2"/>
    </row>
    <row r="345" spans="1:9" ht="12.75">
      <c r="A345" s="10" t="s">
        <v>16</v>
      </c>
      <c r="B345" s="2"/>
      <c r="C345" s="11"/>
      <c r="D345" s="12">
        <f>ROUND((B343-INT(B343))*100,0)</f>
        <v>0</v>
      </c>
      <c r="E345" s="12">
        <f>IF(B343&gt;=1,VALUE(RIGHT(LEFT(INT(B343),LEN(INT(B343))),3)),0)</f>
        <v>0</v>
      </c>
      <c r="F345" s="12">
        <f>IF(B343&gt;=1000,VALUE(TEXT(RIGHT(LEFT(INT(B343),LEN(INT(B343))-3),3),"000")),0)</f>
        <v>0</v>
      </c>
      <c r="G345" s="12">
        <f>IF(B343&gt;=1000000,VALUE(TEXT(RIGHT(LEFT(INT(B343),LEN(INT(B343))-6),3),"000")),0)</f>
        <v>0</v>
      </c>
      <c r="H345" s="12">
        <f>IF(B343&gt;=1000000000,VALUE(TEXT(RIGHT(LEFT(INT(B343),LEN(INT(B343))-9),3),"000")),0)</f>
        <v>0</v>
      </c>
      <c r="I345" s="2"/>
    </row>
    <row r="346" spans="1:9" ht="12.75">
      <c r="A346" s="10" t="s">
        <v>17</v>
      </c>
      <c r="B346" s="13"/>
      <c r="C346" s="14" t="str">
        <f>ROUND((B343-INT(B343))*100,0)&amp;"/"&amp;100&amp;" groszy"</f>
        <v>0/100 groszy</v>
      </c>
      <c r="D346" s="14" t="str">
        <f>IF(B343=0,"",IF(D345&lt;=20,IF(D345=0,"zero",INDEX(excelblog_Jednosci,D345)),INDEX(excelblog_Dziesiatki,INT(D345/10))&amp;IF(MOD(D345,10)," "&amp;INDEX(excelblog_Jednosci,MOD(D345,10)),"")))&amp;" "&amp;IF(B343=0,"",INDEX(IF(D345&lt;20,{"groszy";"grosz";"grosze";"groszy"},{"groszy";"grosze";"groszy"}),MATCH(IF(D345&lt;20,D345,MOD(D345,10)),IF(D345&lt;20,{0;1;2;5},{0;2;5}),1)))</f>
        <v> </v>
      </c>
      <c r="E346" s="15">
        <f>IF(OR(B343&lt;1,INT(E345/100)=0),"",INDEX(excelblog_Setki,INT(E345/100)))&amp;IF(E345-(INT(E345/100)*100)&lt;=20,IF(E345-(INT(E345/100)*100)=0,IF(OR(E345&gt;0,B343&lt;1),"","złotych")," "&amp;INDEX(excelblog_Jednosci,E345-(INT(E345/100)*100)))," "&amp;INDEX(excelblog_Dziesiatki,INT((E345-(INT(E345/100)*100))/10))&amp;IF(MOD((E345-(INT(E345/100)*100)),10)," "&amp;INDEX(excelblog_Jednosci,MOD((E345-(INT(E345/100)*100)),10)),""))&amp;IF(E345=0,""," "&amp;INDEX(IF(E345&lt;20,{"złotych";"złoty";"złote";"złotych"},{"złotych";"złote";"złotych"}),MATCH(IF(E345-(INT(E345/100)*100)&lt;20,E345-(INT(E345/100)*100),MOD((E345-(INT(E345/100)*100)),10)),IF(E345&lt;20,{0;1;2;5},{0;2;5}),1)))</f>
      </c>
      <c r="F346" s="15">
        <f>IF(OR(B343&lt;1,INT(F345/100)=0),"",INDEX(excelblog_Setki,INT(F345/100)))&amp;IF(F345-(INT(F345/100)*100)&lt;=20,IF(F345-(INT(F345/100)*100)=0,""," "&amp;INDEX(excelblog_Jednosci,F345-(INT(F345/100)*100)))," "&amp;INDEX(excelblog_Dziesiatki,INT((F345-(INT(F345/100)*100))/10))&amp;IF(MOD((F345-(INT(F345/100)*100)),10)," "&amp;INDEX(excelblog_Jednosci,MOD((F345-(INT(F345/100)*100)),10)),""))&amp;IF(F345=0,""," "&amp;INDEX(IF(F345&lt;20,{"";"tysiąc";"tysiące";"tysięcy"},{"tysięcy";"tysiące";"tysięcy"}),MATCH(IF(F345-(INT(F345/100)*100)&lt;20,F345-(INT(F345/100)*100),MOD((F345-(INT(F345/100)*100)),10)),IF(F345&lt;20,{0;1;2;5},{0;2;5}),1)))</f>
      </c>
      <c r="G346" s="15">
        <f>IF(OR(B343&lt;1,INT(G345/100)=0),"",INDEX(excelblog_Setki,INT(G345/100)))&amp;IF(G345-(INT(G345/100)*100)&lt;=20,IF(G345-(INT(G345/100)*100)=0,""," "&amp;INDEX(excelblog_Jednosci,G345-(INT(G345/100)*100)))," "&amp;INDEX(excelblog_Dziesiatki,INT((G345-(INT(G345/100)*100))/10))&amp;IF(MOD((G345-(INT(G345/100)*100)),10)," "&amp;INDEX(excelblog_Jednosci,MOD((G345-(INT(G345/100)*100)),10)),""))&amp;IF(G345=0,""," "&amp;INDEX(IF(G345&lt;20,{"";"milion";"miliony";"milion?w"},{"milion?w";"miliony";"milion?w"}),MATCH(IF(G345-(INT(G345/100)*100)&lt;20,G345-(INT(G345/100)*100),MOD((G345-(INT(G345/100)*100)),10)),IF(G345&lt;20,{0;1;2;5},{0;2;5}),1)))</f>
      </c>
      <c r="H346" s="14">
        <f>IF(OR(B343&lt;1,INT(H345/100)=0),"",INDEX(excelblog_Setki,INT(H345/100)))&amp;IF(H345-(INT(H345/100)*100)&lt;=20,IF(H345-(INT(H345/100)*100)=0,""," "&amp;INDEX(excelblog_Jednosci,H345-(INT(H345/100)*100)))," "&amp;INDEX(excelblog_Dziesiatki,INT((H345-(INT(H345/100)*100))/10))&amp;IF(MOD((H345-(INT(H345/100)*100)),10)," "&amp;INDEX(excelblog_Jednosci,MOD((H345-(INT(H345/100)*100)),10)),""))&amp;IF(H345=0,""," "&amp;INDEX(IF(H345&lt;20,{"";"miliard";"miliardy";"miliard?w"},{"miliard?w";"miliardy";"miliard?w"}),MATCH(IF(H345-(INT(H345/100)*100)&lt;20,H345-(INT(H345/100)*100),MOD((H345-(INT(H345/100)*100)),10)),IF(H345&lt;20,{0;1;2;5},{0;2;5}),1)))</f>
      </c>
      <c r="I346" s="13"/>
    </row>
    <row r="347" spans="1:9" ht="12.75">
      <c r="A347" s="2"/>
      <c r="B347" s="2"/>
      <c r="C347" s="16"/>
      <c r="D347" s="17"/>
      <c r="E347" s="17"/>
      <c r="F347" s="17"/>
      <c r="G347" s="17"/>
      <c r="H347" s="17"/>
      <c r="I347" s="2"/>
    </row>
    <row r="348" spans="1:9" ht="12.75">
      <c r="A348" s="3" t="s">
        <v>18</v>
      </c>
      <c r="B348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>W polu z kwotą nie znajduje się liczba</v>
      </c>
      <c r="C348" s="19"/>
      <c r="D348" s="19"/>
      <c r="E348" s="19"/>
      <c r="F348" s="19"/>
      <c r="G348" s="19"/>
      <c r="H348" s="19"/>
      <c r="I348" s="20"/>
    </row>
    <row r="349" spans="1:9" ht="12.75">
      <c r="A349" s="3" t="s">
        <v>19</v>
      </c>
      <c r="B349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>W polu z kwotą nie znajduje się liczba</v>
      </c>
      <c r="C349" s="19"/>
      <c r="D349" s="19"/>
      <c r="E349" s="19"/>
      <c r="F349" s="19"/>
      <c r="G349" s="19"/>
      <c r="H349" s="19"/>
      <c r="I349" s="20"/>
    </row>
    <row r="350" spans="1:9" ht="12.75">
      <c r="A350" s="3" t="s">
        <v>20</v>
      </c>
      <c r="B350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>W polu z kwotą nie znajduje się liczba</v>
      </c>
      <c r="C350" s="19"/>
      <c r="D350" s="19"/>
      <c r="E350" s="19"/>
      <c r="F350" s="19"/>
      <c r="G350" s="19"/>
      <c r="H350" s="19"/>
      <c r="I350" s="20"/>
    </row>
    <row r="354" ht="12.75">
      <c r="A354" s="4"/>
    </row>
    <row r="355" spans="1:9" ht="12.75">
      <c r="A355" s="2"/>
      <c r="B355" s="3" t="s">
        <v>8</v>
      </c>
      <c r="C355" s="2"/>
      <c r="D355" s="5"/>
      <c r="E355" s="5"/>
      <c r="F355" s="5"/>
      <c r="G355" s="5"/>
      <c r="H355" s="5"/>
      <c r="I355" s="2"/>
    </row>
    <row r="356" spans="1:9" ht="12.75">
      <c r="A356" s="3" t="s">
        <v>8</v>
      </c>
      <c r="B356" s="6"/>
      <c r="C356" s="7" t="s">
        <v>23</v>
      </c>
      <c r="D356" s="5"/>
      <c r="E356" s="5"/>
      <c r="F356" s="5"/>
      <c r="G356" s="5"/>
      <c r="H356" s="5"/>
      <c r="I356" s="2"/>
    </row>
    <row r="357" spans="1:9" ht="12.75">
      <c r="A357" s="3"/>
      <c r="B357" s="7"/>
      <c r="C357" s="8" t="s">
        <v>10</v>
      </c>
      <c r="D357" s="9" t="s">
        <v>11</v>
      </c>
      <c r="E357" s="9" t="s">
        <v>12</v>
      </c>
      <c r="F357" s="9" t="s">
        <v>13</v>
      </c>
      <c r="G357" s="9" t="s">
        <v>14</v>
      </c>
      <c r="H357" s="9" t="s">
        <v>15</v>
      </c>
      <c r="I357" s="2"/>
    </row>
    <row r="358" spans="1:9" ht="12.75">
      <c r="A358" s="10" t="s">
        <v>16</v>
      </c>
      <c r="B358" s="2"/>
      <c r="C358" s="11"/>
      <c r="D358" s="12">
        <f>ROUND((B356-INT(B356))*100,0)</f>
        <v>0</v>
      </c>
      <c r="E358" s="12">
        <f>IF(B356&gt;=1,VALUE(RIGHT(LEFT(INT(B356),LEN(INT(B356))),3)),0)</f>
        <v>0</v>
      </c>
      <c r="F358" s="12">
        <f>IF(B356&gt;=1000,VALUE(TEXT(RIGHT(LEFT(INT(B356),LEN(INT(B356))-3),3),"000")),0)</f>
        <v>0</v>
      </c>
      <c r="G358" s="12">
        <f>IF(B356&gt;=1000000,VALUE(TEXT(RIGHT(LEFT(INT(B356),LEN(INT(B356))-6),3),"000")),0)</f>
        <v>0</v>
      </c>
      <c r="H358" s="12">
        <f>IF(B356&gt;=1000000000,VALUE(TEXT(RIGHT(LEFT(INT(B356),LEN(INT(B356))-9),3),"000")),0)</f>
        <v>0</v>
      </c>
      <c r="I358" s="2"/>
    </row>
    <row r="359" spans="1:9" ht="12.75">
      <c r="A359" s="10" t="s">
        <v>17</v>
      </c>
      <c r="B359" s="13"/>
      <c r="C359" s="14" t="str">
        <f>ROUND((B356-INT(B356))*100,0)&amp;"/"&amp;100&amp;" groszy"</f>
        <v>0/100 groszy</v>
      </c>
      <c r="D359" s="14" t="str">
        <f>IF(B356=0,"",IF(D358&lt;=20,IF(D358=0,"zero",INDEX(excelblog_Jednosci,D358)),INDEX(excelblog_Dziesiatki,INT(D358/10))&amp;IF(MOD(D358,10)," "&amp;INDEX(excelblog_Jednosci,MOD(D358,10)),"")))&amp;" "&amp;IF(B356=0,"",INDEX(IF(D358&lt;20,{"groszy";"grosz";"grosze";"groszy"},{"groszy";"grosze";"groszy"}),MATCH(IF(D358&lt;20,D358,MOD(D358,10)),IF(D358&lt;20,{0;1;2;5},{0;2;5}),1)))</f>
        <v> </v>
      </c>
      <c r="E359" s="15">
        <f>IF(OR(B356&lt;1,INT(E358/100)=0),"",INDEX(excelblog_Setki,INT(E358/100)))&amp;IF(E358-(INT(E358/100)*100)&lt;=20,IF(E358-(INT(E358/100)*100)=0,IF(OR(E358&gt;0,B356&lt;1),"","złotych")," "&amp;INDEX(excelblog_Jednosci,E358-(INT(E358/100)*100)))," "&amp;INDEX(excelblog_Dziesiatki,INT((E358-(INT(E358/100)*100))/10))&amp;IF(MOD((E358-(INT(E358/100)*100)),10)," "&amp;INDEX(excelblog_Jednosci,MOD((E358-(INT(E358/100)*100)),10)),""))&amp;IF(E358=0,""," "&amp;INDEX(IF(E358&lt;20,{"złotych";"złoty";"złote";"złotych"},{"złotych";"złote";"złotych"}),MATCH(IF(E358-(INT(E358/100)*100)&lt;20,E358-(INT(E358/100)*100),MOD((E358-(INT(E358/100)*100)),10)),IF(E358&lt;20,{0;1;2;5},{0;2;5}),1)))</f>
      </c>
      <c r="F359" s="15">
        <f>IF(OR(B356&lt;1,INT(F358/100)=0),"",INDEX(excelblog_Setki,INT(F358/100)))&amp;IF(F358-(INT(F358/100)*100)&lt;=20,IF(F358-(INT(F358/100)*100)=0,""," "&amp;INDEX(excelblog_Jednosci,F358-(INT(F358/100)*100)))," "&amp;INDEX(excelblog_Dziesiatki,INT((F358-(INT(F358/100)*100))/10))&amp;IF(MOD((F358-(INT(F358/100)*100)),10)," "&amp;INDEX(excelblog_Jednosci,MOD((F358-(INT(F358/100)*100)),10)),""))&amp;IF(F358=0,""," "&amp;INDEX(IF(F358&lt;20,{"";"tysiąc";"tysiące";"tysięcy"},{"tysięcy";"tysiące";"tysięcy"}),MATCH(IF(F358-(INT(F358/100)*100)&lt;20,F358-(INT(F358/100)*100),MOD((F358-(INT(F358/100)*100)),10)),IF(F358&lt;20,{0;1;2;5},{0;2;5}),1)))</f>
      </c>
      <c r="G359" s="15">
        <f>IF(OR(B356&lt;1,INT(G358/100)=0),"",INDEX(excelblog_Setki,INT(G358/100)))&amp;IF(G358-(INT(G358/100)*100)&lt;=20,IF(G358-(INT(G358/100)*100)=0,""," "&amp;INDEX(excelblog_Jednosci,G358-(INT(G358/100)*100)))," "&amp;INDEX(excelblog_Dziesiatki,INT((G358-(INT(G358/100)*100))/10))&amp;IF(MOD((G358-(INT(G358/100)*100)),10)," "&amp;INDEX(excelblog_Jednosci,MOD((G358-(INT(G358/100)*100)),10)),""))&amp;IF(G358=0,""," "&amp;INDEX(IF(G358&lt;20,{"";"milion";"miliony";"milion?w"},{"milion?w";"miliony";"milion?w"}),MATCH(IF(G358-(INT(G358/100)*100)&lt;20,G358-(INT(G358/100)*100),MOD((G358-(INT(G358/100)*100)),10)),IF(G358&lt;20,{0;1;2;5},{0;2;5}),1)))</f>
      </c>
      <c r="H359" s="14">
        <f>IF(OR(B356&lt;1,INT(H358/100)=0),"",INDEX(excelblog_Setki,INT(H358/100)))&amp;IF(H358-(INT(H358/100)*100)&lt;=20,IF(H358-(INT(H358/100)*100)=0,""," "&amp;INDEX(excelblog_Jednosci,H358-(INT(H358/100)*100)))," "&amp;INDEX(excelblog_Dziesiatki,INT((H358-(INT(H358/100)*100))/10))&amp;IF(MOD((H358-(INT(H358/100)*100)),10)," "&amp;INDEX(excelblog_Jednosci,MOD((H358-(INT(H358/100)*100)),10)),""))&amp;IF(H358=0,""," "&amp;INDEX(IF(H358&lt;20,{"";"miliard";"miliardy";"miliard?w"},{"miliard?w";"miliardy";"miliard?w"}),MATCH(IF(H358-(INT(H358/100)*100)&lt;20,H358-(INT(H358/100)*100),MOD((H358-(INT(H358/100)*100)),10)),IF(H358&lt;20,{0;1;2;5},{0;2;5}),1)))</f>
      </c>
      <c r="I359" s="13"/>
    </row>
    <row r="360" spans="1:9" ht="12.75">
      <c r="A360" s="2"/>
      <c r="B360" s="2"/>
      <c r="C360" s="16"/>
      <c r="D360" s="17"/>
      <c r="E360" s="17"/>
      <c r="F360" s="17"/>
      <c r="G360" s="17"/>
      <c r="H360" s="17"/>
      <c r="I360" s="2"/>
    </row>
    <row r="361" spans="1:9" ht="12.75">
      <c r="A361" s="3" t="s">
        <v>18</v>
      </c>
      <c r="B361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>W polu z kwotą nie znajduje się liczba</v>
      </c>
      <c r="C361" s="19"/>
      <c r="D361" s="19"/>
      <c r="E361" s="19"/>
      <c r="F361" s="19"/>
      <c r="G361" s="19"/>
      <c r="H361" s="19"/>
      <c r="I361" s="20"/>
    </row>
    <row r="362" spans="1:9" ht="12.75">
      <c r="A362" s="3" t="s">
        <v>19</v>
      </c>
      <c r="B362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>W polu z kwotą nie znajduje się liczba</v>
      </c>
      <c r="C362" s="19"/>
      <c r="D362" s="19"/>
      <c r="E362" s="19"/>
      <c r="F362" s="19"/>
      <c r="G362" s="19"/>
      <c r="H362" s="19"/>
      <c r="I362" s="20"/>
    </row>
    <row r="363" spans="1:9" ht="12.75">
      <c r="A363" s="3" t="s">
        <v>20</v>
      </c>
      <c r="B363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>W polu z kwotą nie znajduje się liczba</v>
      </c>
      <c r="C363" s="19"/>
      <c r="D363" s="19"/>
      <c r="E363" s="19"/>
      <c r="F363" s="19"/>
      <c r="G363" s="19"/>
      <c r="H363" s="19"/>
      <c r="I363" s="20"/>
    </row>
  </sheetData>
  <sheetProtection password="C42C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ZWiK Sp. z o.o.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pioluksz</dc:creator>
  <cp:keywords/>
  <dc:description/>
  <cp:lastModifiedBy>Edyta Krupińska</cp:lastModifiedBy>
  <cp:lastPrinted>2023-03-17T09:51:19Z</cp:lastPrinted>
  <dcterms:created xsi:type="dcterms:W3CDTF">2009-12-18T08:56:25Z</dcterms:created>
  <dcterms:modified xsi:type="dcterms:W3CDTF">2023-03-28T09:29:30Z</dcterms:modified>
  <cp:category/>
  <cp:version/>
  <cp:contentType/>
  <cp:contentStatus/>
</cp:coreProperties>
</file>