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_Magda\Barlicki\28-TP-ZP-D-2024-CZYSTOŚCIÓWKA\2_SWZ\Na stronę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K47" i="1" s="1"/>
  <c r="K48" i="1" s="1"/>
  <c r="I47" i="1"/>
  <c r="L26" i="1"/>
  <c r="J26" i="1"/>
  <c r="K26" i="1" s="1"/>
  <c r="I26" i="1"/>
  <c r="M26" i="1" s="1"/>
  <c r="L37" i="1"/>
  <c r="L38" i="1"/>
  <c r="J37" i="1"/>
  <c r="K37" i="1" s="1"/>
  <c r="J38" i="1"/>
  <c r="I37" i="1"/>
  <c r="M37" i="1" s="1"/>
  <c r="I38" i="1"/>
  <c r="M38" i="1" s="1"/>
  <c r="L36" i="1"/>
  <c r="L39" i="1" s="1"/>
  <c r="J36" i="1"/>
  <c r="I36" i="1"/>
  <c r="M36" i="1" s="1"/>
  <c r="L25" i="1"/>
  <c r="J25" i="1"/>
  <c r="I25" i="1"/>
  <c r="M25" i="1" s="1"/>
  <c r="M27" i="1" s="1"/>
  <c r="M39" i="1" l="1"/>
  <c r="K36" i="1"/>
  <c r="J39" i="1"/>
  <c r="J40" i="1" s="1"/>
  <c r="J27" i="1"/>
  <c r="L27" i="1"/>
  <c r="J48" i="1"/>
  <c r="K38" i="1"/>
  <c r="K25" i="1"/>
  <c r="K27" i="1" s="1"/>
  <c r="K28" i="1" s="1"/>
  <c r="F47" i="1"/>
  <c r="L47" i="1" s="1"/>
  <c r="L48" i="1" s="1"/>
  <c r="F18" i="1"/>
  <c r="L18" i="1" s="1"/>
  <c r="L19" i="1" s="1"/>
  <c r="F10" i="1"/>
  <c r="L10" i="1" s="1"/>
  <c r="F11" i="1"/>
  <c r="L11" i="1" s="1"/>
  <c r="F6" i="1"/>
  <c r="L6" i="1" s="1"/>
  <c r="F7" i="1"/>
  <c r="L7" i="1" s="1"/>
  <c r="F8" i="1"/>
  <c r="L8" i="1" s="1"/>
  <c r="F9" i="1"/>
  <c r="F5" i="1"/>
  <c r="L5" i="1" s="1"/>
  <c r="K39" i="1" l="1"/>
  <c r="K40" i="1" s="1"/>
  <c r="J28" i="1"/>
  <c r="J49" i="1"/>
  <c r="M47" i="1"/>
  <c r="M48" i="1" s="1"/>
  <c r="K49" i="1" s="1"/>
  <c r="L9" i="1"/>
  <c r="L12" i="1" s="1"/>
  <c r="I10" i="1"/>
  <c r="M10" i="1" s="1"/>
  <c r="J10" i="1"/>
  <c r="K10" i="1" s="1"/>
  <c r="J18" i="1"/>
  <c r="J19" i="1" s="1"/>
  <c r="J20" i="1" s="1"/>
  <c r="I18" i="1"/>
  <c r="M18" i="1" s="1"/>
  <c r="M19" i="1" s="1"/>
  <c r="J9" i="1"/>
  <c r="K9" i="1" s="1"/>
  <c r="J8" i="1"/>
  <c r="K8" i="1" s="1"/>
  <c r="I9" i="1"/>
  <c r="M9" i="1" s="1"/>
  <c r="I8" i="1"/>
  <c r="M8" i="1" s="1"/>
  <c r="J11" i="1"/>
  <c r="K11" i="1" s="1"/>
  <c r="I11" i="1"/>
  <c r="M11" i="1" s="1"/>
  <c r="J7" i="1"/>
  <c r="K7" i="1" s="1"/>
  <c r="I7" i="1"/>
  <c r="M7" i="1" s="1"/>
  <c r="J6" i="1"/>
  <c r="I6" i="1"/>
  <c r="M6" i="1" s="1"/>
  <c r="J5" i="1"/>
  <c r="K5" i="1" s="1"/>
  <c r="I5" i="1"/>
  <c r="M5" i="1" s="1"/>
  <c r="M12" i="1" l="1"/>
  <c r="K18" i="1"/>
  <c r="J12" i="1"/>
  <c r="J13" i="1" s="1"/>
  <c r="K6" i="1"/>
  <c r="K12" i="1" s="1"/>
  <c r="K13" i="1" l="1"/>
  <c r="K19" i="1"/>
  <c r="K20" i="1" s="1"/>
</calcChain>
</file>

<file path=xl/sharedStrings.xml><?xml version="1.0" encoding="utf-8"?>
<sst xmlns="http://schemas.openxmlformats.org/spreadsheetml/2006/main" count="110" uniqueCount="54">
  <si>
    <t xml:space="preserve"> L.p. </t>
  </si>
  <si>
    <t xml:space="preserve"> nazwa / charakterystyka </t>
  </si>
  <si>
    <t xml:space="preserve"> ilość  </t>
  </si>
  <si>
    <t xml:space="preserve"> cena jednostkowa netto w zł. </t>
  </si>
  <si>
    <t xml:space="preserve"> cena jednostkowa brutto w zł. </t>
  </si>
  <si>
    <t xml:space="preserve"> wartość ogółem netto w zł. </t>
  </si>
  <si>
    <t xml:space="preserve"> wartość ogółem brutto w zł. </t>
  </si>
  <si>
    <t xml:space="preserve">RAZEM </t>
  </si>
  <si>
    <t xml:space="preserve">szt. </t>
  </si>
  <si>
    <t>poduszki wielorazowe</t>
  </si>
  <si>
    <t>op</t>
  </si>
  <si>
    <t>pakiet 1</t>
  </si>
  <si>
    <t xml:space="preserve">ilość minimalna </t>
  </si>
  <si>
    <t xml:space="preserve">prawo opcji </t>
  </si>
  <si>
    <t xml:space="preserve"> VAT  </t>
  </si>
  <si>
    <t>Wartość netto + prawo opcji</t>
  </si>
  <si>
    <t>Wartość brutto + prawo opcji</t>
  </si>
  <si>
    <t>jm</t>
  </si>
  <si>
    <t xml:space="preserve"> VAT</t>
  </si>
  <si>
    <t>Lp</t>
  </si>
  <si>
    <t>Nazwa</t>
  </si>
  <si>
    <t>JM</t>
  </si>
  <si>
    <t>Ilość</t>
  </si>
  <si>
    <t>Cena jedn. netto w zł</t>
  </si>
  <si>
    <t>VAT %</t>
  </si>
  <si>
    <t>Wartość ogółem netto w zł</t>
  </si>
  <si>
    <t>Wartość ogółem brutto w zł</t>
  </si>
  <si>
    <t>szt.</t>
  </si>
  <si>
    <t>SUMA</t>
  </si>
  <si>
    <t xml:space="preserve">suma całkowita z prawem opcji </t>
  </si>
  <si>
    <t>kpl</t>
  </si>
  <si>
    <t xml:space="preserve">ilość minimalna  </t>
  </si>
  <si>
    <t xml:space="preserve">Pakiet 2 buty </t>
  </si>
  <si>
    <t xml:space="preserve">FOLIA (1op=10szt) arkusze 180x250cm (podkłady z folii), grubość 0,027mm </t>
  </si>
  <si>
    <t xml:space="preserve">pakiet 3 prześcieradło jednorazowa </t>
  </si>
  <si>
    <t xml:space="preserve">Pakiet 4 pościel jednorazowa </t>
  </si>
  <si>
    <t xml:space="preserve">pakiet 5 folia jednorazowa na łóżka szpitalne </t>
  </si>
  <si>
    <t>VAT</t>
  </si>
  <si>
    <t>Cena jednostkowa brutto w zł</t>
  </si>
  <si>
    <r>
      <rPr>
        <b/>
        <sz val="8"/>
        <color theme="1"/>
        <rFont val="Arial"/>
        <family val="2"/>
        <charset val="238"/>
      </rPr>
      <t xml:space="preserve">Koc poliestrowy 160x210cm </t>
    </r>
    <r>
      <rPr>
        <sz val="8"/>
        <color theme="1"/>
        <rFont val="Arial"/>
        <family val="2"/>
        <charset val="238"/>
      </rPr>
      <t>jednobarwny lub wzorzysty
SKŁAD: 100% poliester
typu pluszowego z połyskiem aksamitnym
dwustronny, wykończony taśmą welurową
wymiar +/- 5 cm</t>
    </r>
  </si>
  <si>
    <r>
      <t xml:space="preserve">Prześcieradło </t>
    </r>
    <r>
      <rPr>
        <sz val="8"/>
        <rFont val="Arial"/>
        <family val="2"/>
        <charset val="238"/>
      </rPr>
      <t>jednorazowe z włókniny rozmiar: 240x150 lub 250x160 cm, gramatura 35g/m2</t>
    </r>
  </si>
  <si>
    <r>
      <t>Prześcieradło medyczne</t>
    </r>
    <r>
      <rPr>
        <sz val="8"/>
        <rFont val="Arial"/>
        <family val="2"/>
        <charset val="238"/>
      </rPr>
      <t xml:space="preserve"> niejałowe jednorazowe wykonane z włókniny polipropylenowej o gramaturze 25g/m2, na fotele dializacyjne, w rozmiarze długość 240cm ( z zakładem ) +-2cm, szerokość 92cm ( z zakładem ) +-2cm. Pakowane: opakowanie jednostkowe 10szt.  Karton 10 opakowań jednostkowych (100 sztuk)Prześcieradło medyczne niejałowe jednorazowe wykonane z włókniny polipropylenowej o gramaturze 25g/m2, na fotele dializacyjne, w rozmiarze długość 240cm ( z zakładem ) +-2cm, szerokość 92cm ( z zakładem ) +-2cm. Pakowane: opakowanie jednostkowe 10szt.  Karton 10 opakowań jednostkowych (100 sztuk)</t>
    </r>
  </si>
  <si>
    <r>
      <t xml:space="preserve">Poszwa </t>
    </r>
    <r>
      <rPr>
        <sz val="8"/>
        <rFont val="Arial"/>
        <family val="2"/>
        <charset val="238"/>
      </rPr>
      <t>jednorazowa z włókniny rozmiar 210x150, gramatura 35g/m2</t>
    </r>
  </si>
  <si>
    <r>
      <t>Poszewka</t>
    </r>
    <r>
      <rPr>
        <sz val="8"/>
        <rFont val="Arial"/>
        <family val="2"/>
        <charset val="238"/>
      </rPr>
      <t xml:space="preserve"> jednorazowa z włókniny rozmiar 70x80 lub 90x75 cm, gramatura 35g/m2</t>
    </r>
  </si>
  <si>
    <t>prawo opcji</t>
  </si>
  <si>
    <r>
      <t>Komplet pościeli jednorazowej z włókniny:</t>
    </r>
    <r>
      <rPr>
        <sz val="8"/>
        <rFont val="Arial"/>
        <family val="2"/>
        <charset val="238"/>
      </rPr>
      <t xml:space="preserve"> poszwa rozmiar 210x150; poszewka rozmiar 70x80 lub 90x75; prześcieradło rozmiar 240x150 lub 250x160 cm</t>
    </r>
  </si>
  <si>
    <r>
      <rPr>
        <b/>
        <sz val="8"/>
        <rFont val="Arial"/>
        <family val="2"/>
        <charset val="238"/>
      </rPr>
      <t>Buty z elastomeru termoplastycznego</t>
    </r>
    <r>
      <rPr>
        <sz val="8"/>
        <rFont val="Arial"/>
        <family val="2"/>
        <charset val="238"/>
      </rPr>
      <t>, jednorodne wykonane z jednego odlewu, wolne od klejenia. Antypoślizgowe, bez wkładki wewnętrznej. Po  cztery otwory wentylacyjne z lewej i prawej strony, brak otworów wentylacyjnych na górze buta. Nadające się do mycia w myjni dezynfektorze, odporne na temperaturę. Woda 90 stopni C., para 134 stopnia C., gorące powietrze120 stopni C. Możliwość dołożenia paska mocującego. rozmiary od 35 do 46, kolor do wyboru zamawiającego</t>
    </r>
  </si>
  <si>
    <t>prześcieradła medyczne i jednorazowe</t>
  </si>
  <si>
    <r>
      <rPr>
        <b/>
        <sz val="8"/>
        <color theme="1"/>
        <rFont val="Arial"/>
        <family val="2"/>
        <charset val="238"/>
      </rPr>
      <t>Poduszka 70x80</t>
    </r>
    <r>
      <rPr>
        <sz val="8"/>
        <color theme="1"/>
        <rFont val="Arial"/>
        <family val="2"/>
        <charset val="238"/>
      </rPr>
      <t xml:space="preserve"> Waga wsadu: 1000g Temperatura prania: 95°C WYRÓB MEDYCZNY Obszycie PIKOWANE: polycotton 52% poliester, 48% bawełna, kolor biały Wypełnienie: 100% poliester Kulki silikonowe posiadające właściwości antyalergiczne oraz przeciwdziałają osadzaniu się roztoczy i kurzu,  mocno sprężyste. 
</t>
    </r>
  </si>
  <si>
    <r>
      <rPr>
        <b/>
        <sz val="8"/>
        <rFont val="Arial"/>
        <family val="2"/>
        <charset val="238"/>
      </rPr>
      <t xml:space="preserve">Poduszka 40x60 </t>
    </r>
    <r>
      <rPr>
        <sz val="8"/>
        <rFont val="Arial"/>
        <family val="2"/>
        <charset val="238"/>
      </rPr>
      <t xml:space="preserve">Waga wsadu: 400g Temperatura prania: 95°C WYRÓB MEDYCZNY Obszycie PIKOWANE: polycotton 52% poliester, 48% bawełna, kolor biały Wypełnienie: 100% poliester Kulki silikonowe posiadające właściwości antyalergiczne oraz przeciwdziałają osadzaniu się roztoczy i kurzu,  mocno sprężyste. 
</t>
    </r>
  </si>
  <si>
    <r>
      <rPr>
        <b/>
        <sz val="8"/>
        <color theme="1"/>
        <rFont val="Arial"/>
        <family val="2"/>
        <charset val="238"/>
      </rPr>
      <t>Poduszka 40x40</t>
    </r>
    <r>
      <rPr>
        <sz val="8"/>
        <color theme="1"/>
        <rFont val="Arial"/>
        <family val="2"/>
        <charset val="238"/>
      </rPr>
      <t xml:space="preserve"> Waga wsadu: 250g Temperatura prania: 95°C WYRÓB MEDYCZNY Obszycie PIKOWANE: polycotton 52% poliester, 48% bawełna, kolor biały Wypełnienie: 100% poliester Kulki silikonowe posiadające właściwości antyalergiczne oraz przeciwdziałają osadzaniu się roztoczy i kurzu,  mocno sprężyste. </t>
    </r>
  </si>
  <si>
    <r>
      <rPr>
        <b/>
        <sz val="8"/>
        <color theme="1"/>
        <rFont val="Arial"/>
        <family val="2"/>
        <charset val="238"/>
      </rPr>
      <t xml:space="preserve">Poduszka 50x60 </t>
    </r>
    <r>
      <rPr>
        <sz val="8"/>
        <color theme="1"/>
        <rFont val="Arial"/>
        <family val="2"/>
        <charset val="238"/>
      </rPr>
      <t xml:space="preserve">Waga wsadu: 450g Temperatura prania: 95°C WYRÓB MEDYCZNY Obszycie PIKOWANE: polycotton 52% poliester, 48% bawełna, kolor biały Wypełnienie: 100% poliester Kulki silikonowe posiadające właściwości antyalergiczne oraz przeciwdziałają osadzaniu się roztoczy i kurzu,  mocno sprężyste. </t>
    </r>
  </si>
  <si>
    <r>
      <rPr>
        <b/>
        <sz val="8"/>
        <color theme="1"/>
        <rFont val="Arial"/>
        <family val="2"/>
        <charset val="238"/>
      </rPr>
      <t>Poduszka Płaska dla</t>
    </r>
    <r>
      <rPr>
        <sz val="8"/>
        <color theme="1"/>
        <rFont val="Arial"/>
        <family val="2"/>
        <charset val="238"/>
      </rPr>
      <t xml:space="preserve"> </t>
    </r>
    <r>
      <rPr>
        <b/>
        <sz val="8"/>
        <color theme="1"/>
        <rFont val="Arial"/>
        <family val="2"/>
        <charset val="238"/>
      </rPr>
      <t xml:space="preserve">niemowląt 50x60 </t>
    </r>
    <r>
      <rPr>
        <sz val="8"/>
        <color theme="1"/>
        <rFont val="Arial"/>
        <family val="2"/>
        <charset val="238"/>
      </rPr>
      <t xml:space="preserve">waga wsadu 300g temp.prania 95C BIAŁA Obszycie PIKOWANE: polycotton 52% poliester, 48% bawełna, kolor biały Wypełnienie: 100% poliester Kulki silikonowe posiadające właściwości antyalergiczne oraz przeciwdziałają osadzaniu się roztoczy i kurzu,  mocno sprężyste. </t>
    </r>
  </si>
  <si>
    <r>
      <rPr>
        <b/>
        <sz val="8"/>
        <rFont val="Arial"/>
        <family val="2"/>
        <charset val="238"/>
      </rPr>
      <t>Kołdra 160x200</t>
    </r>
    <r>
      <rPr>
        <sz val="8"/>
        <rFont val="Arial"/>
        <family val="2"/>
        <charset val="238"/>
      </rPr>
      <t xml:space="preserve"> Waga wsadu: 1200g Temperatura prania: 95°C WYRÓB MEDYCZNY
Obszycie PIKOWANE: polycotton 52% poliester, 48%
bawełna, kolor biały </t>
    </r>
    <r>
      <rPr>
        <b/>
        <sz val="8"/>
        <rFont val="Arial"/>
        <family val="2"/>
        <charset val="238"/>
      </rPr>
      <t>Wypełnienie:</t>
    </r>
    <r>
      <rPr>
        <sz val="8"/>
        <rFont val="Arial"/>
        <family val="2"/>
        <charset val="238"/>
      </rPr>
      <t xml:space="preserve"> 100% poliester silikonowany Antyalergiczny , włókna poliestrowe termicznie skręcone posiadający spiralny kształt i wysoką sprężystość.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</si>
</sst>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rgb="FF404040"/>
      </top>
      <bottom style="medium">
        <color rgb="FF404040"/>
      </bottom>
      <diagonal/>
    </border>
    <border>
      <left style="thin">
        <color indexed="64"/>
      </left>
      <right style="medium">
        <color rgb="FF404040"/>
      </right>
      <top style="medium">
        <color rgb="FF404040"/>
      </top>
      <bottom style="medium">
        <color rgb="FF404040"/>
      </bottom>
      <diagonal/>
    </border>
    <border>
      <left/>
      <right/>
      <top style="medium">
        <color rgb="FF40404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4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 wrapText="1"/>
    </xf>
    <xf numFmtId="43" fontId="2" fillId="0" borderId="11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0" fontId="0" fillId="0" borderId="26" xfId="0" applyBorder="1"/>
    <xf numFmtId="43" fontId="2" fillId="0" borderId="11" xfId="0" applyNumberFormat="1" applyFont="1" applyBorder="1" applyAlignment="1">
      <alignment horizontal="left" vertical="center"/>
    </xf>
    <xf numFmtId="0" fontId="0" fillId="0" borderId="37" xfId="0" applyBorder="1"/>
    <xf numFmtId="43" fontId="2" fillId="0" borderId="5" xfId="0" applyNumberFormat="1" applyFont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3" fillId="0" borderId="24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5" fillId="0" borderId="0" xfId="0" applyFont="1"/>
    <xf numFmtId="164" fontId="3" fillId="3" borderId="32" xfId="2" applyFont="1" applyFill="1" applyBorder="1" applyAlignment="1">
      <alignment horizontal="center" vertical="center" wrapText="1"/>
    </xf>
    <xf numFmtId="44" fontId="3" fillId="0" borderId="8" xfId="2" applyNumberFormat="1" applyFont="1" applyBorder="1" applyAlignment="1">
      <alignment horizontal="center" vertical="center" wrapText="1"/>
    </xf>
    <xf numFmtId="44" fontId="3" fillId="0" borderId="0" xfId="2" applyNumberFormat="1" applyFont="1" applyBorder="1" applyAlignment="1">
      <alignment horizontal="center" vertical="center" wrapText="1"/>
    </xf>
    <xf numFmtId="164" fontId="3" fillId="0" borderId="0" xfId="2" applyFont="1" applyBorder="1" applyAlignment="1">
      <alignment horizontal="center" vertical="center" wrapText="1"/>
    </xf>
    <xf numFmtId="164" fontId="3" fillId="3" borderId="0" xfId="2" applyFont="1" applyFill="1" applyBorder="1" applyAlignment="1">
      <alignment horizontal="center" vertical="center" wrapText="1"/>
    </xf>
    <xf numFmtId="0" fontId="6" fillId="0" borderId="0" xfId="0" applyFont="1"/>
    <xf numFmtId="44" fontId="2" fillId="4" borderId="18" xfId="1" applyNumberFormat="1" applyFont="1" applyFill="1" applyBorder="1" applyAlignment="1">
      <alignment horizontal="center" vertical="center" wrapText="1"/>
    </xf>
    <xf numFmtId="44" fontId="2" fillId="4" borderId="13" xfId="1" applyNumberFormat="1" applyFont="1" applyFill="1" applyBorder="1" applyAlignment="1">
      <alignment horizontal="center" vertical="center" wrapText="1"/>
    </xf>
    <xf numFmtId="44" fontId="2" fillId="4" borderId="2" xfId="1" applyNumberFormat="1" applyFont="1" applyFill="1" applyBorder="1" applyAlignment="1">
      <alignment horizontal="center" vertical="center" wrapText="1"/>
    </xf>
    <xf numFmtId="44" fontId="3" fillId="4" borderId="2" xfId="1" applyNumberFormat="1" applyFont="1" applyFill="1" applyBorder="1" applyAlignment="1">
      <alignment horizontal="left" vertical="center" wrapText="1"/>
    </xf>
    <xf numFmtId="44" fontId="2" fillId="4" borderId="2" xfId="1" applyNumberFormat="1" applyFont="1" applyFill="1" applyBorder="1" applyAlignment="1">
      <alignment horizontal="left" vertical="center" wrapText="1"/>
    </xf>
    <xf numFmtId="44" fontId="2" fillId="4" borderId="15" xfId="1" applyNumberFormat="1" applyFont="1" applyFill="1" applyBorder="1" applyAlignment="1">
      <alignment horizontal="center" vertical="center" wrapText="1"/>
    </xf>
    <xf numFmtId="44" fontId="2" fillId="4" borderId="1" xfId="1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4" fontId="2" fillId="4" borderId="3" xfId="1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31" xfId="0" applyFont="1" applyBorder="1"/>
    <xf numFmtId="4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3" borderId="30" xfId="2" applyFont="1" applyFill="1" applyBorder="1" applyAlignment="1">
      <alignment horizontal="center" vertical="center" wrapText="1"/>
    </xf>
    <xf numFmtId="44" fontId="3" fillId="0" borderId="14" xfId="2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164" fontId="3" fillId="0" borderId="22" xfId="2" applyFont="1" applyBorder="1" applyAlignment="1">
      <alignment horizontal="center" vertical="center" wrapText="1"/>
    </xf>
    <xf numFmtId="164" fontId="3" fillId="3" borderId="38" xfId="2" applyFont="1" applyFill="1" applyBorder="1" applyAlignment="1">
      <alignment horizontal="center" vertical="center" wrapText="1"/>
    </xf>
    <xf numFmtId="44" fontId="3" fillId="4" borderId="13" xfId="1" applyNumberFormat="1" applyFont="1" applyFill="1" applyBorder="1" applyAlignment="1">
      <alignment horizontal="center" vertical="center" wrapText="1"/>
    </xf>
    <xf numFmtId="44" fontId="2" fillId="4" borderId="19" xfId="1" applyNumberFormat="1" applyFont="1" applyFill="1" applyBorder="1" applyAlignment="1">
      <alignment horizontal="center" vertical="center" wrapText="1"/>
    </xf>
    <xf numFmtId="44" fontId="2" fillId="4" borderId="27" xfId="1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4" fontId="2" fillId="4" borderId="29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9" fontId="2" fillId="0" borderId="10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43" fontId="3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43" fontId="8" fillId="5" borderId="34" xfId="0" applyNumberFormat="1" applyFont="1" applyFill="1" applyBorder="1" applyAlignment="1">
      <alignment horizontal="right" vertical="top" wrapText="1"/>
    </xf>
    <xf numFmtId="43" fontId="8" fillId="5" borderId="35" xfId="0" applyNumberFormat="1" applyFont="1" applyFill="1" applyBorder="1" applyAlignment="1">
      <alignment horizontal="right" vertical="top" wrapText="1"/>
    </xf>
    <xf numFmtId="43" fontId="2" fillId="0" borderId="12" xfId="0" applyNumberFormat="1" applyFont="1" applyBorder="1" applyAlignment="1">
      <alignment vertical="center" wrapText="1"/>
    </xf>
    <xf numFmtId="43" fontId="2" fillId="0" borderId="5" xfId="0" applyNumberFormat="1" applyFont="1" applyBorder="1" applyAlignment="1">
      <alignment vertical="center" wrapText="1"/>
    </xf>
    <xf numFmtId="43" fontId="2" fillId="0" borderId="7" xfId="0" applyNumberFormat="1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9" fontId="2" fillId="0" borderId="5" xfId="0" applyNumberFormat="1" applyFont="1" applyBorder="1" applyAlignment="1">
      <alignment vertical="center" wrapText="1"/>
    </xf>
    <xf numFmtId="9" fontId="2" fillId="0" borderId="7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/>
    </xf>
    <xf numFmtId="0" fontId="7" fillId="0" borderId="0" xfId="0" applyFont="1"/>
    <xf numFmtId="164" fontId="3" fillId="0" borderId="27" xfId="2" applyFont="1" applyBorder="1" applyAlignment="1">
      <alignment horizontal="center" vertical="center" wrapText="1"/>
    </xf>
    <xf numFmtId="164" fontId="3" fillId="0" borderId="28" xfId="2" applyFont="1" applyBorder="1" applyAlignment="1">
      <alignment horizontal="center" vertical="center" wrapText="1"/>
    </xf>
    <xf numFmtId="164" fontId="3" fillId="0" borderId="29" xfId="2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25" xfId="0" applyFont="1" applyBorder="1"/>
    <xf numFmtId="0" fontId="7" fillId="0" borderId="36" xfId="0" applyFont="1" applyBorder="1"/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/>
  </cellXfs>
  <cellStyles count="3">
    <cellStyle name="Dziesiętny" xfId="2" builtinId="3"/>
    <cellStyle name="Neutralny" xfId="1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tabSelected="1" topLeftCell="A28" zoomScale="150" zoomScaleNormal="150" workbookViewId="0">
      <selection activeCell="G47" sqref="G47:H47"/>
    </sheetView>
  </sheetViews>
  <sheetFormatPr defaultRowHeight="15" x14ac:dyDescent="0.25"/>
  <cols>
    <col min="1" max="1" width="6.28515625" customWidth="1"/>
    <col min="2" max="2" width="49.28515625" customWidth="1"/>
    <col min="3" max="3" width="4.140625" customWidth="1"/>
    <col min="4" max="4" width="6.140625" customWidth="1"/>
    <col min="5" max="5" width="8.5703125" customWidth="1"/>
    <col min="6" max="6" width="8.28515625" customWidth="1"/>
    <col min="7" max="7" width="8.42578125" bestFit="1" customWidth="1"/>
    <col min="8" max="8" width="7.28515625" customWidth="1"/>
    <col min="9" max="9" width="8.42578125" bestFit="1" customWidth="1"/>
    <col min="10" max="10" width="10.85546875" customWidth="1"/>
    <col min="11" max="11" width="12.42578125" customWidth="1"/>
    <col min="12" max="12" width="15.7109375" customWidth="1"/>
    <col min="13" max="13" width="10.28515625" customWidth="1"/>
    <col min="23" max="23" width="9.140625" customWidth="1"/>
  </cols>
  <sheetData>
    <row r="2" spans="1:17" x14ac:dyDescent="0.25">
      <c r="A2" s="27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ht="15.75" thickBot="1" x14ac:dyDescent="0.3">
      <c r="A3" s="27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ht="61.5" customHeight="1" thickBot="1" x14ac:dyDescent="0.3">
      <c r="A4" s="28" t="s">
        <v>0</v>
      </c>
      <c r="B4" s="29" t="s">
        <v>1</v>
      </c>
      <c r="C4" s="30" t="s">
        <v>17</v>
      </c>
      <c r="D4" s="30" t="s">
        <v>12</v>
      </c>
      <c r="E4" s="31" t="s">
        <v>2</v>
      </c>
      <c r="F4" s="30" t="s">
        <v>13</v>
      </c>
      <c r="G4" s="30" t="s">
        <v>3</v>
      </c>
      <c r="H4" s="32" t="s">
        <v>14</v>
      </c>
      <c r="I4" s="33" t="s">
        <v>4</v>
      </c>
      <c r="J4" s="34" t="s">
        <v>5</v>
      </c>
      <c r="K4" s="33" t="s">
        <v>6</v>
      </c>
      <c r="L4" s="35" t="s">
        <v>15</v>
      </c>
      <c r="M4" s="36" t="s">
        <v>16</v>
      </c>
    </row>
    <row r="5" spans="1:17" ht="80.25" customHeight="1" x14ac:dyDescent="0.25">
      <c r="A5" s="11">
        <v>1</v>
      </c>
      <c r="B5" s="37" t="s">
        <v>48</v>
      </c>
      <c r="C5" s="38" t="s">
        <v>8</v>
      </c>
      <c r="D5" s="38">
        <v>50</v>
      </c>
      <c r="E5" s="39">
        <v>200</v>
      </c>
      <c r="F5" s="40">
        <f>E5*20%</f>
        <v>40</v>
      </c>
      <c r="G5" s="10"/>
      <c r="H5" s="41"/>
      <c r="I5" s="10">
        <f t="shared" ref="I5:I11" si="0">G5*H5+G5</f>
        <v>0</v>
      </c>
      <c r="J5" s="10">
        <f t="shared" ref="J5:J11" si="1">E5*G5</f>
        <v>0</v>
      </c>
      <c r="K5" s="10">
        <f t="shared" ref="K5:K11" si="2">J5*H5+J5</f>
        <v>0</v>
      </c>
      <c r="L5" s="10">
        <f>F5*G5</f>
        <v>0</v>
      </c>
      <c r="M5" s="10">
        <f>F5*I5</f>
        <v>0</v>
      </c>
    </row>
    <row r="6" spans="1:17" ht="84.75" customHeight="1" x14ac:dyDescent="0.25">
      <c r="A6" s="11">
        <v>2</v>
      </c>
      <c r="B6" s="42" t="s">
        <v>49</v>
      </c>
      <c r="C6" s="38" t="s">
        <v>8</v>
      </c>
      <c r="D6" s="38">
        <v>30</v>
      </c>
      <c r="E6" s="39">
        <v>80</v>
      </c>
      <c r="F6" s="40">
        <f t="shared" ref="F6:F11" si="3">E6*20%</f>
        <v>16</v>
      </c>
      <c r="G6" s="10"/>
      <c r="H6" s="41"/>
      <c r="I6" s="10">
        <f t="shared" si="0"/>
        <v>0</v>
      </c>
      <c r="J6" s="10">
        <f t="shared" si="1"/>
        <v>0</v>
      </c>
      <c r="K6" s="10">
        <f t="shared" si="2"/>
        <v>0</v>
      </c>
      <c r="L6" s="10">
        <f t="shared" ref="L6:L11" si="4">F6*G6</f>
        <v>0</v>
      </c>
      <c r="M6" s="10">
        <f t="shared" ref="M6:M11" si="5">F6*I6</f>
        <v>0</v>
      </c>
    </row>
    <row r="7" spans="1:17" ht="82.5" customHeight="1" x14ac:dyDescent="0.25">
      <c r="A7" s="11">
        <v>3</v>
      </c>
      <c r="B7" s="43" t="s">
        <v>50</v>
      </c>
      <c r="C7" s="38" t="s">
        <v>8</v>
      </c>
      <c r="D7" s="38">
        <v>100</v>
      </c>
      <c r="E7" s="39">
        <v>700</v>
      </c>
      <c r="F7" s="40">
        <f t="shared" si="3"/>
        <v>140</v>
      </c>
      <c r="G7" s="10"/>
      <c r="H7" s="41"/>
      <c r="I7" s="10">
        <f t="shared" si="0"/>
        <v>0</v>
      </c>
      <c r="J7" s="10">
        <f t="shared" si="1"/>
        <v>0</v>
      </c>
      <c r="K7" s="10">
        <f t="shared" si="2"/>
        <v>0</v>
      </c>
      <c r="L7" s="10">
        <f t="shared" si="4"/>
        <v>0</v>
      </c>
      <c r="M7" s="10">
        <f t="shared" si="5"/>
        <v>0</v>
      </c>
    </row>
    <row r="8" spans="1:17" ht="84" customHeight="1" x14ac:dyDescent="0.25">
      <c r="A8" s="11">
        <v>4</v>
      </c>
      <c r="B8" s="44" t="s">
        <v>51</v>
      </c>
      <c r="C8" s="38" t="s">
        <v>8</v>
      </c>
      <c r="D8" s="38">
        <v>30</v>
      </c>
      <c r="E8" s="39">
        <v>120</v>
      </c>
      <c r="F8" s="40">
        <f t="shared" si="3"/>
        <v>24</v>
      </c>
      <c r="G8" s="10"/>
      <c r="H8" s="41"/>
      <c r="I8" s="10">
        <f t="shared" si="0"/>
        <v>0</v>
      </c>
      <c r="J8" s="10">
        <f t="shared" si="1"/>
        <v>0</v>
      </c>
      <c r="K8" s="10">
        <f t="shared" si="2"/>
        <v>0</v>
      </c>
      <c r="L8" s="10">
        <f t="shared" si="4"/>
        <v>0</v>
      </c>
      <c r="M8" s="10">
        <f t="shared" si="5"/>
        <v>0</v>
      </c>
    </row>
    <row r="9" spans="1:17" ht="82.5" customHeight="1" x14ac:dyDescent="0.25">
      <c r="A9" s="11">
        <v>5</v>
      </c>
      <c r="B9" s="44" t="s">
        <v>52</v>
      </c>
      <c r="C9" s="38" t="s">
        <v>8</v>
      </c>
      <c r="D9" s="38">
        <v>5</v>
      </c>
      <c r="E9" s="39">
        <v>40</v>
      </c>
      <c r="F9" s="40">
        <f t="shared" si="3"/>
        <v>8</v>
      </c>
      <c r="G9" s="10"/>
      <c r="H9" s="41"/>
      <c r="I9" s="10">
        <f t="shared" si="0"/>
        <v>0</v>
      </c>
      <c r="J9" s="10">
        <f t="shared" si="1"/>
        <v>0</v>
      </c>
      <c r="K9" s="10">
        <f t="shared" si="2"/>
        <v>0</v>
      </c>
      <c r="L9" s="10">
        <f>F9*G9</f>
        <v>0</v>
      </c>
      <c r="M9" s="10">
        <f t="shared" si="5"/>
        <v>0</v>
      </c>
    </row>
    <row r="10" spans="1:17" ht="85.5" customHeight="1" x14ac:dyDescent="0.25">
      <c r="A10" s="11">
        <v>6</v>
      </c>
      <c r="B10" s="42" t="s">
        <v>53</v>
      </c>
      <c r="C10" s="38" t="s">
        <v>8</v>
      </c>
      <c r="D10" s="38">
        <v>5</v>
      </c>
      <c r="E10" s="39">
        <v>35</v>
      </c>
      <c r="F10" s="40">
        <f>E10*20%</f>
        <v>7</v>
      </c>
      <c r="G10" s="10"/>
      <c r="H10" s="41"/>
      <c r="I10" s="10">
        <f t="shared" si="0"/>
        <v>0</v>
      </c>
      <c r="J10" s="10">
        <f t="shared" si="1"/>
        <v>0</v>
      </c>
      <c r="K10" s="10">
        <f t="shared" si="2"/>
        <v>0</v>
      </c>
      <c r="L10" s="10">
        <f t="shared" si="4"/>
        <v>0</v>
      </c>
      <c r="M10" s="10">
        <f t="shared" si="5"/>
        <v>0</v>
      </c>
    </row>
    <row r="11" spans="1:17" ht="57" customHeight="1" x14ac:dyDescent="0.25">
      <c r="A11" s="11">
        <v>7</v>
      </c>
      <c r="B11" s="45" t="s">
        <v>39</v>
      </c>
      <c r="C11" s="38" t="s">
        <v>8</v>
      </c>
      <c r="D11" s="38">
        <v>100</v>
      </c>
      <c r="E11" s="39">
        <v>300</v>
      </c>
      <c r="F11" s="40">
        <f t="shared" si="3"/>
        <v>60</v>
      </c>
      <c r="G11" s="10"/>
      <c r="H11" s="41"/>
      <c r="I11" s="10">
        <f t="shared" si="0"/>
        <v>0</v>
      </c>
      <c r="J11" s="10">
        <f t="shared" si="1"/>
        <v>0</v>
      </c>
      <c r="K11" s="10">
        <f t="shared" si="2"/>
        <v>0</v>
      </c>
      <c r="L11" s="10">
        <f t="shared" si="4"/>
        <v>0</v>
      </c>
      <c r="M11" s="10">
        <f t="shared" si="5"/>
        <v>0</v>
      </c>
      <c r="Q11" s="7"/>
    </row>
    <row r="12" spans="1:17" ht="15.75" thickBot="1" x14ac:dyDescent="0.3">
      <c r="A12" s="1"/>
      <c r="B12" s="2"/>
      <c r="C12" s="16"/>
      <c r="D12" s="16"/>
      <c r="E12" s="17"/>
      <c r="F12" s="16"/>
      <c r="G12" s="18"/>
      <c r="H12" s="46"/>
      <c r="I12" s="19" t="s">
        <v>7</v>
      </c>
      <c r="J12" s="20">
        <f>SUM(J5:J11)</f>
        <v>0</v>
      </c>
      <c r="K12" s="5">
        <f>SUM(K5:K11)</f>
        <v>0</v>
      </c>
      <c r="L12" s="47">
        <f>SUM(L5:L11)</f>
        <v>0</v>
      </c>
      <c r="M12" s="99">
        <f>SUM(M5:M11)</f>
        <v>0</v>
      </c>
    </row>
    <row r="13" spans="1:17" ht="15.75" thickBot="1" x14ac:dyDescent="0.3">
      <c r="A13" s="48"/>
      <c r="B13" s="49"/>
      <c r="C13" s="121" t="s">
        <v>29</v>
      </c>
      <c r="D13" s="122"/>
      <c r="E13" s="122"/>
      <c r="F13" s="122"/>
      <c r="G13" s="122"/>
      <c r="H13" s="122"/>
      <c r="I13" s="123"/>
      <c r="J13" s="50">
        <f>J12+L12</f>
        <v>0</v>
      </c>
      <c r="K13" s="51">
        <f>K12+M12</f>
        <v>0</v>
      </c>
      <c r="L13" s="24"/>
      <c r="M13" s="52"/>
    </row>
    <row r="14" spans="1:17" x14ac:dyDescent="0.25">
      <c r="A14" s="48"/>
      <c r="B14" s="49"/>
      <c r="C14" s="16"/>
      <c r="D14" s="16"/>
      <c r="E14" s="21"/>
      <c r="F14" s="21"/>
      <c r="G14" s="21"/>
      <c r="H14" s="21"/>
      <c r="I14" s="53"/>
      <c r="J14" s="54"/>
      <c r="K14" s="24"/>
      <c r="L14" s="24"/>
      <c r="M14" s="52"/>
    </row>
    <row r="15" spans="1:17" ht="14.25" customHeight="1" x14ac:dyDescent="0.25">
      <c r="A15" s="2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7" ht="13.5" customHeight="1" thickBot="1" x14ac:dyDescent="0.3">
      <c r="A16" s="27" t="s">
        <v>32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41.25" customHeight="1" thickBot="1" x14ac:dyDescent="0.3">
      <c r="A17" s="28" t="s">
        <v>0</v>
      </c>
      <c r="B17" s="29" t="s">
        <v>1</v>
      </c>
      <c r="C17" s="29" t="s">
        <v>17</v>
      </c>
      <c r="D17" s="29" t="s">
        <v>12</v>
      </c>
      <c r="E17" s="55" t="s">
        <v>2</v>
      </c>
      <c r="F17" s="29" t="s">
        <v>13</v>
      </c>
      <c r="G17" s="29" t="s">
        <v>3</v>
      </c>
      <c r="H17" s="29" t="s">
        <v>18</v>
      </c>
      <c r="I17" s="29" t="s">
        <v>4</v>
      </c>
      <c r="J17" s="56" t="s">
        <v>5</v>
      </c>
      <c r="K17" s="57" t="s">
        <v>6</v>
      </c>
      <c r="L17" s="58" t="s">
        <v>15</v>
      </c>
      <c r="M17" s="59" t="s">
        <v>16</v>
      </c>
    </row>
    <row r="18" spans="1:13" ht="110.25" customHeight="1" thickBot="1" x14ac:dyDescent="0.3">
      <c r="A18" s="11">
        <v>1</v>
      </c>
      <c r="B18" s="12" t="s">
        <v>46</v>
      </c>
      <c r="C18" s="13" t="s">
        <v>10</v>
      </c>
      <c r="D18" s="13">
        <v>20</v>
      </c>
      <c r="E18" s="14">
        <v>200</v>
      </c>
      <c r="F18" s="100">
        <f>E18*20%</f>
        <v>40</v>
      </c>
      <c r="G18" s="8">
        <v>100</v>
      </c>
      <c r="H18" s="15">
        <v>0.23</v>
      </c>
      <c r="I18" s="3">
        <f t="shared" ref="I18" si="6">G18*H18+G18</f>
        <v>123</v>
      </c>
      <c r="J18" s="3">
        <f>E18*G18</f>
        <v>20000</v>
      </c>
      <c r="K18" s="4">
        <f t="shared" ref="K18" si="7">J18*H18+J18</f>
        <v>24600</v>
      </c>
      <c r="L18" s="3">
        <f>F18*G18</f>
        <v>4000</v>
      </c>
      <c r="M18" s="3">
        <f>F18*I18</f>
        <v>4920</v>
      </c>
    </row>
    <row r="19" spans="1:13" ht="15.75" thickBot="1" x14ac:dyDescent="0.3">
      <c r="A19" s="1"/>
      <c r="B19" s="2"/>
      <c r="C19" s="16"/>
      <c r="D19" s="16"/>
      <c r="E19" s="17"/>
      <c r="F19" s="16"/>
      <c r="G19" s="18"/>
      <c r="H19" s="1"/>
      <c r="I19" s="19" t="s">
        <v>7</v>
      </c>
      <c r="J19" s="20">
        <f>SUM(J18:J18)</f>
        <v>20000</v>
      </c>
      <c r="K19" s="5">
        <f>SUM(K18:K18)</f>
        <v>24600</v>
      </c>
      <c r="L19" s="6">
        <f>SUM(L18)</f>
        <v>4000</v>
      </c>
      <c r="M19" s="6">
        <f>SUM(M18)</f>
        <v>4920</v>
      </c>
    </row>
    <row r="20" spans="1:13" x14ac:dyDescent="0.25">
      <c r="A20" s="21"/>
      <c r="B20" s="21"/>
      <c r="C20" s="21"/>
      <c r="D20" s="121" t="s">
        <v>29</v>
      </c>
      <c r="E20" s="122"/>
      <c r="F20" s="122"/>
      <c r="G20" s="122"/>
      <c r="H20" s="122"/>
      <c r="I20" s="123"/>
      <c r="J20" s="22">
        <f>J19+L19</f>
        <v>24000</v>
      </c>
      <c r="K20" s="23">
        <f>K19+M19</f>
        <v>29520</v>
      </c>
      <c r="L20" s="24"/>
      <c r="M20" s="24"/>
    </row>
    <row r="21" spans="1:13" x14ac:dyDescent="0.25">
      <c r="A21" s="21"/>
      <c r="B21" s="21"/>
      <c r="C21" s="21"/>
      <c r="D21" s="21"/>
      <c r="E21" s="21"/>
      <c r="F21" s="21"/>
      <c r="G21" s="21"/>
      <c r="H21" s="21"/>
      <c r="I21" s="25"/>
      <c r="J21" s="26"/>
      <c r="K21" s="24"/>
      <c r="L21" s="24"/>
      <c r="M21" s="24"/>
    </row>
    <row r="22" spans="1:13" ht="23.25" customHeight="1" x14ac:dyDescent="0.25">
      <c r="A22" s="60"/>
      <c r="B22" s="61"/>
      <c r="C22" s="62"/>
      <c r="D22" s="62"/>
      <c r="E22" s="62"/>
      <c r="F22" s="63"/>
      <c r="G22" s="63"/>
      <c r="H22" s="63"/>
      <c r="I22" s="63"/>
      <c r="J22" s="63"/>
      <c r="K22" s="63"/>
      <c r="L22" s="63"/>
      <c r="M22" s="63"/>
    </row>
    <row r="23" spans="1:13" ht="15.75" thickBot="1" x14ac:dyDescent="0.3">
      <c r="A23" s="60" t="s">
        <v>34</v>
      </c>
      <c r="B23" s="98" t="s">
        <v>47</v>
      </c>
      <c r="C23" s="62"/>
      <c r="D23" s="62"/>
      <c r="E23" s="62"/>
      <c r="F23" s="63"/>
      <c r="G23" s="63"/>
      <c r="H23" s="63"/>
      <c r="I23" s="63"/>
      <c r="J23" s="63"/>
      <c r="K23" s="63"/>
      <c r="L23" s="63"/>
      <c r="M23" s="63"/>
    </row>
    <row r="24" spans="1:13" ht="45.75" thickBot="1" x14ac:dyDescent="0.3">
      <c r="A24" s="64" t="s">
        <v>19</v>
      </c>
      <c r="B24" s="65" t="s">
        <v>20</v>
      </c>
      <c r="C24" s="66" t="s">
        <v>21</v>
      </c>
      <c r="D24" s="78" t="s">
        <v>12</v>
      </c>
      <c r="E24" s="66" t="s">
        <v>22</v>
      </c>
      <c r="F24" s="78" t="s">
        <v>13</v>
      </c>
      <c r="G24" s="66" t="s">
        <v>23</v>
      </c>
      <c r="H24" s="66" t="s">
        <v>37</v>
      </c>
      <c r="I24" s="66" t="s">
        <v>38</v>
      </c>
      <c r="J24" s="66" t="s">
        <v>25</v>
      </c>
      <c r="K24" s="67" t="s">
        <v>26</v>
      </c>
      <c r="L24" s="107" t="s">
        <v>15</v>
      </c>
      <c r="M24" s="106" t="s">
        <v>16</v>
      </c>
    </row>
    <row r="25" spans="1:13" ht="31.5" customHeight="1" thickBot="1" x14ac:dyDescent="0.3">
      <c r="A25" s="69">
        <v>1</v>
      </c>
      <c r="B25" s="70" t="s">
        <v>40</v>
      </c>
      <c r="C25" s="71" t="s">
        <v>27</v>
      </c>
      <c r="D25" s="71">
        <v>60000</v>
      </c>
      <c r="E25" s="72">
        <v>100000</v>
      </c>
      <c r="F25" s="73">
        <v>20000</v>
      </c>
      <c r="G25" s="96"/>
      <c r="H25" s="95"/>
      <c r="I25" s="3">
        <f t="shared" ref="I25:I26" si="8">G25*H25+G25</f>
        <v>0</v>
      </c>
      <c r="J25" s="3">
        <f>E25*G25</f>
        <v>0</v>
      </c>
      <c r="K25" s="4">
        <f t="shared" ref="K25:K26" si="9">J25*H25+J25</f>
        <v>0</v>
      </c>
      <c r="L25" s="3">
        <f>F25*G25</f>
        <v>0</v>
      </c>
      <c r="M25" s="3">
        <f>F25*I25</f>
        <v>0</v>
      </c>
    </row>
    <row r="26" spans="1:13" ht="129" customHeight="1" thickBot="1" x14ac:dyDescent="0.3">
      <c r="A26" s="17">
        <v>2</v>
      </c>
      <c r="B26" s="77" t="s">
        <v>41</v>
      </c>
      <c r="C26" s="71" t="s">
        <v>27</v>
      </c>
      <c r="D26" s="71">
        <v>3000</v>
      </c>
      <c r="E26" s="72">
        <v>5000</v>
      </c>
      <c r="F26" s="73">
        <v>1000</v>
      </c>
      <c r="G26" s="96"/>
      <c r="H26" s="95"/>
      <c r="I26" s="3">
        <f t="shared" si="8"/>
        <v>0</v>
      </c>
      <c r="J26" s="3">
        <f>E26*G26</f>
        <v>0</v>
      </c>
      <c r="K26" s="4">
        <f t="shared" si="9"/>
        <v>0</v>
      </c>
      <c r="L26" s="3">
        <f>F26*G26</f>
        <v>0</v>
      </c>
      <c r="M26" s="3">
        <f>F26*I26</f>
        <v>0</v>
      </c>
    </row>
    <row r="27" spans="1:13" ht="15.75" thickBot="1" x14ac:dyDescent="0.3">
      <c r="A27" s="128"/>
      <c r="B27" s="128"/>
      <c r="C27" s="119"/>
      <c r="D27" s="119"/>
      <c r="E27" s="49"/>
      <c r="F27" s="49"/>
      <c r="G27" s="49"/>
      <c r="H27" s="49"/>
      <c r="I27" s="74" t="s">
        <v>28</v>
      </c>
      <c r="J27" s="20">
        <f>SUM(J25:J26)</f>
        <v>0</v>
      </c>
      <c r="K27" s="20">
        <f t="shared" ref="K27:M27" si="10">SUM(K25:K26)</f>
        <v>0</v>
      </c>
      <c r="L27" s="20">
        <f t="shared" si="10"/>
        <v>0</v>
      </c>
      <c r="M27" s="20">
        <f t="shared" si="10"/>
        <v>0</v>
      </c>
    </row>
    <row r="28" spans="1:13" ht="15.75" customHeight="1" thickBot="1" x14ac:dyDescent="0.3">
      <c r="A28" s="124"/>
      <c r="B28" s="124"/>
      <c r="C28" s="130" t="s">
        <v>29</v>
      </c>
      <c r="D28" s="131"/>
      <c r="E28" s="131"/>
      <c r="F28" s="131"/>
      <c r="G28" s="131"/>
      <c r="H28" s="131"/>
      <c r="I28" s="132"/>
      <c r="J28" s="22">
        <f>J27+L27</f>
        <v>0</v>
      </c>
      <c r="K28" s="22">
        <f>K27+M27</f>
        <v>0</v>
      </c>
      <c r="L28" s="63"/>
      <c r="M28" s="63"/>
    </row>
    <row r="29" spans="1:13" x14ac:dyDescent="0.25">
      <c r="A29" s="124"/>
      <c r="B29" s="124"/>
      <c r="C29" s="125"/>
      <c r="D29" s="125"/>
      <c r="E29" s="49"/>
      <c r="F29" s="49"/>
      <c r="G29" s="49"/>
      <c r="H29" s="49"/>
      <c r="I29" s="126"/>
      <c r="J29" s="127"/>
      <c r="K29" s="48"/>
      <c r="L29" s="63"/>
      <c r="M29" s="63"/>
    </row>
    <row r="30" spans="1:13" x14ac:dyDescent="0.25">
      <c r="A30" s="124"/>
      <c r="B30" s="124"/>
      <c r="C30" s="125"/>
      <c r="D30" s="125"/>
      <c r="E30" s="49"/>
      <c r="F30" s="49"/>
      <c r="G30" s="49"/>
      <c r="H30" s="49"/>
      <c r="I30" s="126"/>
      <c r="J30" s="126"/>
      <c r="K30" s="48"/>
      <c r="L30" s="63"/>
      <c r="M30" s="63"/>
    </row>
    <row r="31" spans="1:13" x14ac:dyDescent="0.25">
      <c r="A31" s="134"/>
      <c r="B31" s="134"/>
      <c r="C31" s="135"/>
      <c r="D31" s="135"/>
      <c r="E31" s="136"/>
      <c r="F31" s="136"/>
      <c r="G31" s="136"/>
      <c r="H31" s="136"/>
      <c r="I31" s="135"/>
      <c r="J31" s="135"/>
      <c r="K31" s="136"/>
      <c r="L31" s="136"/>
      <c r="M31" s="63"/>
    </row>
    <row r="32" spans="1:13" ht="14.25" customHeight="1" x14ac:dyDescent="0.25">
      <c r="A32" s="135"/>
      <c r="B32" s="135"/>
      <c r="C32" s="135"/>
      <c r="D32" s="135"/>
      <c r="E32" s="136"/>
      <c r="F32" s="136"/>
      <c r="G32" s="136"/>
      <c r="H32" s="136"/>
      <c r="I32" s="135"/>
      <c r="J32" s="135"/>
      <c r="K32" s="136"/>
      <c r="L32" s="136"/>
      <c r="M32" s="63"/>
    </row>
    <row r="33" spans="1:17" x14ac:dyDescent="0.25">
      <c r="A33" s="120"/>
      <c r="B33" s="120"/>
      <c r="C33" s="120"/>
      <c r="D33" s="120"/>
      <c r="E33" s="63"/>
      <c r="F33" s="63"/>
      <c r="G33" s="63"/>
      <c r="H33" s="63"/>
      <c r="I33" s="120"/>
      <c r="J33" s="120"/>
      <c r="K33" s="63"/>
      <c r="L33" s="63"/>
      <c r="M33" s="63"/>
      <c r="P33" s="7"/>
    </row>
    <row r="34" spans="1:17" ht="15.75" thickBot="1" x14ac:dyDescent="0.3">
      <c r="A34" s="133" t="s">
        <v>35</v>
      </c>
      <c r="B34" s="133"/>
      <c r="C34" s="120"/>
      <c r="D34" s="120"/>
      <c r="E34" s="63"/>
      <c r="F34" s="63"/>
      <c r="G34" s="63"/>
      <c r="H34" s="63"/>
      <c r="I34" s="120"/>
      <c r="J34" s="120"/>
      <c r="K34" s="63"/>
      <c r="L34" s="63"/>
      <c r="M34" s="63"/>
    </row>
    <row r="35" spans="1:17" ht="42.75" customHeight="1" thickBot="1" x14ac:dyDescent="0.3">
      <c r="A35" s="78" t="s">
        <v>19</v>
      </c>
      <c r="B35" s="79" t="s">
        <v>20</v>
      </c>
      <c r="C35" s="78" t="s">
        <v>21</v>
      </c>
      <c r="D35" s="108" t="s">
        <v>12</v>
      </c>
      <c r="E35" s="66" t="s">
        <v>22</v>
      </c>
      <c r="F35" s="66" t="s">
        <v>44</v>
      </c>
      <c r="G35" s="66" t="s">
        <v>23</v>
      </c>
      <c r="H35" s="66" t="s">
        <v>24</v>
      </c>
      <c r="I35" s="66" t="s">
        <v>38</v>
      </c>
      <c r="J35" s="81" t="s">
        <v>25</v>
      </c>
      <c r="K35" s="79" t="s">
        <v>26</v>
      </c>
      <c r="L35" s="105" t="s">
        <v>15</v>
      </c>
      <c r="M35" s="106" t="s">
        <v>16</v>
      </c>
      <c r="Q35" s="9"/>
    </row>
    <row r="36" spans="1:17" ht="33.75" x14ac:dyDescent="0.25">
      <c r="A36" s="82">
        <v>1</v>
      </c>
      <c r="B36" s="83" t="s">
        <v>45</v>
      </c>
      <c r="C36" s="84" t="s">
        <v>30</v>
      </c>
      <c r="D36" s="84">
        <v>2000</v>
      </c>
      <c r="E36" s="85">
        <v>3000</v>
      </c>
      <c r="F36" s="86">
        <v>600</v>
      </c>
      <c r="G36" s="111"/>
      <c r="H36" s="114"/>
      <c r="I36" s="3">
        <f t="shared" ref="I36:I38" si="11">G36*H36+G36</f>
        <v>0</v>
      </c>
      <c r="J36" s="3">
        <f>E36*G36</f>
        <v>0</v>
      </c>
      <c r="K36" s="10">
        <f t="shared" ref="K36:K38" si="12">J36*H36+J36</f>
        <v>0</v>
      </c>
      <c r="L36" s="3">
        <f>F36*G36</f>
        <v>0</v>
      </c>
      <c r="M36" s="3">
        <f>F36*I36</f>
        <v>0</v>
      </c>
    </row>
    <row r="37" spans="1:17" ht="28.5" customHeight="1" x14ac:dyDescent="0.25">
      <c r="A37" s="87">
        <v>2</v>
      </c>
      <c r="B37" s="88" t="s">
        <v>42</v>
      </c>
      <c r="C37" s="38" t="s">
        <v>27</v>
      </c>
      <c r="D37" s="38">
        <v>15000</v>
      </c>
      <c r="E37" s="89">
        <v>20000</v>
      </c>
      <c r="F37" s="117">
        <v>4000</v>
      </c>
      <c r="G37" s="112"/>
      <c r="H37" s="115"/>
      <c r="I37" s="3">
        <f t="shared" si="11"/>
        <v>0</v>
      </c>
      <c r="J37" s="3">
        <f t="shared" ref="J37:J38" si="13">E37*G37</f>
        <v>0</v>
      </c>
      <c r="K37" s="4">
        <f t="shared" si="12"/>
        <v>0</v>
      </c>
      <c r="L37" s="3">
        <f t="shared" ref="L37:L38" si="14">F37*G37</f>
        <v>0</v>
      </c>
      <c r="M37" s="3">
        <f t="shared" ref="M37:M38" si="15">F37*I37</f>
        <v>0</v>
      </c>
    </row>
    <row r="38" spans="1:17" ht="30.75" customHeight="1" thickBot="1" x14ac:dyDescent="0.3">
      <c r="A38" s="90">
        <v>3</v>
      </c>
      <c r="B38" s="91" t="s">
        <v>43</v>
      </c>
      <c r="C38" s="92" t="s">
        <v>27</v>
      </c>
      <c r="D38" s="92">
        <v>8000</v>
      </c>
      <c r="E38" s="93">
        <v>11000</v>
      </c>
      <c r="F38" s="118">
        <v>2200</v>
      </c>
      <c r="G38" s="113"/>
      <c r="H38" s="116"/>
      <c r="I38" s="3">
        <f t="shared" si="11"/>
        <v>0</v>
      </c>
      <c r="J38" s="3">
        <f t="shared" si="13"/>
        <v>0</v>
      </c>
      <c r="K38" s="4">
        <f t="shared" si="12"/>
        <v>0</v>
      </c>
      <c r="L38" s="3">
        <f t="shared" si="14"/>
        <v>0</v>
      </c>
      <c r="M38" s="3">
        <f t="shared" si="15"/>
        <v>0</v>
      </c>
    </row>
    <row r="39" spans="1:17" ht="15.75" thickBot="1" x14ac:dyDescent="0.3">
      <c r="A39" s="128"/>
      <c r="B39" s="128"/>
      <c r="C39" s="119"/>
      <c r="D39" s="119"/>
      <c r="E39" s="49"/>
      <c r="F39" s="49"/>
      <c r="G39" s="49"/>
      <c r="H39" s="49"/>
      <c r="I39" s="74" t="s">
        <v>28</v>
      </c>
      <c r="J39" s="20">
        <f>SUM(J36:J38)</f>
        <v>0</v>
      </c>
      <c r="K39" s="20">
        <f>SUM(K36:K38)</f>
        <v>0</v>
      </c>
      <c r="L39" s="20">
        <f>SUM(L36:L38)</f>
        <v>0</v>
      </c>
      <c r="M39" s="20">
        <f>SUM(M36:M38)</f>
        <v>0</v>
      </c>
    </row>
    <row r="40" spans="1:17" ht="15" customHeight="1" thickBot="1" x14ac:dyDescent="0.3">
      <c r="A40" s="120"/>
      <c r="B40" s="120"/>
      <c r="C40" s="130" t="s">
        <v>29</v>
      </c>
      <c r="D40" s="131"/>
      <c r="E40" s="131"/>
      <c r="F40" s="131"/>
      <c r="G40" s="131"/>
      <c r="H40" s="131"/>
      <c r="I40" s="132"/>
      <c r="J40" s="22">
        <f>J39+L39</f>
        <v>0</v>
      </c>
      <c r="K40" s="22">
        <f>K39+M39</f>
        <v>0</v>
      </c>
      <c r="L40" s="63"/>
      <c r="M40" s="63"/>
    </row>
    <row r="41" spans="1:17" x14ac:dyDescent="0.25">
      <c r="A41" s="120"/>
      <c r="B41" s="120"/>
      <c r="C41" s="120"/>
      <c r="D41" s="120"/>
      <c r="E41" s="63"/>
      <c r="F41" s="63"/>
      <c r="G41" s="63"/>
      <c r="H41" s="63"/>
      <c r="I41" s="120"/>
      <c r="J41" s="129"/>
      <c r="K41" s="63"/>
      <c r="L41" s="63"/>
      <c r="M41" s="63"/>
    </row>
    <row r="42" spans="1:17" x14ac:dyDescent="0.25">
      <c r="A42" s="120"/>
      <c r="B42" s="120"/>
      <c r="C42" s="120"/>
      <c r="D42" s="120"/>
      <c r="E42" s="63"/>
      <c r="F42" s="63"/>
      <c r="G42" s="63"/>
      <c r="H42" s="63"/>
      <c r="I42" s="120"/>
      <c r="J42" s="120"/>
      <c r="K42" s="63"/>
      <c r="L42" s="63"/>
      <c r="M42" s="63"/>
    </row>
    <row r="43" spans="1:17" ht="21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7" x14ac:dyDescent="0.25">
      <c r="A44" s="27" t="s">
        <v>36</v>
      </c>
      <c r="B44" s="2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7" ht="1.5" customHeight="1" thickBo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</row>
    <row r="46" spans="1:17" ht="57" thickBot="1" x14ac:dyDescent="0.3">
      <c r="A46" s="102" t="s">
        <v>19</v>
      </c>
      <c r="B46" s="103" t="s">
        <v>20</v>
      </c>
      <c r="C46" s="80" t="s">
        <v>21</v>
      </c>
      <c r="D46" s="97" t="s">
        <v>31</v>
      </c>
      <c r="E46" s="101" t="s">
        <v>22</v>
      </c>
      <c r="F46" s="75" t="s">
        <v>44</v>
      </c>
      <c r="G46" s="104" t="s">
        <v>23</v>
      </c>
      <c r="H46" s="80" t="s">
        <v>24</v>
      </c>
      <c r="I46" s="80" t="s">
        <v>38</v>
      </c>
      <c r="J46" s="80" t="s">
        <v>25</v>
      </c>
      <c r="K46" s="101" t="s">
        <v>26</v>
      </c>
      <c r="L46" s="76" t="s">
        <v>15</v>
      </c>
      <c r="M46" s="68" t="s">
        <v>16</v>
      </c>
    </row>
    <row r="47" spans="1:17" ht="32.25" customHeight="1" thickBot="1" x14ac:dyDescent="0.3">
      <c r="A47" s="69">
        <v>1</v>
      </c>
      <c r="B47" s="94" t="s">
        <v>33</v>
      </c>
      <c r="C47" s="71" t="s">
        <v>27</v>
      </c>
      <c r="D47" s="71">
        <v>2000</v>
      </c>
      <c r="E47" s="72">
        <v>8000</v>
      </c>
      <c r="F47" s="73">
        <f>E47*20%</f>
        <v>1600</v>
      </c>
      <c r="G47" s="96"/>
      <c r="H47" s="95"/>
      <c r="I47" s="3">
        <f t="shared" ref="I47" si="16">G47*H47+G47</f>
        <v>0</v>
      </c>
      <c r="J47" s="3">
        <f>E47*G47</f>
        <v>0</v>
      </c>
      <c r="K47" s="10">
        <f t="shared" ref="K47" si="17">J47*H47+J47</f>
        <v>0</v>
      </c>
      <c r="L47" s="3">
        <f>F47*G47</f>
        <v>0</v>
      </c>
      <c r="M47" s="3">
        <f>F47*I47</f>
        <v>0</v>
      </c>
    </row>
    <row r="48" spans="1:17" ht="15.75" thickBot="1" x14ac:dyDescent="0.3">
      <c r="A48" s="128"/>
      <c r="B48" s="128"/>
      <c r="C48" s="119"/>
      <c r="D48" s="119"/>
      <c r="E48" s="49"/>
      <c r="F48" s="49"/>
      <c r="G48" s="49"/>
      <c r="H48" s="49"/>
      <c r="I48" s="74" t="s">
        <v>28</v>
      </c>
      <c r="J48" s="20">
        <f>SUM(J47:J47)</f>
        <v>0</v>
      </c>
      <c r="K48" s="20">
        <f t="shared" ref="K48:M48" si="18">SUM(K47:K47)</f>
        <v>0</v>
      </c>
      <c r="L48" s="20">
        <f t="shared" si="18"/>
        <v>0</v>
      </c>
      <c r="M48" s="20">
        <f t="shared" si="18"/>
        <v>0</v>
      </c>
    </row>
    <row r="49" spans="1:13" ht="15.75" thickBot="1" x14ac:dyDescent="0.3">
      <c r="A49" s="120"/>
      <c r="B49" s="120"/>
      <c r="C49" s="130" t="s">
        <v>29</v>
      </c>
      <c r="D49" s="131"/>
      <c r="E49" s="131"/>
      <c r="F49" s="131"/>
      <c r="G49" s="131"/>
      <c r="H49" s="131"/>
      <c r="I49" s="132"/>
      <c r="J49" s="109">
        <f>J48+L48</f>
        <v>0</v>
      </c>
      <c r="K49" s="110">
        <f>K48+M48</f>
        <v>0</v>
      </c>
      <c r="L49" s="63"/>
      <c r="M49" s="63"/>
    </row>
  </sheetData>
  <mergeCells count="38">
    <mergeCell ref="A48:B48"/>
    <mergeCell ref="C48:D48"/>
    <mergeCell ref="A49:B49"/>
    <mergeCell ref="C49:I49"/>
    <mergeCell ref="A42:B42"/>
    <mergeCell ref="C42:D42"/>
    <mergeCell ref="I42:J42"/>
    <mergeCell ref="A32:B32"/>
    <mergeCell ref="C32:D32"/>
    <mergeCell ref="I32:J32"/>
    <mergeCell ref="C31:D31"/>
    <mergeCell ref="I31:J31"/>
    <mergeCell ref="A34:B34"/>
    <mergeCell ref="C34:D34"/>
    <mergeCell ref="I34:J34"/>
    <mergeCell ref="A33:B33"/>
    <mergeCell ref="C33:D33"/>
    <mergeCell ref="I33:J33"/>
    <mergeCell ref="A41:B41"/>
    <mergeCell ref="C41:D41"/>
    <mergeCell ref="I41:J41"/>
    <mergeCell ref="A39:B39"/>
    <mergeCell ref="C39:D39"/>
    <mergeCell ref="C40:I40"/>
    <mergeCell ref="A40:B40"/>
    <mergeCell ref="A31:B31"/>
    <mergeCell ref="C13:I13"/>
    <mergeCell ref="D20:I20"/>
    <mergeCell ref="A30:B30"/>
    <mergeCell ref="C30:D30"/>
    <mergeCell ref="I30:J30"/>
    <mergeCell ref="A29:B29"/>
    <mergeCell ref="C29:D29"/>
    <mergeCell ref="I29:J29"/>
    <mergeCell ref="A27:B27"/>
    <mergeCell ref="C27:D27"/>
    <mergeCell ref="A28:B28"/>
    <mergeCell ref="C28:I2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Stala</dc:creator>
  <cp:lastModifiedBy>Magdalena Sawicka</cp:lastModifiedBy>
  <cp:lastPrinted>2024-04-19T08:59:43Z</cp:lastPrinted>
  <dcterms:created xsi:type="dcterms:W3CDTF">2021-09-15T08:39:59Z</dcterms:created>
  <dcterms:modified xsi:type="dcterms:W3CDTF">2024-04-23T09:33:17Z</dcterms:modified>
</cp:coreProperties>
</file>