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rzetargi\postępowania 2024\sektorowe\pzp\ENERGIA_PN_III\dokumenty postępowania\"/>
    </mc:Choice>
  </mc:AlternateContent>
  <xr:revisionPtr revIDLastSave="0" documentId="13_ncr:1_{045D3690-4BB0-482F-9FD9-E442AACB3E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1 do SWZ" sheetId="1" r:id="rId1"/>
  </sheets>
  <definedNames>
    <definedName name="_xlnm._FilterDatabase" localSheetId="0" hidden="1">'Załącznik 1 do SWZ'!$C$3:$L$63</definedName>
    <definedName name="_xlnm.Print_Area" localSheetId="0">'Załącznik 1 do SWZ'!$A$1:$V$78</definedName>
    <definedName name="SWSE_Wro_Obiekty_raport_20210512__1" localSheetId="0">'Załącznik 1 do SWZ'!$A$3:$O$10</definedName>
    <definedName name="_xlnm.Print_Titles" localSheetId="0">'Załącznik 1 do SWZ'!$2:$3</definedName>
  </definedNames>
  <calcPr calcId="181029"/>
</workbook>
</file>

<file path=xl/calcChain.xml><?xml version="1.0" encoding="utf-8"?>
<calcChain xmlns="http://schemas.openxmlformats.org/spreadsheetml/2006/main">
  <c r="P77" i="1" l="1"/>
  <c r="Q69" i="1" l="1"/>
  <c r="Q77" i="1"/>
  <c r="P69" i="1"/>
  <c r="S55" i="1"/>
  <c r="M69" i="1"/>
  <c r="P71" i="1"/>
  <c r="R70" i="1"/>
  <c r="Q70" i="1"/>
  <c r="P70" i="1"/>
  <c r="R9" i="1"/>
  <c r="Q9" i="1"/>
  <c r="P9" i="1"/>
  <c r="R56" i="1"/>
  <c r="Q56" i="1"/>
  <c r="P56" i="1"/>
  <c r="Q72" i="1" l="1"/>
  <c r="S77" i="1"/>
  <c r="P72" i="1"/>
  <c r="R72" i="1"/>
  <c r="S16" i="1"/>
  <c r="S19" i="1"/>
  <c r="S17" i="1"/>
  <c r="O17" i="1"/>
  <c r="O16" i="1" s="1"/>
  <c r="S5" i="1" l="1"/>
  <c r="S9" i="1"/>
  <c r="S8" i="1"/>
  <c r="S62" i="1"/>
  <c r="S61" i="1"/>
  <c r="S60" i="1"/>
  <c r="S59" i="1"/>
  <c r="S58" i="1"/>
  <c r="S57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5" i="1"/>
  <c r="S14" i="1"/>
  <c r="S13" i="1"/>
  <c r="S56" i="1"/>
  <c r="S72" i="1" l="1"/>
  <c r="S18" i="1"/>
  <c r="S12" i="1"/>
  <c r="S11" i="1"/>
  <c r="S10" i="1"/>
  <c r="S7" i="1"/>
  <c r="S6" i="1"/>
  <c r="S63" i="1" l="1"/>
  <c r="S70" i="1"/>
  <c r="S69" i="1"/>
  <c r="S71" i="1"/>
  <c r="N72" i="1"/>
  <c r="N71" i="1"/>
  <c r="N70" i="1"/>
  <c r="N69" i="1"/>
  <c r="M70" i="1"/>
  <c r="M63" i="1"/>
  <c r="S73" i="1" l="1"/>
  <c r="N73" i="1"/>
  <c r="M72" i="1" l="1"/>
  <c r="M71" i="1"/>
  <c r="O56" i="1"/>
  <c r="M7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Benia</author>
  </authors>
  <commentList>
    <comment ref="S55" authorId="0" shapeId="0" xr:uid="{FA563CAE-33DB-49F3-A4AE-2E632D6B19C5}">
      <text>
        <r>
          <rPr>
            <b/>
            <sz val="9"/>
            <color indexed="81"/>
            <rFont val="Tahoma"/>
            <family val="2"/>
            <charset val="238"/>
          </rPr>
          <t>Benia:</t>
        </r>
        <r>
          <rPr>
            <sz val="9"/>
            <color indexed="81"/>
            <rFont val="Tahoma"/>
            <family val="2"/>
            <charset val="238"/>
          </rPr>
          <t xml:space="preserve">
13 miesięcy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WSE_Wro_Obiekty_raport_20210512 (1)1" type="6" refreshedVersion="3" background="1" saveData="1">
    <textPr sourceFile="C:\Users\user\Downloads\SWSE_Wro_Obiekty_raport_20210512 (1).csv" thousands=" " tab="0" semicolon="1">
      <textFields count="48"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<sst xmlns="http://schemas.openxmlformats.org/spreadsheetml/2006/main" count="886" uniqueCount="351">
  <si>
    <t>Lp.</t>
  </si>
  <si>
    <t>ZAMAWIAJĄCY/ODBIORCA KOŃCOWY</t>
  </si>
  <si>
    <t>DANE PUNKTU POBORU ENERGII</t>
  </si>
  <si>
    <t>Nazwa obiektu</t>
  </si>
  <si>
    <t>Kod</t>
  </si>
  <si>
    <t>Miejscowość</t>
  </si>
  <si>
    <t>Ulica</t>
  </si>
  <si>
    <t>Nr domu</t>
  </si>
  <si>
    <t>Nr lokalu</t>
  </si>
  <si>
    <t>Nr PPE</t>
  </si>
  <si>
    <t>Licznik</t>
  </si>
  <si>
    <t>Taryfa</t>
  </si>
  <si>
    <t>Umowa PV</t>
  </si>
  <si>
    <t>OSD</t>
  </si>
  <si>
    <t>Aktualny Sprzedawca</t>
  </si>
  <si>
    <t>1.</t>
  </si>
  <si>
    <t>2.</t>
  </si>
  <si>
    <t xml:space="preserve">Biuro GPK Szemud Sp. z o.o. </t>
  </si>
  <si>
    <t>84-217</t>
  </si>
  <si>
    <t>Szemud</t>
  </si>
  <si>
    <t>Szkolna</t>
  </si>
  <si>
    <t>ENERGA</t>
  </si>
  <si>
    <t>GPK Szemud Sp. zo.o.</t>
  </si>
  <si>
    <t xml:space="preserve">Szkolna </t>
  </si>
  <si>
    <t>84-208</t>
  </si>
  <si>
    <t>Kielno</t>
  </si>
  <si>
    <t>59 0243 8360 1241 8507</t>
  </si>
  <si>
    <t>59 0243 8360 4070 2654</t>
  </si>
  <si>
    <t>C21</t>
  </si>
  <si>
    <t>dotyczy</t>
  </si>
  <si>
    <t xml:space="preserve">Umowa </t>
  </si>
  <si>
    <t>Wejherowska</t>
  </si>
  <si>
    <t>nie dotyczy</t>
  </si>
  <si>
    <t>C12A</t>
  </si>
  <si>
    <t>Moc [kW]</t>
  </si>
  <si>
    <t>3.</t>
  </si>
  <si>
    <t>5.</t>
  </si>
  <si>
    <t>Siedziba GPK Szemud Sp. zo.o.</t>
  </si>
  <si>
    <t xml:space="preserve">Kartuska </t>
  </si>
  <si>
    <t>Samorządowa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</si>
  <si>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</si>
  <si>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</si>
  <si>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</si>
  <si>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</si>
  <si>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</si>
  <si>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</si>
  <si>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</si>
  <si>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</si>
  <si>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</si>
  <si>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</si>
  <si>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</si>
  <si>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</si>
  <si>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</si>
  <si>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</si>
  <si>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</si>
  <si>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</si>
  <si>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</si>
  <si>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</si>
  <si>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</si>
  <si>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</si>
  <si>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</si>
  <si>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</si>
  <si>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</si>
  <si>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</si>
  <si>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</si>
  <si>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</si>
  <si>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Ujęcie Wody "CZĘSTKOWO"</t>
  </si>
  <si>
    <t>Ujęcie Wody "SZEMUDZKA HUTA"</t>
  </si>
  <si>
    <t xml:space="preserve">Ujęcie Wody "PRZETOCZYNO" </t>
  </si>
  <si>
    <t>PB-5 Przepompownie Ścieków</t>
  </si>
  <si>
    <t>PB-7 Przepompownie Ścieków</t>
  </si>
  <si>
    <t>PB-9 Przepompownia ścieków</t>
  </si>
  <si>
    <t>PB-10 Przepompownia ścieków</t>
  </si>
  <si>
    <t>PB-15 Przepompownie Ścieków</t>
  </si>
  <si>
    <t>PB-16 Przepompownie Ścieków</t>
  </si>
  <si>
    <t>PB-17 Przepompownie Ścieków</t>
  </si>
  <si>
    <t>PB-18 Przepompownie Ścieków</t>
  </si>
  <si>
    <t>PB-19 Przepompownie ścieków</t>
  </si>
  <si>
    <t>PB-20 Przepompownie Ścieków</t>
  </si>
  <si>
    <t>PB-21 Przepompownie Ścieków</t>
  </si>
  <si>
    <t>PB-24 Przepompownie Ścieków</t>
  </si>
  <si>
    <t>PB-25 Przepompownie Ścieków</t>
  </si>
  <si>
    <t>PB-28 Przepompownie Ścieków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</si>
  <si>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</si>
  <si>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</si>
  <si>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</si>
  <si>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</si>
  <si>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</si>
  <si>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</si>
  <si>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</si>
  <si>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</si>
  <si>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</si>
  <si>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</si>
  <si>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</si>
  <si>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</si>
  <si>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PB-30 Przepompownie Ścieków</t>
  </si>
  <si>
    <t>PB-31 Przepompownie Ścieków</t>
  </si>
  <si>
    <t>PB-32 Przepompownie Ścieków</t>
  </si>
  <si>
    <t>PB-33 Przepompownie Ścieków</t>
  </si>
  <si>
    <t>44.</t>
  </si>
  <si>
    <t>45.</t>
  </si>
  <si>
    <t>46.</t>
  </si>
  <si>
    <t>47.</t>
  </si>
  <si>
    <t>48.</t>
  </si>
  <si>
    <t>PB-34 Przepompownie Ścieków</t>
  </si>
  <si>
    <t>PB-35 Przepompownie Ścieków</t>
  </si>
  <si>
    <t>PB-36 Przepompownie Ścieków</t>
  </si>
  <si>
    <t>49.</t>
  </si>
  <si>
    <t>50.</t>
  </si>
  <si>
    <t>PS-6 Przepompownie Ścieków</t>
  </si>
  <si>
    <t>Skwer Niepodległości (oświetlenie przestrzeni publicznej)</t>
  </si>
  <si>
    <t>52.</t>
  </si>
  <si>
    <t>53.</t>
  </si>
  <si>
    <t>54.</t>
  </si>
  <si>
    <t>55.</t>
  </si>
  <si>
    <t>56.</t>
  </si>
  <si>
    <t>57.</t>
  </si>
  <si>
    <t xml:space="preserve">Szemud </t>
  </si>
  <si>
    <t>Lipowa</t>
  </si>
  <si>
    <t>A</t>
  </si>
  <si>
    <t>C23</t>
  </si>
  <si>
    <t xml:space="preserve">nie dotyczy </t>
  </si>
  <si>
    <t xml:space="preserve">Bojano </t>
  </si>
  <si>
    <t>Koleczkowo</t>
  </si>
  <si>
    <t>Częstkowo</t>
  </si>
  <si>
    <t>Przetoczyno</t>
  </si>
  <si>
    <t>Warzno</t>
  </si>
  <si>
    <t>Majora Bojana</t>
  </si>
  <si>
    <t>84-207</t>
  </si>
  <si>
    <t>Będargowo</t>
  </si>
  <si>
    <t xml:space="preserve">Grodzisko </t>
  </si>
  <si>
    <t>Malinowa</t>
  </si>
  <si>
    <t>30184583</t>
  </si>
  <si>
    <t xml:space="preserve">Leśna </t>
  </si>
  <si>
    <t>Krótka</t>
  </si>
  <si>
    <t>Dworska</t>
  </si>
  <si>
    <t xml:space="preserve">Łebno </t>
  </si>
  <si>
    <t>Szlaku Pocztowego</t>
  </si>
  <si>
    <t>59 0243 8360 1149 7787</t>
  </si>
  <si>
    <t>59 0243 8360 1261 3018</t>
  </si>
  <si>
    <t>59 0243 8360 1234 8651</t>
  </si>
  <si>
    <t xml:space="preserve">Szemudzka Huta </t>
  </si>
  <si>
    <t xml:space="preserve">Biesiadna </t>
  </si>
  <si>
    <t>Pomorska</t>
  </si>
  <si>
    <t>Stroma</t>
  </si>
  <si>
    <t>Czeczewska</t>
  </si>
  <si>
    <t xml:space="preserve">Warzno </t>
  </si>
  <si>
    <t xml:space="preserve">brak </t>
  </si>
  <si>
    <t>Kazimierza Wielkiego</t>
  </si>
  <si>
    <t>Warszawska</t>
  </si>
  <si>
    <t>Dobrzewino</t>
  </si>
  <si>
    <t xml:space="preserve">Kowalska </t>
  </si>
  <si>
    <t xml:space="preserve">Koleczkowo </t>
  </si>
  <si>
    <t>59 0243 8360 1149 8272</t>
  </si>
  <si>
    <t>59 0243 8360 1174 7707</t>
  </si>
  <si>
    <t>59 0243 8360 1255 5851</t>
  </si>
  <si>
    <t>59 0243 8360 1187 8395</t>
  </si>
  <si>
    <t>59 0243 8360 1150 2269</t>
  </si>
  <si>
    <t>59 0243 8360 1149 7770</t>
  </si>
  <si>
    <t>59 0243 8360 1220 1741</t>
  </si>
  <si>
    <t>59 0243 8360 1222 9516</t>
  </si>
  <si>
    <t>59 0243 8360 1220 1727</t>
  </si>
  <si>
    <t xml:space="preserve">Zachodnia </t>
  </si>
  <si>
    <t>59 0243 8360 4147 7858</t>
  </si>
  <si>
    <t>59 0243 8360 4147 8176</t>
  </si>
  <si>
    <t>59 0243 8360 1246 8540</t>
  </si>
  <si>
    <t>Gryfa Pomorskiego</t>
  </si>
  <si>
    <t>59 0243 8360 1222 9523</t>
  </si>
  <si>
    <t xml:space="preserve">Nad Rozlewskiem </t>
  </si>
  <si>
    <t>59 0243 8360 1231 9057</t>
  </si>
  <si>
    <t>59 0243 8360 1230 9973</t>
  </si>
  <si>
    <t xml:space="preserve">Na Dambnik </t>
  </si>
  <si>
    <t>59 0243 8360 1248 4786</t>
  </si>
  <si>
    <t>80-209</t>
  </si>
  <si>
    <t>Karczemki</t>
  </si>
  <si>
    <t>59 0243 8360 1228 3792</t>
  </si>
  <si>
    <t xml:space="preserve">Przyleśna </t>
  </si>
  <si>
    <t>59 0243 8360 1231 4939</t>
  </si>
  <si>
    <t>59 0243 8360 1234 0051</t>
  </si>
  <si>
    <t>Łabędzia</t>
  </si>
  <si>
    <t>59 0243 8360 1224 8050</t>
  </si>
  <si>
    <t xml:space="preserve">Wejherowska </t>
  </si>
  <si>
    <t>59 0243 8360 1234 1133</t>
  </si>
  <si>
    <t xml:space="preserve">Żurawia </t>
  </si>
  <si>
    <t>59 0243 8360 1241 6954</t>
  </si>
  <si>
    <t xml:space="preserve">Kielno </t>
  </si>
  <si>
    <t xml:space="preserve">Kaszubska </t>
  </si>
  <si>
    <t>59 0243 8360 1223 0161</t>
  </si>
  <si>
    <t>Pastelowa</t>
  </si>
  <si>
    <t>59 0243 8360 1214 6691</t>
  </si>
  <si>
    <t xml:space="preserve">Różana </t>
  </si>
  <si>
    <t>59 0243 8360 1231 3819</t>
  </si>
  <si>
    <t xml:space="preserve">Dobrzewino </t>
  </si>
  <si>
    <t>59 0243 8360 1228 9930</t>
  </si>
  <si>
    <t xml:space="preserve">Dolna </t>
  </si>
  <si>
    <t>59 0243 8360 1222 4146</t>
  </si>
  <si>
    <t>59 0243 8360 1247 7719</t>
  </si>
  <si>
    <t>Brzozowa</t>
  </si>
  <si>
    <t>59 0243 8360 1222 9493</t>
  </si>
  <si>
    <t>59 0243 8360 1269 3096</t>
  </si>
  <si>
    <t>Bartników</t>
  </si>
  <si>
    <t>59 0243 8360 1241 3212</t>
  </si>
  <si>
    <t>Wiązowa</t>
  </si>
  <si>
    <t>59 0243 8360 1222 9530</t>
  </si>
  <si>
    <t>59 0243 8360 1231 3659</t>
  </si>
  <si>
    <t>59 0243 8360 1232 0756</t>
  </si>
  <si>
    <t>Wrzosowa</t>
  </si>
  <si>
    <t>59 0243 8360 1229 7102</t>
  </si>
  <si>
    <t>PS-4 Przepompownie Ścieków</t>
  </si>
  <si>
    <t>59 0243 8360 1258 9252</t>
  </si>
  <si>
    <t xml:space="preserve">Myśliwska </t>
  </si>
  <si>
    <t>59 0243 8360 1161 1978</t>
  </si>
  <si>
    <t xml:space="preserve">Turystyczna </t>
  </si>
  <si>
    <t xml:space="preserve">Kamień </t>
  </si>
  <si>
    <t>Długa</t>
  </si>
  <si>
    <t>59 0243 8360 1162 6620</t>
  </si>
  <si>
    <t>Ekologiczna</t>
  </si>
  <si>
    <t>59 0243 8360 1222 0902</t>
  </si>
  <si>
    <t>B23</t>
  </si>
  <si>
    <t xml:space="preserve">Ujęcie Wody "SZEMUD" </t>
  </si>
  <si>
    <t>59 0243 8360 1178 0346</t>
  </si>
  <si>
    <t>59 0243 8360 1212 4705</t>
  </si>
  <si>
    <t xml:space="preserve">Przepompownia wody " PRZETOCZYNO" </t>
  </si>
  <si>
    <t>Przepompownia wody " WARZNO"</t>
  </si>
  <si>
    <t xml:space="preserve">Przepompownia Wody "BOJANO" </t>
  </si>
  <si>
    <t>Przepompownia Wody "KOLECZKOWO</t>
  </si>
  <si>
    <t xml:space="preserve">Leśno </t>
  </si>
  <si>
    <t>55137645</t>
  </si>
  <si>
    <t>4.</t>
  </si>
  <si>
    <t>51.</t>
  </si>
  <si>
    <t xml:space="preserve">nr działki </t>
  </si>
  <si>
    <t>219/3</t>
  </si>
  <si>
    <t>181/20</t>
  </si>
  <si>
    <t xml:space="preserve">30244199 </t>
  </si>
  <si>
    <t>59 0243 8360 1205 2329</t>
  </si>
  <si>
    <t>59 0243 8360 1161 1954</t>
  </si>
  <si>
    <t>347/10</t>
  </si>
  <si>
    <t>357/2</t>
  </si>
  <si>
    <t>288/1</t>
  </si>
  <si>
    <t>132/7</t>
  </si>
  <si>
    <t>876/2, 876/1</t>
  </si>
  <si>
    <t>59 0243 8360 4305 8055</t>
  </si>
  <si>
    <t>885/4, 885/2, 885/3, 158/15</t>
  </si>
  <si>
    <t>25/9, 25/10</t>
  </si>
  <si>
    <t xml:space="preserve">Stacja Uzdatniania Wody "BOJANO" </t>
  </si>
  <si>
    <t>8/1, 8/27, 8/28, 8/50, 5/1</t>
  </si>
  <si>
    <t xml:space="preserve">Centrum Samorządowe Szemud - trafostacja </t>
  </si>
  <si>
    <t xml:space="preserve">Centrum Sportowe w Kielnie - trafostacja </t>
  </si>
  <si>
    <t xml:space="preserve">Stacja Uzdatniania Wody "LEŚNO" </t>
  </si>
  <si>
    <t>90/1</t>
  </si>
  <si>
    <t xml:space="preserve">Stacja Uzdatniania Wody "ŁEBNO" </t>
  </si>
  <si>
    <t>Stacja Uzdatniania Wody "BĘDARGOWO"</t>
  </si>
  <si>
    <t xml:space="preserve">Stacja Uzdatniania Wody "WARZNO" </t>
  </si>
  <si>
    <t>175/17, 175/18, 175/9</t>
  </si>
  <si>
    <t>357/1, 360/3</t>
  </si>
  <si>
    <t>681/4, 681/9</t>
  </si>
  <si>
    <t>80/3, 80/5</t>
  </si>
  <si>
    <t>174/4</t>
  </si>
  <si>
    <t>285/1</t>
  </si>
  <si>
    <t>198/5</t>
  </si>
  <si>
    <t>70/2</t>
  </si>
  <si>
    <t>41/1, 41/4</t>
  </si>
  <si>
    <t>315/112</t>
  </si>
  <si>
    <t xml:space="preserve">PK-0  Przepompownia Ścieków </t>
  </si>
  <si>
    <t>391/2</t>
  </si>
  <si>
    <t>67/10, 67/9</t>
  </si>
  <si>
    <t>385/22, 385/55</t>
  </si>
  <si>
    <t>16/34, 16/33</t>
  </si>
  <si>
    <t>273/11, 273/5, 273/10, 273/6, 546/5, 546/7</t>
  </si>
  <si>
    <t xml:space="preserve">PB-8 Tłocznia ścieków </t>
  </si>
  <si>
    <t>170/27</t>
  </si>
  <si>
    <t>20/6, 20/7</t>
  </si>
  <si>
    <t>243/1</t>
  </si>
  <si>
    <t>153/18</t>
  </si>
  <si>
    <t>209/3</t>
  </si>
  <si>
    <t>390/38</t>
  </si>
  <si>
    <t xml:space="preserve">Karczemki </t>
  </si>
  <si>
    <t xml:space="preserve">Granitowa </t>
  </si>
  <si>
    <t>127/9</t>
  </si>
  <si>
    <t xml:space="preserve">Gdańska </t>
  </si>
  <si>
    <t>127/32</t>
  </si>
  <si>
    <t>24/1</t>
  </si>
  <si>
    <t>376/2</t>
  </si>
  <si>
    <t>PB-22 Przepompownie Ścieków (Sondex)</t>
  </si>
  <si>
    <t xml:space="preserve">Młyńska </t>
  </si>
  <si>
    <t>343/6</t>
  </si>
  <si>
    <t>PB-23 Przepompownie Ścieków (Rzeka)</t>
  </si>
  <si>
    <t>343/4</t>
  </si>
  <si>
    <t>481/122</t>
  </si>
  <si>
    <t>201/7</t>
  </si>
  <si>
    <t xml:space="preserve">PB-26 Tłocznia Ścieków </t>
  </si>
  <si>
    <t>481/148</t>
  </si>
  <si>
    <t xml:space="preserve">PK-27 Tłocznia Ścieków </t>
  </si>
  <si>
    <t>76/1, 76/3, 79/1</t>
  </si>
  <si>
    <t>365/172</t>
  </si>
  <si>
    <t>52/6</t>
  </si>
  <si>
    <t>258/3</t>
  </si>
  <si>
    <t>20/39</t>
  </si>
  <si>
    <t>21/29</t>
  </si>
  <si>
    <t>278/10</t>
  </si>
  <si>
    <t>PS-13 Tłocznia ścieków</t>
  </si>
  <si>
    <t>193/7, 193/2, 193/1</t>
  </si>
  <si>
    <t>PS-14 Przepompownie Ścieków</t>
  </si>
  <si>
    <t xml:space="preserve">Oczyszczalnia ścieków "Szemud" </t>
  </si>
  <si>
    <t xml:space="preserve">Oczyszczalnia ścieków - Oczyszczalnia ścieków "Kielno" </t>
  </si>
  <si>
    <t>384/2</t>
  </si>
  <si>
    <t>PK-29 Tłocznia Ścieków</t>
  </si>
  <si>
    <t>30/18, 31/1</t>
  </si>
  <si>
    <t>PK-37 Tłocznia Ścieków</t>
  </si>
  <si>
    <t>84/48</t>
  </si>
  <si>
    <t>PK-38 Tłocznia Ścieków</t>
  </si>
  <si>
    <t>182/2</t>
  </si>
  <si>
    <t>PK-39 Tłocznia Ścieków</t>
  </si>
  <si>
    <t>181/18</t>
  </si>
  <si>
    <t>B</t>
  </si>
  <si>
    <t>Moc instalacji PV        [kW]</t>
  </si>
  <si>
    <t>RAZEM</t>
  </si>
  <si>
    <t>58.</t>
  </si>
  <si>
    <t>59 0243 8360 1269 7155</t>
  </si>
  <si>
    <t>59 0243 8360 1269 3560</t>
  </si>
  <si>
    <t xml:space="preserve">Moc [kW] </t>
  </si>
  <si>
    <t xml:space="preserve">Szacowane zużycie energi w okresie 12 m-cy </t>
  </si>
  <si>
    <t>80-208</t>
  </si>
  <si>
    <t>59 0243 8360 1152 7040</t>
  </si>
  <si>
    <t xml:space="preserve">PB-11 Przepompowania ścieków </t>
  </si>
  <si>
    <t>59 0243 8360 4357 4449</t>
  </si>
  <si>
    <t>Marchowska</t>
  </si>
  <si>
    <t>Donimierz</t>
  </si>
  <si>
    <t>Folwarczna</t>
  </si>
  <si>
    <t xml:space="preserve">PS - 41 Przepompowania Ścieków </t>
  </si>
  <si>
    <t xml:space="preserve">kompleksowa na czas określony do 30.11.2024 </t>
  </si>
  <si>
    <t>59 0243 8360 4382 1918</t>
  </si>
  <si>
    <t>59 0243 8360 4340 3657</t>
  </si>
  <si>
    <t>59 0243 8360 4410 5859</t>
  </si>
  <si>
    <t>59 0243 8360 4340 3787</t>
  </si>
  <si>
    <t xml:space="preserve">W trakcie realizacji </t>
  </si>
  <si>
    <t>Strefa I</t>
  </si>
  <si>
    <t>Strefa II</t>
  </si>
  <si>
    <t>59 0243 8360 1213 1826</t>
  </si>
  <si>
    <t>strefa III</t>
  </si>
  <si>
    <t>suma(I+II+III)</t>
  </si>
  <si>
    <t>x</t>
  </si>
  <si>
    <t>Strefa III</t>
  </si>
  <si>
    <t>12 m-cy</t>
  </si>
  <si>
    <t>13 m-cy</t>
  </si>
  <si>
    <t>PPE</t>
  </si>
  <si>
    <t>wniosek o ponowne podłączenie nie został jeszcze złożony</t>
  </si>
  <si>
    <t>Załącznik nr 1- Zestawienie punktów poboru energii wraz ze specyfikacją zużycia energii (zaopatrzenie w energię elektryczną obiektów)</t>
  </si>
  <si>
    <t xml:space="preserve">zakończenie realizacji umowy 31.12.2024r. </t>
  </si>
  <si>
    <t xml:space="preserve">zakończenie realizacji umowy 31.12.2024r.  </t>
  </si>
  <si>
    <r>
      <t>zakończenie realizacji umowy 31.12.2024r.</t>
    </r>
    <r>
      <rPr>
        <b/>
        <sz val="14"/>
        <color theme="1"/>
        <rFont val="Arial"/>
        <family val="2"/>
        <charset val="238"/>
      </rPr>
      <t xml:space="preserve"> </t>
    </r>
    <r>
      <rPr>
        <sz val="14"/>
        <color theme="1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</si>
</sst>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5]d\ mmm;@"/>
    <numFmt numFmtId="165" formatCode="[$-415]General"/>
    <numFmt numFmtId="166" formatCode="0.0"/>
    <numFmt numFmtId="167" formatCode="#,##0.0"/>
    <numFmt numFmtId="168" formatCode="#,##0.000"/>
    <numFmt numFmtId="169" formatCode="#,##0.000_ ;\-#,##0.000\ "/>
  </numFmts>
  <fonts count="18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rgb="FF9C0006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0" fontId="2" fillId="0" borderId="0"/>
    <xf numFmtId="165" fontId="3" fillId="0" borderId="0"/>
    <xf numFmtId="0" fontId="5" fillId="3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</cellStyleXfs>
  <cellXfs count="235">
    <xf numFmtId="0" fontId="0" fillId="0" borderId="0" xfId="0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wrapText="1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/>
    <xf numFmtId="0" fontId="6" fillId="0" borderId="0" xfId="0" applyFont="1"/>
    <xf numFmtId="0" fontId="6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left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49" fontId="7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9" fontId="12" fillId="2" borderId="3" xfId="3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0" fontId="6" fillId="2" borderId="3" xfId="0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0" xfId="0" applyFont="1" applyAlignment="1">
      <alignment horizontal="right"/>
    </xf>
    <xf numFmtId="1" fontId="6" fillId="2" borderId="3" xfId="0" applyNumberFormat="1" applyFont="1" applyFill="1" applyBorder="1" applyAlignment="1">
      <alignment horizontal="right"/>
    </xf>
    <xf numFmtId="49" fontId="6" fillId="2" borderId="3" xfId="0" applyNumberFormat="1" applyFont="1" applyFill="1" applyBorder="1" applyAlignment="1">
      <alignment horizontal="right"/>
    </xf>
    <xf numFmtId="49" fontId="6" fillId="0" borderId="3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right" wrapText="1"/>
    </xf>
    <xf numFmtId="166" fontId="6" fillId="2" borderId="3" xfId="0" applyNumberFormat="1" applyFont="1" applyFill="1" applyBorder="1" applyAlignment="1">
      <alignment horizontal="right"/>
    </xf>
    <xf numFmtId="166" fontId="6" fillId="0" borderId="3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/>
    </xf>
    <xf numFmtId="2" fontId="6" fillId="2" borderId="8" xfId="0" applyNumberFormat="1" applyFont="1" applyFill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4" borderId="3" xfId="0" applyFont="1" applyFill="1" applyBorder="1" applyAlignment="1">
      <alignment horizontal="right"/>
    </xf>
    <xf numFmtId="0" fontId="6" fillId="0" borderId="3" xfId="0" applyFont="1" applyBorder="1" applyAlignment="1">
      <alignment wrapText="1"/>
    </xf>
    <xf numFmtId="49" fontId="6" fillId="0" borderId="3" xfId="0" applyNumberFormat="1" applyFont="1" applyBorder="1"/>
    <xf numFmtId="2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 wrapText="1"/>
    </xf>
    <xf numFmtId="2" fontId="6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center"/>
    </xf>
    <xf numFmtId="2" fontId="7" fillId="0" borderId="3" xfId="4" applyNumberFormat="1" applyFont="1" applyFill="1" applyBorder="1" applyAlignment="1">
      <alignment horizontal="center"/>
    </xf>
    <xf numFmtId="49" fontId="11" fillId="2" borderId="0" xfId="0" applyNumberFormat="1" applyFont="1" applyFill="1"/>
    <xf numFmtId="0" fontId="6" fillId="0" borderId="4" xfId="0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8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7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left"/>
    </xf>
    <xf numFmtId="0" fontId="6" fillId="7" borderId="3" xfId="0" applyFont="1" applyFill="1" applyBorder="1" applyAlignment="1">
      <alignment wrapText="1"/>
    </xf>
    <xf numFmtId="0" fontId="6" fillId="7" borderId="3" xfId="0" applyFont="1" applyFill="1" applyBorder="1"/>
    <xf numFmtId="0" fontId="6" fillId="7" borderId="3" xfId="0" applyFont="1" applyFill="1" applyBorder="1" applyAlignment="1">
      <alignment horizontal="left" wrapText="1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49" fontId="6" fillId="7" borderId="3" xfId="0" applyNumberFormat="1" applyFont="1" applyFill="1" applyBorder="1"/>
    <xf numFmtId="0" fontId="6" fillId="7" borderId="3" xfId="0" applyFont="1" applyFill="1" applyBorder="1" applyAlignment="1">
      <alignment horizontal="right"/>
    </xf>
    <xf numFmtId="0" fontId="6" fillId="7" borderId="3" xfId="0" applyFont="1" applyFill="1" applyBorder="1" applyAlignment="1">
      <alignment horizontal="center" wrapText="1"/>
    </xf>
    <xf numFmtId="166" fontId="6" fillId="7" borderId="3" xfId="0" applyNumberFormat="1" applyFont="1" applyFill="1" applyBorder="1" applyAlignment="1">
      <alignment horizontal="right"/>
    </xf>
    <xf numFmtId="2" fontId="6" fillId="7" borderId="3" xfId="0" applyNumberFormat="1" applyFont="1" applyFill="1" applyBorder="1" applyAlignment="1">
      <alignment horizontal="center"/>
    </xf>
    <xf numFmtId="0" fontId="6" fillId="7" borderId="0" xfId="0" applyFont="1" applyFill="1"/>
    <xf numFmtId="49" fontId="6" fillId="7" borderId="3" xfId="0" applyNumberFormat="1" applyFont="1" applyFill="1" applyBorder="1" applyAlignment="1">
      <alignment horizontal="center" vertical="center" wrapText="1"/>
    </xf>
    <xf numFmtId="49" fontId="12" fillId="7" borderId="3" xfId="3" applyNumberFormat="1" applyFont="1" applyFill="1" applyBorder="1" applyAlignment="1">
      <alignment horizontal="center" vertical="center" wrapText="1"/>
    </xf>
    <xf numFmtId="165" fontId="9" fillId="7" borderId="3" xfId="3" applyFont="1" applyFill="1" applyBorder="1" applyAlignment="1">
      <alignment horizontal="righ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/>
    </xf>
    <xf numFmtId="49" fontId="6" fillId="7" borderId="3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left"/>
    </xf>
    <xf numFmtId="0" fontId="6" fillId="8" borderId="3" xfId="0" applyFont="1" applyFill="1" applyBorder="1" applyAlignment="1">
      <alignment horizontal="left" wrapText="1"/>
    </xf>
    <xf numFmtId="0" fontId="6" fillId="8" borderId="3" xfId="0" applyFont="1" applyFill="1" applyBorder="1" applyAlignment="1">
      <alignment horizontal="center" vertical="center"/>
    </xf>
    <xf numFmtId="49" fontId="6" fillId="8" borderId="3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right" vertical="center"/>
    </xf>
    <xf numFmtId="0" fontId="12" fillId="8" borderId="8" xfId="5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8" borderId="3" xfId="0" applyFont="1" applyFill="1" applyBorder="1" applyAlignment="1">
      <alignment wrapText="1"/>
    </xf>
    <xf numFmtId="0" fontId="6" fillId="8" borderId="0" xfId="0" applyFont="1" applyFill="1"/>
    <xf numFmtId="0" fontId="6" fillId="8" borderId="3" xfId="0" applyFont="1" applyFill="1" applyBorder="1"/>
    <xf numFmtId="49" fontId="6" fillId="8" borderId="3" xfId="0" applyNumberFormat="1" applyFont="1" applyFill="1" applyBorder="1"/>
    <xf numFmtId="0" fontId="6" fillId="8" borderId="3" xfId="0" applyFont="1" applyFill="1" applyBorder="1" applyAlignment="1">
      <alignment horizontal="right"/>
    </xf>
    <xf numFmtId="166" fontId="6" fillId="8" borderId="3" xfId="0" applyNumberFormat="1" applyFont="1" applyFill="1" applyBorder="1" applyAlignment="1">
      <alignment horizontal="right"/>
    </xf>
    <xf numFmtId="0" fontId="6" fillId="8" borderId="3" xfId="0" applyFont="1" applyFill="1" applyBorder="1" applyAlignment="1">
      <alignment horizontal="center" vertical="center" wrapText="1"/>
    </xf>
    <xf numFmtId="49" fontId="7" fillId="8" borderId="3" xfId="0" applyNumberFormat="1" applyFont="1" applyFill="1" applyBorder="1"/>
    <xf numFmtId="49" fontId="7" fillId="8" borderId="3" xfId="0" applyNumberFormat="1" applyFont="1" applyFill="1" applyBorder="1" applyAlignment="1">
      <alignment horizontal="right"/>
    </xf>
    <xf numFmtId="0" fontId="7" fillId="8" borderId="3" xfId="0" applyFont="1" applyFill="1" applyBorder="1" applyAlignment="1">
      <alignment horizontal="center"/>
    </xf>
    <xf numFmtId="166" fontId="6" fillId="0" borderId="0" xfId="0" applyNumberFormat="1" applyFont="1" applyAlignment="1">
      <alignment horizontal="left"/>
    </xf>
    <xf numFmtId="166" fontId="6" fillId="0" borderId="8" xfId="0" applyNumberFormat="1" applyFont="1" applyBorder="1" applyAlignment="1">
      <alignment horizontal="right"/>
    </xf>
    <xf numFmtId="166" fontId="13" fillId="5" borderId="13" xfId="0" applyNumberFormat="1" applyFont="1" applyFill="1" applyBorder="1" applyAlignment="1">
      <alignment horizontal="right"/>
    </xf>
    <xf numFmtId="0" fontId="6" fillId="0" borderId="18" xfId="0" applyFont="1" applyBorder="1" applyAlignment="1">
      <alignment horizontal="left"/>
    </xf>
    <xf numFmtId="167" fontId="6" fillId="0" borderId="19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166" fontId="10" fillId="2" borderId="8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166" fontId="6" fillId="0" borderId="6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 wrapText="1"/>
    </xf>
    <xf numFmtId="0" fontId="6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6" fillId="0" borderId="18" xfId="0" applyNumberFormat="1" applyFont="1" applyBorder="1" applyAlignment="1">
      <alignment horizontal="left"/>
    </xf>
    <xf numFmtId="43" fontId="6" fillId="0" borderId="0" xfId="6" applyFont="1" applyAlignment="1">
      <alignment horizontal="right"/>
    </xf>
    <xf numFmtId="43" fontId="6" fillId="0" borderId="7" xfId="6" applyFont="1" applyBorder="1" applyAlignment="1">
      <alignment horizontal="right"/>
    </xf>
    <xf numFmtId="43" fontId="6" fillId="0" borderId="11" xfId="6" applyFont="1" applyBorder="1" applyAlignment="1">
      <alignment horizontal="right"/>
    </xf>
    <xf numFmtId="43" fontId="6" fillId="0" borderId="0" xfId="6" applyFont="1"/>
    <xf numFmtId="43" fontId="6" fillId="0" borderId="10" xfId="6" applyFont="1" applyBorder="1" applyAlignment="1">
      <alignment horizontal="right"/>
    </xf>
    <xf numFmtId="0" fontId="10" fillId="2" borderId="3" xfId="0" applyFont="1" applyFill="1" applyBorder="1" applyAlignment="1">
      <alignment horizontal="right" vertical="center" wrapText="1"/>
    </xf>
    <xf numFmtId="4" fontId="6" fillId="0" borderId="0" xfId="0" applyNumberFormat="1" applyFont="1" applyAlignment="1">
      <alignment horizontal="left"/>
    </xf>
    <xf numFmtId="4" fontId="7" fillId="8" borderId="3" xfId="4" applyNumberFormat="1" applyFont="1" applyFill="1" applyBorder="1" applyAlignment="1">
      <alignment horizontal="right" wrapText="1"/>
    </xf>
    <xf numFmtId="168" fontId="7" fillId="7" borderId="3" xfId="4" applyNumberFormat="1" applyFont="1" applyFill="1" applyBorder="1" applyAlignment="1">
      <alignment horizontal="right"/>
    </xf>
    <xf numFmtId="168" fontId="7" fillId="8" borderId="3" xfId="4" applyNumberFormat="1" applyFont="1" applyFill="1" applyBorder="1" applyAlignment="1">
      <alignment horizontal="right" wrapText="1"/>
    </xf>
    <xf numFmtId="169" fontId="13" fillId="5" borderId="3" xfId="6" applyNumberFormat="1" applyFont="1" applyFill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7" fillId="0" borderId="11" xfId="4" applyNumberFormat="1" applyFont="1" applyFill="1" applyBorder="1" applyAlignment="1">
      <alignment horizontal="right"/>
    </xf>
    <xf numFmtId="168" fontId="6" fillId="0" borderId="3" xfId="6" applyNumberFormat="1" applyFont="1" applyFill="1" applyBorder="1" applyAlignment="1">
      <alignment horizontal="right"/>
    </xf>
    <xf numFmtId="168" fontId="7" fillId="8" borderId="3" xfId="4" applyNumberFormat="1" applyFont="1" applyFill="1" applyBorder="1" applyAlignment="1">
      <alignment horizontal="right"/>
    </xf>
    <xf numFmtId="168" fontId="7" fillId="0" borderId="3" xfId="4" applyNumberFormat="1" applyFont="1" applyFill="1" applyBorder="1" applyAlignment="1">
      <alignment horizontal="right"/>
    </xf>
    <xf numFmtId="0" fontId="6" fillId="7" borderId="5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2" fontId="7" fillId="0" borderId="5" xfId="4" applyNumberFormat="1" applyFont="1" applyFill="1" applyBorder="1" applyAlignment="1">
      <alignment horizontal="left"/>
    </xf>
    <xf numFmtId="2" fontId="7" fillId="8" borderId="5" xfId="4" applyNumberFormat="1" applyFont="1" applyFill="1" applyBorder="1" applyAlignment="1">
      <alignment horizontal="left"/>
    </xf>
    <xf numFmtId="2" fontId="7" fillId="7" borderId="5" xfId="4" applyNumberFormat="1" applyFont="1" applyFill="1" applyBorder="1" applyAlignment="1">
      <alignment horizontal="left"/>
    </xf>
    <xf numFmtId="2" fontId="7" fillId="8" borderId="5" xfId="4" applyNumberFormat="1" applyFont="1" applyFill="1" applyBorder="1" applyAlignment="1">
      <alignment horizontal="left" wrapText="1"/>
    </xf>
    <xf numFmtId="2" fontId="7" fillId="0" borderId="9" xfId="4" applyNumberFormat="1" applyFont="1" applyFill="1" applyBorder="1" applyAlignment="1">
      <alignment horizontal="left"/>
    </xf>
    <xf numFmtId="0" fontId="6" fillId="7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8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11" xfId="0" applyFont="1" applyBorder="1" applyAlignment="1">
      <alignment horizontal="left"/>
    </xf>
    <xf numFmtId="43" fontId="10" fillId="0" borderId="4" xfId="6" applyFont="1" applyBorder="1" applyAlignment="1">
      <alignment horizontal="center" vertical="center" wrapText="1"/>
    </xf>
    <xf numFmtId="168" fontId="6" fillId="7" borderId="20" xfId="0" applyNumberFormat="1" applyFont="1" applyFill="1" applyBorder="1" applyAlignment="1">
      <alignment horizontal="right"/>
    </xf>
    <xf numFmtId="168" fontId="6" fillId="7" borderId="21" xfId="0" applyNumberFormat="1" applyFont="1" applyFill="1" applyBorder="1" applyAlignment="1">
      <alignment horizontal="right"/>
    </xf>
    <xf numFmtId="168" fontId="6" fillId="7" borderId="22" xfId="6" applyNumberFormat="1" applyFont="1" applyFill="1" applyBorder="1" applyAlignment="1">
      <alignment horizontal="right"/>
    </xf>
    <xf numFmtId="168" fontId="6" fillId="0" borderId="23" xfId="0" applyNumberFormat="1" applyFont="1" applyBorder="1" applyAlignment="1">
      <alignment horizontal="right"/>
    </xf>
    <xf numFmtId="168" fontId="6" fillId="2" borderId="24" xfId="6" applyNumberFormat="1" applyFont="1" applyFill="1" applyBorder="1" applyAlignment="1">
      <alignment horizontal="right"/>
    </xf>
    <xf numFmtId="168" fontId="7" fillId="0" borderId="23" xfId="4" applyNumberFormat="1" applyFont="1" applyFill="1" applyBorder="1" applyAlignment="1">
      <alignment horizontal="right"/>
    </xf>
    <xf numFmtId="168" fontId="7" fillId="2" borderId="24" xfId="6" applyNumberFormat="1" applyFont="1" applyFill="1" applyBorder="1" applyAlignment="1">
      <alignment horizontal="right"/>
    </xf>
    <xf numFmtId="168" fontId="7" fillId="8" borderId="23" xfId="4" applyNumberFormat="1" applyFont="1" applyFill="1" applyBorder="1" applyAlignment="1">
      <alignment horizontal="right"/>
    </xf>
    <xf numFmtId="168" fontId="7" fillId="8" borderId="24" xfId="6" applyNumberFormat="1" applyFont="1" applyFill="1" applyBorder="1" applyAlignment="1">
      <alignment horizontal="right"/>
    </xf>
    <xf numFmtId="168" fontId="6" fillId="0" borderId="24" xfId="6" applyNumberFormat="1" applyFont="1" applyFill="1" applyBorder="1" applyAlignment="1">
      <alignment horizontal="right"/>
    </xf>
    <xf numFmtId="168" fontId="7" fillId="7" borderId="23" xfId="4" applyNumberFormat="1" applyFont="1" applyFill="1" applyBorder="1" applyAlignment="1">
      <alignment horizontal="right"/>
    </xf>
    <xf numFmtId="168" fontId="7" fillId="7" borderId="24" xfId="6" applyNumberFormat="1" applyFont="1" applyFill="1" applyBorder="1" applyAlignment="1">
      <alignment horizontal="right"/>
    </xf>
    <xf numFmtId="4" fontId="7" fillId="8" borderId="23" xfId="4" applyNumberFormat="1" applyFont="1" applyFill="1" applyBorder="1" applyAlignment="1">
      <alignment horizontal="right" wrapText="1"/>
    </xf>
    <xf numFmtId="4" fontId="7" fillId="8" borderId="24" xfId="6" applyNumberFormat="1" applyFont="1" applyFill="1" applyBorder="1" applyAlignment="1">
      <alignment horizontal="right"/>
    </xf>
    <xf numFmtId="168" fontId="7" fillId="2" borderId="26" xfId="6" applyNumberFormat="1" applyFont="1" applyFill="1" applyBorder="1" applyAlignment="1">
      <alignment horizontal="right"/>
    </xf>
    <xf numFmtId="168" fontId="6" fillId="0" borderId="23" xfId="6" applyNumberFormat="1" applyFont="1" applyFill="1" applyBorder="1" applyAlignment="1">
      <alignment horizontal="right"/>
    </xf>
    <xf numFmtId="168" fontId="7" fillId="8" borderId="23" xfId="4" applyNumberFormat="1" applyFont="1" applyFill="1" applyBorder="1" applyAlignment="1">
      <alignment horizontal="right" wrapText="1"/>
    </xf>
    <xf numFmtId="168" fontId="7" fillId="7" borderId="27" xfId="4" applyNumberFormat="1" applyFont="1" applyFill="1" applyBorder="1" applyAlignment="1">
      <alignment horizontal="right"/>
    </xf>
    <xf numFmtId="168" fontId="7" fillId="7" borderId="28" xfId="4" applyNumberFormat="1" applyFont="1" applyFill="1" applyBorder="1" applyAlignment="1">
      <alignment horizontal="right"/>
    </xf>
    <xf numFmtId="168" fontId="7" fillId="7" borderId="29" xfId="6" applyNumberFormat="1" applyFont="1" applyFill="1" applyBorder="1" applyAlignment="1">
      <alignment horizontal="right"/>
    </xf>
    <xf numFmtId="168" fontId="13" fillId="5" borderId="8" xfId="6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left"/>
    </xf>
    <xf numFmtId="4" fontId="6" fillId="0" borderId="3" xfId="0" applyNumberFormat="1" applyFont="1" applyBorder="1" applyAlignment="1">
      <alignment horizontal="center"/>
    </xf>
    <xf numFmtId="168" fontId="6" fillId="0" borderId="3" xfId="6" applyNumberFormat="1" applyFont="1" applyBorder="1" applyAlignment="1">
      <alignment horizontal="right"/>
    </xf>
    <xf numFmtId="0" fontId="10" fillId="0" borderId="3" xfId="0" applyFont="1" applyBorder="1" applyAlignment="1">
      <alignment horizontal="left" vertical="center"/>
    </xf>
    <xf numFmtId="168" fontId="6" fillId="0" borderId="3" xfId="0" applyNumberFormat="1" applyFont="1" applyBorder="1" applyAlignment="1">
      <alignment horizontal="left"/>
    </xf>
    <xf numFmtId="43" fontId="6" fillId="0" borderId="3" xfId="6" applyFont="1" applyBorder="1" applyAlignment="1">
      <alignment horizontal="right"/>
    </xf>
    <xf numFmtId="43" fontId="6" fillId="9" borderId="3" xfId="6" applyFont="1" applyFill="1" applyBorder="1" applyAlignment="1">
      <alignment horizontal="right"/>
    </xf>
    <xf numFmtId="43" fontId="10" fillId="9" borderId="3" xfId="6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 vertical="center"/>
    </xf>
    <xf numFmtId="166" fontId="10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166" fontId="7" fillId="0" borderId="3" xfId="0" applyNumberFormat="1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168" fontId="7" fillId="0" borderId="23" xfId="0" applyNumberFormat="1" applyFont="1" applyBorder="1" applyAlignment="1">
      <alignment horizontal="right"/>
    </xf>
    <xf numFmtId="168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168" fontId="7" fillId="0" borderId="25" xfId="4" applyNumberFormat="1" applyFont="1" applyFill="1" applyBorder="1" applyAlignment="1">
      <alignment horizontal="right"/>
    </xf>
    <xf numFmtId="0" fontId="7" fillId="0" borderId="3" xfId="0" applyFont="1" applyBorder="1"/>
    <xf numFmtId="49" fontId="7" fillId="0" borderId="3" xfId="0" applyNumberFormat="1" applyFont="1" applyBorder="1" applyAlignment="1">
      <alignment horizontal="center"/>
    </xf>
    <xf numFmtId="166" fontId="7" fillId="0" borderId="3" xfId="0" applyNumberFormat="1" applyFont="1" applyBorder="1"/>
    <xf numFmtId="0" fontId="7" fillId="0" borderId="7" xfId="0" applyFont="1" applyBorder="1"/>
    <xf numFmtId="168" fontId="6" fillId="0" borderId="3" xfId="0" applyNumberFormat="1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right"/>
    </xf>
    <xf numFmtId="0" fontId="13" fillId="6" borderId="16" xfId="0" applyFont="1" applyFill="1" applyBorder="1" applyAlignment="1">
      <alignment horizontal="right"/>
    </xf>
    <xf numFmtId="0" fontId="13" fillId="6" borderId="17" xfId="0" applyFont="1" applyFill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3" fontId="10" fillId="0" borderId="5" xfId="6" applyFont="1" applyBorder="1" applyAlignment="1">
      <alignment horizontal="center" vertical="center" wrapText="1"/>
    </xf>
    <xf numFmtId="43" fontId="10" fillId="0" borderId="6" xfId="6" applyFont="1" applyBorder="1" applyAlignment="1">
      <alignment horizontal="center" vertical="center" wrapText="1"/>
    </xf>
    <xf numFmtId="43" fontId="10" fillId="0" borderId="7" xfId="6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166" fontId="10" fillId="2" borderId="4" xfId="0" applyNumberFormat="1" applyFont="1" applyFill="1" applyBorder="1" applyAlignment="1">
      <alignment horizontal="center" vertical="center" wrapText="1"/>
    </xf>
    <xf numFmtId="166" fontId="10" fillId="2" borderId="8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0" fontId="17" fillId="6" borderId="3" xfId="0" applyFont="1" applyFill="1" applyBorder="1" applyAlignment="1">
      <alignment wrapText="1"/>
    </xf>
  </cellXfs>
  <cellStyles count="7">
    <cellStyle name="Dziesiętny" xfId="6" builtinId="3"/>
    <cellStyle name="Excel Built-in Normal" xfId="3" xr:uid="{00000000-0005-0000-0000-000000000000}"/>
    <cellStyle name="Normalny" xfId="0" builtinId="0"/>
    <cellStyle name="Normalny 2" xfId="5" xr:uid="{CC439248-6253-4F3C-8584-D9003C21A042}"/>
    <cellStyle name="Normalny 4" xfId="1" xr:uid="{00000000-0005-0000-0000-000002000000}"/>
    <cellStyle name="Normalny 5" xfId="2" xr:uid="{00000000-0005-0000-0000-000003000000}"/>
    <cellStyle name="Zły" xfId="4" builtinId="27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754380</xdr:colOff>
      <xdr:row>10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494913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754380</xdr:colOff>
      <xdr:row>10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494913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754380</xdr:colOff>
      <xdr:row>10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494913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754380</xdr:colOff>
      <xdr:row>10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494913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SE_Wro_Obiekty_raport_20210512 (1)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67"/>
  <sheetViews>
    <sheetView tabSelected="1" topLeftCell="G48" zoomScale="70" zoomScaleNormal="70" zoomScaleSheetLayoutView="100" workbookViewId="0">
      <selection activeCell="D68" sqref="D68"/>
    </sheetView>
  </sheetViews>
  <sheetFormatPr defaultRowHeight="18"/>
  <cols>
    <col min="1" max="1" width="6" style="11" customWidth="1"/>
    <col min="2" max="2" width="29.75" style="12" customWidth="1"/>
    <col min="3" max="3" width="47.625" style="13" customWidth="1"/>
    <col min="4" max="4" width="8.875" style="12" customWidth="1"/>
    <col min="5" max="5" width="19.625" style="12" bestFit="1" customWidth="1"/>
    <col min="6" max="6" width="20" style="12" customWidth="1"/>
    <col min="7" max="7" width="10" style="14" customWidth="1"/>
    <col min="8" max="8" width="9.125" style="17" customWidth="1"/>
    <col min="9" max="9" width="16" style="17" hidden="1" customWidth="1"/>
    <col min="10" max="10" width="29.5" style="12" bestFit="1" customWidth="1"/>
    <col min="11" max="11" width="13.625" style="28" hidden="1" customWidth="1"/>
    <col min="12" max="12" width="11.25" style="11" customWidth="1"/>
    <col min="13" max="13" width="12.125" style="55" customWidth="1"/>
    <col min="14" max="14" width="15.25" style="11" customWidth="1"/>
    <col min="15" max="15" width="14.625" style="12" bestFit="1" customWidth="1"/>
    <col min="16" max="18" width="14.625" style="12" customWidth="1"/>
    <col min="19" max="19" width="18.375" style="119" bestFit="1" customWidth="1"/>
    <col min="20" max="20" width="13.375" style="12" customWidth="1"/>
    <col min="21" max="21" width="14.5" style="12" customWidth="1"/>
    <col min="22" max="22" width="38.375" style="9" customWidth="1"/>
    <col min="23" max="16384" width="9" style="9"/>
  </cols>
  <sheetData>
    <row r="1" spans="1:22" ht="52.5" customHeight="1">
      <c r="A1" s="217" t="s">
        <v>347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8"/>
      <c r="T1" s="211"/>
      <c r="U1" s="212"/>
      <c r="V1" s="213"/>
    </row>
    <row r="2" spans="1:22" s="10" customFormat="1" ht="57" customHeight="1">
      <c r="A2" s="228" t="s">
        <v>0</v>
      </c>
      <c r="B2" s="206" t="s">
        <v>1</v>
      </c>
      <c r="C2" s="219" t="s">
        <v>2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1"/>
      <c r="T2" s="214"/>
      <c r="U2" s="215"/>
      <c r="V2" s="216"/>
    </row>
    <row r="3" spans="1:22" s="10" customFormat="1" ht="33" customHeight="1">
      <c r="A3" s="229"/>
      <c r="B3" s="227"/>
      <c r="C3" s="204" t="s">
        <v>3</v>
      </c>
      <c r="D3" s="204" t="s">
        <v>4</v>
      </c>
      <c r="E3" s="206" t="s">
        <v>5</v>
      </c>
      <c r="F3" s="204" t="s">
        <v>6</v>
      </c>
      <c r="G3" s="206" t="s">
        <v>7</v>
      </c>
      <c r="H3" s="206" t="s">
        <v>8</v>
      </c>
      <c r="I3" s="19" t="s">
        <v>230</v>
      </c>
      <c r="J3" s="204" t="s">
        <v>9</v>
      </c>
      <c r="K3" s="18" t="s">
        <v>10</v>
      </c>
      <c r="L3" s="225" t="s">
        <v>11</v>
      </c>
      <c r="M3" s="231" t="s">
        <v>34</v>
      </c>
      <c r="N3" s="206" t="s">
        <v>315</v>
      </c>
      <c r="O3" s="225" t="s">
        <v>12</v>
      </c>
      <c r="P3" s="222" t="s">
        <v>321</v>
      </c>
      <c r="Q3" s="223"/>
      <c r="R3" s="223"/>
      <c r="S3" s="224"/>
      <c r="T3" s="204" t="s">
        <v>13</v>
      </c>
      <c r="U3" s="206" t="s">
        <v>14</v>
      </c>
      <c r="V3" s="204" t="s">
        <v>30</v>
      </c>
    </row>
    <row r="4" spans="1:22" s="10" customFormat="1" ht="18.75" thickBot="1">
      <c r="A4" s="230"/>
      <c r="B4" s="207"/>
      <c r="C4" s="205"/>
      <c r="D4" s="205"/>
      <c r="E4" s="207"/>
      <c r="F4" s="205"/>
      <c r="G4" s="207"/>
      <c r="H4" s="207"/>
      <c r="I4" s="19"/>
      <c r="J4" s="205"/>
      <c r="K4" s="18"/>
      <c r="L4" s="226"/>
      <c r="M4" s="232"/>
      <c r="N4" s="207"/>
      <c r="O4" s="226"/>
      <c r="P4" s="147" t="s">
        <v>336</v>
      </c>
      <c r="Q4" s="147" t="s">
        <v>337</v>
      </c>
      <c r="R4" s="147" t="s">
        <v>339</v>
      </c>
      <c r="S4" s="147" t="s">
        <v>340</v>
      </c>
      <c r="T4" s="205"/>
      <c r="U4" s="207"/>
      <c r="V4" s="205"/>
    </row>
    <row r="5" spans="1:22" s="76" customFormat="1" ht="36">
      <c r="A5" s="20" t="s">
        <v>15</v>
      </c>
      <c r="B5" s="65" t="s">
        <v>22</v>
      </c>
      <c r="C5" s="66" t="s">
        <v>17</v>
      </c>
      <c r="D5" s="67" t="s">
        <v>18</v>
      </c>
      <c r="E5" s="65" t="s">
        <v>19</v>
      </c>
      <c r="F5" s="66" t="s">
        <v>20</v>
      </c>
      <c r="G5" s="68">
        <v>5</v>
      </c>
      <c r="H5" s="69"/>
      <c r="I5" s="70" t="s">
        <v>240</v>
      </c>
      <c r="J5" s="71" t="s">
        <v>26</v>
      </c>
      <c r="K5" s="72">
        <v>11540525</v>
      </c>
      <c r="L5" s="73" t="s">
        <v>33</v>
      </c>
      <c r="M5" s="74">
        <v>4</v>
      </c>
      <c r="N5" s="75">
        <v>8.16</v>
      </c>
      <c r="O5" s="135" t="s">
        <v>29</v>
      </c>
      <c r="P5" s="148">
        <v>0</v>
      </c>
      <c r="Q5" s="149">
        <v>0</v>
      </c>
      <c r="R5" s="149">
        <v>0</v>
      </c>
      <c r="S5" s="150">
        <f t="shared" ref="S5:S36" si="0">P5+Q5+R5</f>
        <v>0</v>
      </c>
      <c r="T5" s="142" t="s">
        <v>21</v>
      </c>
      <c r="U5" s="65" t="s">
        <v>21</v>
      </c>
      <c r="V5" s="66" t="s">
        <v>348</v>
      </c>
    </row>
    <row r="6" spans="1:22" ht="36">
      <c r="A6" s="20" t="s">
        <v>16</v>
      </c>
      <c r="B6" s="6" t="s">
        <v>22</v>
      </c>
      <c r="C6" s="44" t="s">
        <v>37</v>
      </c>
      <c r="D6" s="8" t="s">
        <v>18</v>
      </c>
      <c r="E6" s="6" t="s">
        <v>19</v>
      </c>
      <c r="F6" s="44" t="s">
        <v>38</v>
      </c>
      <c r="G6" s="7">
        <v>13</v>
      </c>
      <c r="H6" s="16"/>
      <c r="I6" s="49"/>
      <c r="J6" s="45" t="s">
        <v>319</v>
      </c>
      <c r="K6" s="43"/>
      <c r="L6" s="20" t="s">
        <v>33</v>
      </c>
      <c r="M6" s="34">
        <v>32.5</v>
      </c>
      <c r="N6" s="51" t="s">
        <v>32</v>
      </c>
      <c r="O6" s="136" t="s">
        <v>32</v>
      </c>
      <c r="P6" s="151">
        <v>2105</v>
      </c>
      <c r="Q6" s="130">
        <v>5452</v>
      </c>
      <c r="R6" s="130">
        <v>0</v>
      </c>
      <c r="S6" s="152">
        <f t="shared" si="0"/>
        <v>7557</v>
      </c>
      <c r="T6" s="143" t="s">
        <v>21</v>
      </c>
      <c r="U6" s="6" t="s">
        <v>21</v>
      </c>
      <c r="V6" s="233" t="s">
        <v>348</v>
      </c>
    </row>
    <row r="7" spans="1:22" ht="38.25" customHeight="1">
      <c r="A7" s="20" t="s">
        <v>35</v>
      </c>
      <c r="B7" s="6" t="s">
        <v>22</v>
      </c>
      <c r="C7" s="44" t="s">
        <v>37</v>
      </c>
      <c r="D7" s="8" t="s">
        <v>18</v>
      </c>
      <c r="E7" s="6" t="s">
        <v>19</v>
      </c>
      <c r="F7" s="44" t="s">
        <v>38</v>
      </c>
      <c r="G7" s="7">
        <v>13</v>
      </c>
      <c r="H7" s="16"/>
      <c r="I7" s="16" t="s">
        <v>237</v>
      </c>
      <c r="J7" s="45" t="s">
        <v>318</v>
      </c>
      <c r="K7" s="43"/>
      <c r="L7" s="20" t="s">
        <v>33</v>
      </c>
      <c r="M7" s="34">
        <v>32.5</v>
      </c>
      <c r="N7" s="52" t="s">
        <v>32</v>
      </c>
      <c r="O7" s="137" t="s">
        <v>32</v>
      </c>
      <c r="P7" s="153">
        <v>5582</v>
      </c>
      <c r="Q7" s="134">
        <v>14681</v>
      </c>
      <c r="R7" s="134">
        <v>0</v>
      </c>
      <c r="S7" s="154">
        <f t="shared" si="0"/>
        <v>20263</v>
      </c>
      <c r="T7" s="143" t="s">
        <v>21</v>
      </c>
      <c r="U7" s="6" t="s">
        <v>21</v>
      </c>
      <c r="V7" s="233" t="s">
        <v>348</v>
      </c>
    </row>
    <row r="8" spans="1:22" s="92" customFormat="1" ht="51" customHeight="1">
      <c r="A8" s="20" t="s">
        <v>228</v>
      </c>
      <c r="B8" s="84" t="s">
        <v>22</v>
      </c>
      <c r="C8" s="91" t="s">
        <v>247</v>
      </c>
      <c r="D8" s="93" t="s">
        <v>24</v>
      </c>
      <c r="E8" s="84" t="s">
        <v>25</v>
      </c>
      <c r="F8" s="91" t="s">
        <v>23</v>
      </c>
      <c r="G8" s="85">
        <v>6</v>
      </c>
      <c r="H8" s="86"/>
      <c r="I8" s="87" t="s">
        <v>243</v>
      </c>
      <c r="J8" s="94" t="s">
        <v>27</v>
      </c>
      <c r="K8" s="95">
        <v>54048665</v>
      </c>
      <c r="L8" s="83" t="s">
        <v>28</v>
      </c>
      <c r="M8" s="96">
        <v>130</v>
      </c>
      <c r="N8" s="90">
        <v>40.18</v>
      </c>
      <c r="O8" s="138" t="s">
        <v>29</v>
      </c>
      <c r="P8" s="155">
        <v>268098</v>
      </c>
      <c r="Q8" s="133">
        <v>0</v>
      </c>
      <c r="R8" s="133">
        <v>0</v>
      </c>
      <c r="S8" s="156">
        <f t="shared" si="0"/>
        <v>268098</v>
      </c>
      <c r="T8" s="144" t="s">
        <v>21</v>
      </c>
      <c r="U8" s="84" t="s">
        <v>21</v>
      </c>
      <c r="V8" s="91" t="s">
        <v>348</v>
      </c>
    </row>
    <row r="9" spans="1:22" s="92" customFormat="1" ht="54">
      <c r="A9" s="20" t="s">
        <v>36</v>
      </c>
      <c r="B9" s="84" t="s">
        <v>22</v>
      </c>
      <c r="C9" s="91" t="s">
        <v>246</v>
      </c>
      <c r="D9" s="93" t="s">
        <v>18</v>
      </c>
      <c r="E9" s="84" t="s">
        <v>19</v>
      </c>
      <c r="F9" s="91" t="s">
        <v>39</v>
      </c>
      <c r="G9" s="85">
        <v>1</v>
      </c>
      <c r="H9" s="86"/>
      <c r="I9" s="97" t="s">
        <v>242</v>
      </c>
      <c r="J9" s="98" t="s">
        <v>241</v>
      </c>
      <c r="K9" s="99" t="s">
        <v>227</v>
      </c>
      <c r="L9" s="100" t="s">
        <v>218</v>
      </c>
      <c r="M9" s="96">
        <v>250</v>
      </c>
      <c r="N9" s="90">
        <v>39.6</v>
      </c>
      <c r="O9" s="138" t="s">
        <v>29</v>
      </c>
      <c r="P9" s="155">
        <f>33.09*1000</f>
        <v>33090</v>
      </c>
      <c r="Q9" s="133">
        <f>28.654*1000</f>
        <v>28654</v>
      </c>
      <c r="R9" s="133">
        <f>129.88*1000</f>
        <v>129880</v>
      </c>
      <c r="S9" s="156">
        <f t="shared" si="0"/>
        <v>191624</v>
      </c>
      <c r="T9" s="144" t="s">
        <v>21</v>
      </c>
      <c r="U9" s="84" t="s">
        <v>21</v>
      </c>
      <c r="V9" s="91" t="s">
        <v>348</v>
      </c>
    </row>
    <row r="10" spans="1:22" s="10" customFormat="1" ht="36">
      <c r="A10" s="20" t="s">
        <v>40</v>
      </c>
      <c r="B10" s="2" t="s">
        <v>22</v>
      </c>
      <c r="C10" s="3" t="s">
        <v>110</v>
      </c>
      <c r="D10" s="4" t="s">
        <v>18</v>
      </c>
      <c r="E10" s="2" t="s">
        <v>19</v>
      </c>
      <c r="F10" s="3" t="s">
        <v>31</v>
      </c>
      <c r="G10" s="5"/>
      <c r="H10" s="15"/>
      <c r="I10" s="15" t="s">
        <v>236</v>
      </c>
      <c r="J10" s="53" t="s">
        <v>323</v>
      </c>
      <c r="K10" s="26">
        <v>10067975</v>
      </c>
      <c r="L10" s="41" t="s">
        <v>33</v>
      </c>
      <c r="M10" s="33">
        <v>2</v>
      </c>
      <c r="N10" s="1" t="s">
        <v>32</v>
      </c>
      <c r="O10" s="136" t="s">
        <v>32</v>
      </c>
      <c r="P10" s="151">
        <v>9</v>
      </c>
      <c r="Q10" s="130">
        <v>41</v>
      </c>
      <c r="R10" s="130">
        <v>0</v>
      </c>
      <c r="S10" s="157">
        <f t="shared" si="0"/>
        <v>50</v>
      </c>
      <c r="T10" s="145" t="s">
        <v>21</v>
      </c>
      <c r="U10" s="2" t="s">
        <v>21</v>
      </c>
      <c r="V10" s="233" t="s">
        <v>348</v>
      </c>
    </row>
    <row r="11" spans="1:22" s="76" customFormat="1" ht="46.5" customHeight="1">
      <c r="A11" s="20" t="s">
        <v>41</v>
      </c>
      <c r="B11" s="65" t="s">
        <v>22</v>
      </c>
      <c r="C11" s="65" t="s">
        <v>251</v>
      </c>
      <c r="D11" s="65" t="s">
        <v>18</v>
      </c>
      <c r="E11" s="65" t="s">
        <v>129</v>
      </c>
      <c r="F11" s="65" t="s">
        <v>130</v>
      </c>
      <c r="G11" s="68">
        <v>22</v>
      </c>
      <c r="H11" s="69"/>
      <c r="I11" s="69" t="s">
        <v>238</v>
      </c>
      <c r="J11" s="80" t="s">
        <v>138</v>
      </c>
      <c r="K11" s="72">
        <v>30196510</v>
      </c>
      <c r="L11" s="81" t="s">
        <v>33</v>
      </c>
      <c r="M11" s="74">
        <v>40</v>
      </c>
      <c r="N11" s="75">
        <v>5.44</v>
      </c>
      <c r="O11" s="139" t="s">
        <v>29</v>
      </c>
      <c r="P11" s="158">
        <v>3805</v>
      </c>
      <c r="Q11" s="127">
        <v>9219</v>
      </c>
      <c r="R11" s="127">
        <v>0</v>
      </c>
      <c r="S11" s="159">
        <f t="shared" si="0"/>
        <v>13024</v>
      </c>
      <c r="T11" s="142" t="s">
        <v>21</v>
      </c>
      <c r="U11" s="65" t="s">
        <v>21</v>
      </c>
      <c r="V11" s="66" t="s">
        <v>348</v>
      </c>
    </row>
    <row r="12" spans="1:22" s="76" customFormat="1" ht="54">
      <c r="A12" s="20" t="s">
        <v>42</v>
      </c>
      <c r="B12" s="65" t="s">
        <v>22</v>
      </c>
      <c r="C12" s="65" t="s">
        <v>244</v>
      </c>
      <c r="D12" s="65" t="s">
        <v>128</v>
      </c>
      <c r="E12" s="65" t="s">
        <v>122</v>
      </c>
      <c r="F12" s="65" t="s">
        <v>127</v>
      </c>
      <c r="G12" s="65">
        <v>22</v>
      </c>
      <c r="H12" s="69"/>
      <c r="I12" s="77" t="s">
        <v>245</v>
      </c>
      <c r="J12" s="78" t="s">
        <v>139</v>
      </c>
      <c r="K12" s="79">
        <v>42993639</v>
      </c>
      <c r="L12" s="64" t="s">
        <v>120</v>
      </c>
      <c r="M12" s="74">
        <v>105</v>
      </c>
      <c r="N12" s="75">
        <v>18.02</v>
      </c>
      <c r="O12" s="139" t="s">
        <v>29</v>
      </c>
      <c r="P12" s="158">
        <v>92533</v>
      </c>
      <c r="Q12" s="127">
        <v>77525</v>
      </c>
      <c r="R12" s="127">
        <v>378795</v>
      </c>
      <c r="S12" s="159">
        <f t="shared" si="0"/>
        <v>548853</v>
      </c>
      <c r="T12" s="142" t="s">
        <v>21</v>
      </c>
      <c r="U12" s="65" t="s">
        <v>21</v>
      </c>
      <c r="V12" s="66" t="s">
        <v>349</v>
      </c>
    </row>
    <row r="13" spans="1:22" s="10" customFormat="1" ht="36">
      <c r="A13" s="20" t="s">
        <v>43</v>
      </c>
      <c r="B13" s="2" t="s">
        <v>22</v>
      </c>
      <c r="C13" s="2" t="s">
        <v>224</v>
      </c>
      <c r="D13" s="2" t="s">
        <v>128</v>
      </c>
      <c r="E13" s="2" t="s">
        <v>122</v>
      </c>
      <c r="F13" s="2" t="s">
        <v>131</v>
      </c>
      <c r="G13" s="5">
        <v>1</v>
      </c>
      <c r="H13" s="15"/>
      <c r="I13" s="15" t="s">
        <v>239</v>
      </c>
      <c r="J13" s="24" t="s">
        <v>140</v>
      </c>
      <c r="K13" s="29">
        <v>30045874</v>
      </c>
      <c r="L13" s="20" t="s">
        <v>33</v>
      </c>
      <c r="M13" s="33">
        <v>23</v>
      </c>
      <c r="N13" s="1" t="s">
        <v>121</v>
      </c>
      <c r="O13" s="136" t="s">
        <v>121</v>
      </c>
      <c r="P13" s="151">
        <v>12771</v>
      </c>
      <c r="Q13" s="130">
        <v>33889</v>
      </c>
      <c r="R13" s="130">
        <v>0</v>
      </c>
      <c r="S13" s="157">
        <f t="shared" si="0"/>
        <v>46660</v>
      </c>
      <c r="T13" s="145" t="s">
        <v>21</v>
      </c>
      <c r="U13" s="2" t="s">
        <v>21</v>
      </c>
      <c r="V13" s="44" t="s">
        <v>348</v>
      </c>
    </row>
    <row r="14" spans="1:22" s="10" customFormat="1" ht="36">
      <c r="A14" s="20" t="s">
        <v>44</v>
      </c>
      <c r="B14" s="2" t="s">
        <v>22</v>
      </c>
      <c r="C14" s="2" t="s">
        <v>225</v>
      </c>
      <c r="D14" s="2" t="s">
        <v>128</v>
      </c>
      <c r="E14" s="2" t="s">
        <v>123</v>
      </c>
      <c r="F14" s="2" t="s">
        <v>133</v>
      </c>
      <c r="G14" s="5">
        <v>4</v>
      </c>
      <c r="H14" s="15" t="s">
        <v>119</v>
      </c>
      <c r="I14" s="15" t="s">
        <v>231</v>
      </c>
      <c r="J14" s="22" t="s">
        <v>235</v>
      </c>
      <c r="K14" s="30" t="s">
        <v>132</v>
      </c>
      <c r="L14" s="20" t="s">
        <v>33</v>
      </c>
      <c r="M14" s="33">
        <v>10</v>
      </c>
      <c r="N14" s="1" t="s">
        <v>121</v>
      </c>
      <c r="O14" s="136" t="s">
        <v>121</v>
      </c>
      <c r="P14" s="151">
        <v>6793</v>
      </c>
      <c r="Q14" s="130">
        <v>19427</v>
      </c>
      <c r="R14" s="130">
        <v>0</v>
      </c>
      <c r="S14" s="157">
        <f t="shared" si="0"/>
        <v>26220</v>
      </c>
      <c r="T14" s="145" t="s">
        <v>21</v>
      </c>
      <c r="U14" s="2" t="s">
        <v>21</v>
      </c>
      <c r="V14" s="44" t="s">
        <v>348</v>
      </c>
    </row>
    <row r="15" spans="1:22" s="76" customFormat="1" ht="36">
      <c r="A15" s="20" t="s">
        <v>45</v>
      </c>
      <c r="B15" s="65" t="s">
        <v>22</v>
      </c>
      <c r="C15" s="65" t="s">
        <v>66</v>
      </c>
      <c r="D15" s="65" t="s">
        <v>18</v>
      </c>
      <c r="E15" s="65" t="s">
        <v>124</v>
      </c>
      <c r="F15" s="65" t="s">
        <v>134</v>
      </c>
      <c r="G15" s="68">
        <v>2</v>
      </c>
      <c r="H15" s="69"/>
      <c r="I15" s="69" t="s">
        <v>256</v>
      </c>
      <c r="J15" s="82" t="s">
        <v>153</v>
      </c>
      <c r="K15" s="72">
        <v>30187196</v>
      </c>
      <c r="L15" s="64" t="s">
        <v>33</v>
      </c>
      <c r="M15" s="74">
        <v>6</v>
      </c>
      <c r="N15" s="75">
        <v>10.88</v>
      </c>
      <c r="O15" s="139" t="s">
        <v>29</v>
      </c>
      <c r="P15" s="158">
        <v>11274</v>
      </c>
      <c r="Q15" s="127">
        <v>24953</v>
      </c>
      <c r="R15" s="127">
        <v>0</v>
      </c>
      <c r="S15" s="159">
        <f t="shared" si="0"/>
        <v>36227</v>
      </c>
      <c r="T15" s="142" t="s">
        <v>21</v>
      </c>
      <c r="U15" s="65" t="s">
        <v>21</v>
      </c>
      <c r="V15" s="66" t="s">
        <v>349</v>
      </c>
    </row>
    <row r="16" spans="1:22" s="76" customFormat="1" ht="36">
      <c r="A16" s="20" t="s">
        <v>46</v>
      </c>
      <c r="B16" s="65" t="s">
        <v>22</v>
      </c>
      <c r="C16" s="65" t="s">
        <v>248</v>
      </c>
      <c r="D16" s="65" t="s">
        <v>24</v>
      </c>
      <c r="E16" s="65" t="s">
        <v>226</v>
      </c>
      <c r="F16" s="65" t="s">
        <v>135</v>
      </c>
      <c r="G16" s="68">
        <v>8</v>
      </c>
      <c r="H16" s="69" t="s">
        <v>119</v>
      </c>
      <c r="I16" s="69" t="s">
        <v>249</v>
      </c>
      <c r="J16" s="82" t="s">
        <v>332</v>
      </c>
      <c r="K16" s="72">
        <v>30187033</v>
      </c>
      <c r="L16" s="64" t="s">
        <v>120</v>
      </c>
      <c r="M16" s="74">
        <v>80</v>
      </c>
      <c r="N16" s="75">
        <v>10.88</v>
      </c>
      <c r="O16" s="139" t="str">
        <f>O17</f>
        <v>wniosek o ponowne podłączenie nie został jeszcze złożony</v>
      </c>
      <c r="P16" s="158">
        <v>5235</v>
      </c>
      <c r="Q16" s="127">
        <v>4877</v>
      </c>
      <c r="R16" s="127">
        <v>23079</v>
      </c>
      <c r="S16" s="159">
        <f t="shared" si="0"/>
        <v>33191</v>
      </c>
      <c r="T16" s="142" t="s">
        <v>21</v>
      </c>
      <c r="U16" s="65" t="s">
        <v>21</v>
      </c>
      <c r="V16" s="66" t="s">
        <v>349</v>
      </c>
    </row>
    <row r="17" spans="1:22" s="76" customFormat="1" ht="41.25" customHeight="1">
      <c r="A17" s="20" t="s">
        <v>47</v>
      </c>
      <c r="B17" s="65" t="s">
        <v>22</v>
      </c>
      <c r="C17" s="65" t="s">
        <v>250</v>
      </c>
      <c r="D17" s="65" t="s">
        <v>18</v>
      </c>
      <c r="E17" s="65" t="s">
        <v>136</v>
      </c>
      <c r="F17" s="65" t="s">
        <v>137</v>
      </c>
      <c r="G17" s="68">
        <v>10</v>
      </c>
      <c r="H17" s="69"/>
      <c r="I17" s="69" t="s">
        <v>261</v>
      </c>
      <c r="J17" s="82" t="s">
        <v>333</v>
      </c>
      <c r="K17" s="72">
        <v>30196711</v>
      </c>
      <c r="L17" s="64" t="s">
        <v>120</v>
      </c>
      <c r="M17" s="74">
        <v>80</v>
      </c>
      <c r="N17" s="75">
        <v>5.0999999999999996</v>
      </c>
      <c r="O17" s="139" t="str">
        <f>O19</f>
        <v>wniosek o ponowne podłączenie nie został jeszcze złożony</v>
      </c>
      <c r="P17" s="158">
        <v>2137</v>
      </c>
      <c r="Q17" s="127">
        <v>2040</v>
      </c>
      <c r="R17" s="127">
        <v>7967</v>
      </c>
      <c r="S17" s="159">
        <f t="shared" si="0"/>
        <v>12144</v>
      </c>
      <c r="T17" s="142" t="s">
        <v>21</v>
      </c>
      <c r="U17" s="65" t="s">
        <v>21</v>
      </c>
      <c r="V17" s="66" t="s">
        <v>349</v>
      </c>
    </row>
    <row r="18" spans="1:22" s="92" customFormat="1" ht="39" customHeight="1">
      <c r="A18" s="20" t="s">
        <v>48</v>
      </c>
      <c r="B18" s="84" t="s">
        <v>22</v>
      </c>
      <c r="C18" s="84" t="s">
        <v>219</v>
      </c>
      <c r="D18" s="84" t="s">
        <v>18</v>
      </c>
      <c r="E18" s="84" t="s">
        <v>117</v>
      </c>
      <c r="F18" s="84" t="s">
        <v>38</v>
      </c>
      <c r="G18" s="85">
        <v>13</v>
      </c>
      <c r="H18" s="86" t="s">
        <v>119</v>
      </c>
      <c r="I18" s="86" t="s">
        <v>254</v>
      </c>
      <c r="J18" s="87" t="s">
        <v>154</v>
      </c>
      <c r="K18" s="88">
        <v>42993847</v>
      </c>
      <c r="L18" s="89" t="s">
        <v>120</v>
      </c>
      <c r="M18" s="96">
        <v>55</v>
      </c>
      <c r="N18" s="90">
        <v>15.64</v>
      </c>
      <c r="O18" s="140" t="s">
        <v>335</v>
      </c>
      <c r="P18" s="160">
        <v>26008</v>
      </c>
      <c r="Q18" s="126">
        <v>20066</v>
      </c>
      <c r="R18" s="126">
        <v>98832</v>
      </c>
      <c r="S18" s="161">
        <f t="shared" si="0"/>
        <v>144906</v>
      </c>
      <c r="T18" s="144" t="s">
        <v>21</v>
      </c>
      <c r="U18" s="84" t="s">
        <v>21</v>
      </c>
      <c r="V18" s="91" t="s">
        <v>350</v>
      </c>
    </row>
    <row r="19" spans="1:22" s="76" customFormat="1" ht="36">
      <c r="A19" s="20" t="s">
        <v>49</v>
      </c>
      <c r="B19" s="65" t="s">
        <v>22</v>
      </c>
      <c r="C19" s="65" t="s">
        <v>67</v>
      </c>
      <c r="D19" s="65" t="s">
        <v>18</v>
      </c>
      <c r="E19" s="65" t="s">
        <v>141</v>
      </c>
      <c r="F19" s="65" t="s">
        <v>142</v>
      </c>
      <c r="G19" s="68">
        <v>8</v>
      </c>
      <c r="H19" s="69"/>
      <c r="I19" s="69" t="s">
        <v>255</v>
      </c>
      <c r="J19" s="82" t="s">
        <v>334</v>
      </c>
      <c r="K19" s="72">
        <v>30251656</v>
      </c>
      <c r="L19" s="64" t="s">
        <v>120</v>
      </c>
      <c r="M19" s="74">
        <v>101</v>
      </c>
      <c r="N19" s="75">
        <v>10.88</v>
      </c>
      <c r="O19" s="139" t="s">
        <v>346</v>
      </c>
      <c r="P19" s="158">
        <v>5829</v>
      </c>
      <c r="Q19" s="127">
        <v>4487</v>
      </c>
      <c r="R19" s="127">
        <v>23536</v>
      </c>
      <c r="S19" s="159">
        <f t="shared" si="0"/>
        <v>33852</v>
      </c>
      <c r="T19" s="142" t="s">
        <v>21</v>
      </c>
      <c r="U19" s="65" t="s">
        <v>21</v>
      </c>
      <c r="V19" s="66" t="s">
        <v>349</v>
      </c>
    </row>
    <row r="20" spans="1:22" s="76" customFormat="1" ht="36">
      <c r="A20" s="20" t="s">
        <v>50</v>
      </c>
      <c r="B20" s="65" t="s">
        <v>22</v>
      </c>
      <c r="C20" s="65" t="s">
        <v>68</v>
      </c>
      <c r="D20" s="65" t="s">
        <v>18</v>
      </c>
      <c r="E20" s="65" t="s">
        <v>125</v>
      </c>
      <c r="F20" s="65" t="s">
        <v>143</v>
      </c>
      <c r="G20" s="68">
        <v>14</v>
      </c>
      <c r="H20" s="69" t="s">
        <v>119</v>
      </c>
      <c r="I20" s="69" t="s">
        <v>257</v>
      </c>
      <c r="J20" s="82" t="s">
        <v>155</v>
      </c>
      <c r="K20" s="72">
        <v>30251885</v>
      </c>
      <c r="L20" s="64" t="s">
        <v>33</v>
      </c>
      <c r="M20" s="74">
        <v>6</v>
      </c>
      <c r="N20" s="75">
        <v>5.0999999999999996</v>
      </c>
      <c r="O20" s="139" t="s">
        <v>29</v>
      </c>
      <c r="P20" s="158">
        <v>4227</v>
      </c>
      <c r="Q20" s="127">
        <v>9998</v>
      </c>
      <c r="R20" s="127">
        <v>0</v>
      </c>
      <c r="S20" s="159">
        <f t="shared" si="0"/>
        <v>14225</v>
      </c>
      <c r="T20" s="142" t="s">
        <v>21</v>
      </c>
      <c r="U20" s="65" t="s">
        <v>21</v>
      </c>
      <c r="V20" s="66" t="s">
        <v>349</v>
      </c>
    </row>
    <row r="21" spans="1:22" ht="36">
      <c r="A21" s="20" t="s">
        <v>51</v>
      </c>
      <c r="B21" s="2" t="s">
        <v>22</v>
      </c>
      <c r="C21" s="2" t="s">
        <v>222</v>
      </c>
      <c r="D21" s="2" t="s">
        <v>18</v>
      </c>
      <c r="E21" s="2" t="s">
        <v>125</v>
      </c>
      <c r="F21" s="2" t="s">
        <v>144</v>
      </c>
      <c r="G21" s="5">
        <v>9</v>
      </c>
      <c r="H21" s="15"/>
      <c r="I21" s="15" t="s">
        <v>232</v>
      </c>
      <c r="J21" s="22" t="s">
        <v>156</v>
      </c>
      <c r="K21" s="27">
        <v>30165240</v>
      </c>
      <c r="L21" s="20" t="s">
        <v>33</v>
      </c>
      <c r="M21" s="34">
        <v>8</v>
      </c>
      <c r="N21" s="20" t="s">
        <v>32</v>
      </c>
      <c r="O21" s="136" t="s">
        <v>121</v>
      </c>
      <c r="P21" s="151">
        <v>793</v>
      </c>
      <c r="Q21" s="130">
        <v>2005</v>
      </c>
      <c r="R21" s="130">
        <v>0</v>
      </c>
      <c r="S21" s="152">
        <f t="shared" si="0"/>
        <v>2798</v>
      </c>
      <c r="T21" s="145" t="s">
        <v>21</v>
      </c>
      <c r="U21" s="2" t="s">
        <v>21</v>
      </c>
      <c r="V21" s="44" t="s">
        <v>348</v>
      </c>
    </row>
    <row r="22" spans="1:22" ht="54">
      <c r="A22" s="20" t="s">
        <v>52</v>
      </c>
      <c r="B22" s="2" t="s">
        <v>22</v>
      </c>
      <c r="C22" s="2" t="s">
        <v>252</v>
      </c>
      <c r="D22" s="2" t="s">
        <v>24</v>
      </c>
      <c r="E22" s="2" t="s">
        <v>126</v>
      </c>
      <c r="F22" s="2" t="s">
        <v>145</v>
      </c>
      <c r="G22" s="5">
        <v>1</v>
      </c>
      <c r="H22" s="15"/>
      <c r="I22" s="23" t="s">
        <v>253</v>
      </c>
      <c r="J22" s="22" t="s">
        <v>157</v>
      </c>
      <c r="K22" s="27">
        <v>30251620</v>
      </c>
      <c r="L22" s="20" t="s">
        <v>33</v>
      </c>
      <c r="M22" s="34">
        <v>6</v>
      </c>
      <c r="N22" s="20" t="s">
        <v>32</v>
      </c>
      <c r="O22" s="136" t="s">
        <v>121</v>
      </c>
      <c r="P22" s="151">
        <v>4885</v>
      </c>
      <c r="Q22" s="130">
        <v>14727</v>
      </c>
      <c r="R22" s="130">
        <v>0</v>
      </c>
      <c r="S22" s="152">
        <f t="shared" si="0"/>
        <v>19612</v>
      </c>
      <c r="T22" s="145" t="s">
        <v>21</v>
      </c>
      <c r="U22" s="2" t="s">
        <v>21</v>
      </c>
      <c r="V22" s="44" t="s">
        <v>348</v>
      </c>
    </row>
    <row r="23" spans="1:22" ht="36">
      <c r="A23" s="20" t="s">
        <v>53</v>
      </c>
      <c r="B23" s="2" t="s">
        <v>22</v>
      </c>
      <c r="C23" s="2" t="s">
        <v>223</v>
      </c>
      <c r="D23" s="2" t="s">
        <v>24</v>
      </c>
      <c r="E23" s="2" t="s">
        <v>126</v>
      </c>
      <c r="F23" s="2" t="s">
        <v>145</v>
      </c>
      <c r="G23" s="5">
        <v>17</v>
      </c>
      <c r="H23" s="15"/>
      <c r="I23" s="15" t="s">
        <v>258</v>
      </c>
      <c r="J23" s="22" t="s">
        <v>158</v>
      </c>
      <c r="K23" s="27">
        <v>30050947</v>
      </c>
      <c r="L23" s="20" t="s">
        <v>33</v>
      </c>
      <c r="M23" s="34">
        <v>40</v>
      </c>
      <c r="N23" s="20" t="s">
        <v>32</v>
      </c>
      <c r="O23" s="136" t="s">
        <v>121</v>
      </c>
      <c r="P23" s="151">
        <v>1959</v>
      </c>
      <c r="Q23" s="130">
        <v>6512</v>
      </c>
      <c r="R23" s="130">
        <v>0</v>
      </c>
      <c r="S23" s="152">
        <f t="shared" si="0"/>
        <v>8471</v>
      </c>
      <c r="T23" s="145" t="s">
        <v>21</v>
      </c>
      <c r="U23" s="2" t="s">
        <v>21</v>
      </c>
      <c r="V23" s="44" t="s">
        <v>348</v>
      </c>
    </row>
    <row r="24" spans="1:22" s="10" customFormat="1" ht="36">
      <c r="A24" s="20" t="s">
        <v>54</v>
      </c>
      <c r="B24" s="2" t="s">
        <v>22</v>
      </c>
      <c r="C24" s="2" t="s">
        <v>263</v>
      </c>
      <c r="D24" s="2" t="s">
        <v>24</v>
      </c>
      <c r="E24" s="2" t="s">
        <v>146</v>
      </c>
      <c r="F24" s="2" t="s">
        <v>118</v>
      </c>
      <c r="G24" s="5" t="s">
        <v>147</v>
      </c>
      <c r="H24" s="15"/>
      <c r="I24" s="15" t="s">
        <v>262</v>
      </c>
      <c r="J24" s="21" t="s">
        <v>234</v>
      </c>
      <c r="K24" s="26">
        <v>30051036</v>
      </c>
      <c r="L24" s="20" t="s">
        <v>33</v>
      </c>
      <c r="M24" s="33">
        <v>18</v>
      </c>
      <c r="N24" s="1" t="s">
        <v>32</v>
      </c>
      <c r="O24" s="136" t="s">
        <v>121</v>
      </c>
      <c r="P24" s="151">
        <v>962</v>
      </c>
      <c r="Q24" s="130">
        <v>2553</v>
      </c>
      <c r="R24" s="130">
        <v>0</v>
      </c>
      <c r="S24" s="152">
        <f t="shared" si="0"/>
        <v>3515</v>
      </c>
      <c r="T24" s="145" t="s">
        <v>21</v>
      </c>
      <c r="U24" s="2" t="s">
        <v>21</v>
      </c>
      <c r="V24" s="44" t="s">
        <v>348</v>
      </c>
    </row>
    <row r="25" spans="1:22" ht="36">
      <c r="A25" s="20" t="s">
        <v>55</v>
      </c>
      <c r="B25" s="2" t="s">
        <v>22</v>
      </c>
      <c r="C25" s="2" t="s">
        <v>69</v>
      </c>
      <c r="D25" s="2" t="s">
        <v>128</v>
      </c>
      <c r="E25" s="2" t="s">
        <v>123</v>
      </c>
      <c r="F25" s="2" t="s">
        <v>31</v>
      </c>
      <c r="G25" s="5" t="s">
        <v>147</v>
      </c>
      <c r="H25" s="15"/>
      <c r="I25" s="15" t="s">
        <v>265</v>
      </c>
      <c r="J25" s="22" t="s">
        <v>159</v>
      </c>
      <c r="K25" s="27">
        <v>30186996</v>
      </c>
      <c r="L25" s="20" t="s">
        <v>33</v>
      </c>
      <c r="M25" s="34">
        <v>12</v>
      </c>
      <c r="N25" s="20" t="s">
        <v>32</v>
      </c>
      <c r="O25" s="136" t="s">
        <v>121</v>
      </c>
      <c r="P25" s="151">
        <v>4742</v>
      </c>
      <c r="Q25" s="130">
        <v>12026</v>
      </c>
      <c r="R25" s="130">
        <v>0</v>
      </c>
      <c r="S25" s="152">
        <f t="shared" si="0"/>
        <v>16768</v>
      </c>
      <c r="T25" s="145" t="s">
        <v>21</v>
      </c>
      <c r="U25" s="2" t="s">
        <v>21</v>
      </c>
      <c r="V25" s="44" t="s">
        <v>348</v>
      </c>
    </row>
    <row r="26" spans="1:22" ht="36">
      <c r="A26" s="20" t="s">
        <v>56</v>
      </c>
      <c r="B26" s="2" t="s">
        <v>22</v>
      </c>
      <c r="C26" s="2" t="s">
        <v>70</v>
      </c>
      <c r="D26" s="2" t="s">
        <v>128</v>
      </c>
      <c r="E26" s="2" t="s">
        <v>122</v>
      </c>
      <c r="F26" s="2" t="s">
        <v>148</v>
      </c>
      <c r="G26" s="5" t="s">
        <v>147</v>
      </c>
      <c r="H26" s="15"/>
      <c r="I26" s="15" t="s">
        <v>267</v>
      </c>
      <c r="J26" s="22" t="s">
        <v>160</v>
      </c>
      <c r="K26" s="27">
        <v>30184706</v>
      </c>
      <c r="L26" s="20" t="s">
        <v>33</v>
      </c>
      <c r="M26" s="34">
        <v>7</v>
      </c>
      <c r="N26" s="20" t="s">
        <v>32</v>
      </c>
      <c r="O26" s="136" t="s">
        <v>121</v>
      </c>
      <c r="P26" s="151">
        <v>2854</v>
      </c>
      <c r="Q26" s="130">
        <v>7136</v>
      </c>
      <c r="R26" s="130">
        <v>0</v>
      </c>
      <c r="S26" s="152">
        <f t="shared" si="0"/>
        <v>9990</v>
      </c>
      <c r="T26" s="145" t="s">
        <v>21</v>
      </c>
      <c r="U26" s="2" t="s">
        <v>21</v>
      </c>
      <c r="V26" s="44" t="s">
        <v>348</v>
      </c>
    </row>
    <row r="27" spans="1:22" ht="90">
      <c r="A27" s="20" t="s">
        <v>57</v>
      </c>
      <c r="B27" s="2" t="s">
        <v>22</v>
      </c>
      <c r="C27" s="2" t="s">
        <v>269</v>
      </c>
      <c r="D27" s="2" t="s">
        <v>128</v>
      </c>
      <c r="E27" s="2" t="s">
        <v>122</v>
      </c>
      <c r="F27" s="2" t="s">
        <v>149</v>
      </c>
      <c r="G27" s="5">
        <v>14</v>
      </c>
      <c r="H27" s="15"/>
      <c r="I27" s="23" t="s">
        <v>268</v>
      </c>
      <c r="J27" s="22" t="s">
        <v>161</v>
      </c>
      <c r="K27" s="27">
        <v>30045735</v>
      </c>
      <c r="L27" s="20" t="s">
        <v>33</v>
      </c>
      <c r="M27" s="34">
        <v>32</v>
      </c>
      <c r="N27" s="20" t="s">
        <v>32</v>
      </c>
      <c r="O27" s="136" t="s">
        <v>121</v>
      </c>
      <c r="P27" s="151">
        <v>23653</v>
      </c>
      <c r="Q27" s="130">
        <v>65513</v>
      </c>
      <c r="R27" s="130">
        <v>0</v>
      </c>
      <c r="S27" s="152">
        <f t="shared" si="0"/>
        <v>89166</v>
      </c>
      <c r="T27" s="145" t="s">
        <v>21</v>
      </c>
      <c r="U27" s="2" t="s">
        <v>21</v>
      </c>
      <c r="V27" s="44" t="s">
        <v>348</v>
      </c>
    </row>
    <row r="28" spans="1:22" ht="36">
      <c r="A28" s="20" t="s">
        <v>58</v>
      </c>
      <c r="B28" s="2" t="s">
        <v>22</v>
      </c>
      <c r="C28" s="2" t="s">
        <v>71</v>
      </c>
      <c r="D28" s="2" t="s">
        <v>128</v>
      </c>
      <c r="E28" s="2" t="s">
        <v>122</v>
      </c>
      <c r="F28" s="2" t="s">
        <v>162</v>
      </c>
      <c r="G28" s="5" t="s">
        <v>147</v>
      </c>
      <c r="H28" s="15"/>
      <c r="I28" s="15">
        <v>218</v>
      </c>
      <c r="J28" s="22" t="s">
        <v>163</v>
      </c>
      <c r="K28" s="27">
        <v>30197937</v>
      </c>
      <c r="L28" s="20" t="s">
        <v>33</v>
      </c>
      <c r="M28" s="34">
        <v>20</v>
      </c>
      <c r="N28" s="20" t="s">
        <v>32</v>
      </c>
      <c r="O28" s="136" t="s">
        <v>121</v>
      </c>
      <c r="P28" s="151">
        <v>342</v>
      </c>
      <c r="Q28" s="130">
        <v>925</v>
      </c>
      <c r="R28" s="130">
        <v>0</v>
      </c>
      <c r="S28" s="152">
        <f t="shared" si="0"/>
        <v>1267</v>
      </c>
      <c r="T28" s="145" t="s">
        <v>21</v>
      </c>
      <c r="U28" s="2" t="s">
        <v>21</v>
      </c>
      <c r="V28" s="44" t="s">
        <v>348</v>
      </c>
    </row>
    <row r="29" spans="1:22" ht="36">
      <c r="A29" s="20" t="s">
        <v>59</v>
      </c>
      <c r="B29" s="2" t="s">
        <v>22</v>
      </c>
      <c r="C29" s="2" t="s">
        <v>72</v>
      </c>
      <c r="D29" s="2" t="s">
        <v>24</v>
      </c>
      <c r="E29" s="2" t="s">
        <v>150</v>
      </c>
      <c r="F29" s="182" t="s">
        <v>151</v>
      </c>
      <c r="G29" s="183" t="s">
        <v>147</v>
      </c>
      <c r="H29" s="184"/>
      <c r="I29" s="184" t="s">
        <v>270</v>
      </c>
      <c r="J29" s="21" t="s">
        <v>164</v>
      </c>
      <c r="K29" s="185">
        <v>30244215</v>
      </c>
      <c r="L29" s="41" t="s">
        <v>33</v>
      </c>
      <c r="M29" s="186">
        <v>20</v>
      </c>
      <c r="N29" s="41" t="s">
        <v>32</v>
      </c>
      <c r="O29" s="187" t="s">
        <v>121</v>
      </c>
      <c r="P29" s="188">
        <v>2280</v>
      </c>
      <c r="Q29" s="189">
        <v>5492</v>
      </c>
      <c r="R29" s="189">
        <v>0</v>
      </c>
      <c r="S29" s="154">
        <f t="shared" si="0"/>
        <v>7772</v>
      </c>
      <c r="T29" s="145" t="s">
        <v>21</v>
      </c>
      <c r="U29" s="2" t="s">
        <v>21</v>
      </c>
      <c r="V29" s="44" t="s">
        <v>348</v>
      </c>
    </row>
    <row r="30" spans="1:22" ht="28.5" customHeight="1">
      <c r="A30" s="20" t="s">
        <v>60</v>
      </c>
      <c r="B30" s="58" t="s">
        <v>22</v>
      </c>
      <c r="C30" s="58" t="s">
        <v>324</v>
      </c>
      <c r="D30" s="58" t="s">
        <v>128</v>
      </c>
      <c r="E30" s="58" t="s">
        <v>123</v>
      </c>
      <c r="F30" s="190" t="s">
        <v>326</v>
      </c>
      <c r="G30" s="191" t="s">
        <v>147</v>
      </c>
      <c r="H30" s="192"/>
      <c r="I30" s="192"/>
      <c r="J30" s="193" t="s">
        <v>325</v>
      </c>
      <c r="K30" s="194"/>
      <c r="L30" s="195" t="s">
        <v>33</v>
      </c>
      <c r="M30" s="196">
        <v>20</v>
      </c>
      <c r="N30" s="197" t="s">
        <v>32</v>
      </c>
      <c r="O30" s="141" t="s">
        <v>32</v>
      </c>
      <c r="P30" s="198">
        <v>646</v>
      </c>
      <c r="Q30" s="131">
        <v>1053</v>
      </c>
      <c r="R30" s="131">
        <v>0</v>
      </c>
      <c r="S30" s="162">
        <f t="shared" si="0"/>
        <v>1699</v>
      </c>
      <c r="T30" s="146" t="s">
        <v>21</v>
      </c>
      <c r="U30" s="58" t="s">
        <v>21</v>
      </c>
      <c r="V30" s="44" t="s">
        <v>348</v>
      </c>
    </row>
    <row r="31" spans="1:22" ht="36">
      <c r="A31" s="20" t="s">
        <v>61</v>
      </c>
      <c r="B31" s="2" t="s">
        <v>22</v>
      </c>
      <c r="C31" s="2" t="s">
        <v>73</v>
      </c>
      <c r="D31" s="2" t="s">
        <v>128</v>
      </c>
      <c r="E31" s="2" t="s">
        <v>152</v>
      </c>
      <c r="F31" s="2" t="s">
        <v>127</v>
      </c>
      <c r="G31" s="5" t="s">
        <v>147</v>
      </c>
      <c r="H31" s="15"/>
      <c r="I31" s="15" t="s">
        <v>271</v>
      </c>
      <c r="J31" s="22" t="s">
        <v>165</v>
      </c>
      <c r="K31" s="27">
        <v>30184587</v>
      </c>
      <c r="L31" s="20" t="s">
        <v>33</v>
      </c>
      <c r="M31" s="34">
        <v>12</v>
      </c>
      <c r="N31" s="20" t="s">
        <v>32</v>
      </c>
      <c r="O31" s="136" t="s">
        <v>121</v>
      </c>
      <c r="P31" s="151">
        <v>4954</v>
      </c>
      <c r="Q31" s="130">
        <v>12291</v>
      </c>
      <c r="R31" s="130">
        <v>0</v>
      </c>
      <c r="S31" s="152">
        <f t="shared" si="0"/>
        <v>17245</v>
      </c>
      <c r="T31" s="145" t="s">
        <v>21</v>
      </c>
      <c r="U31" s="2" t="s">
        <v>21</v>
      </c>
      <c r="V31" s="44" t="s">
        <v>348</v>
      </c>
    </row>
    <row r="32" spans="1:22" ht="36">
      <c r="A32" s="20" t="s">
        <v>62</v>
      </c>
      <c r="B32" s="2" t="s">
        <v>22</v>
      </c>
      <c r="C32" s="2" t="s">
        <v>74</v>
      </c>
      <c r="D32" s="2" t="s">
        <v>128</v>
      </c>
      <c r="E32" s="2" t="s">
        <v>122</v>
      </c>
      <c r="F32" s="2" t="s">
        <v>166</v>
      </c>
      <c r="G32" s="5" t="s">
        <v>147</v>
      </c>
      <c r="H32" s="15"/>
      <c r="I32" s="15" t="s">
        <v>272</v>
      </c>
      <c r="J32" s="22" t="s">
        <v>167</v>
      </c>
      <c r="K32" s="27">
        <v>30186066</v>
      </c>
      <c r="L32" s="20" t="s">
        <v>33</v>
      </c>
      <c r="M32" s="34">
        <v>2.5</v>
      </c>
      <c r="N32" s="20" t="s">
        <v>32</v>
      </c>
      <c r="O32" s="136" t="s">
        <v>121</v>
      </c>
      <c r="P32" s="151">
        <v>4404</v>
      </c>
      <c r="Q32" s="130">
        <v>10428</v>
      </c>
      <c r="R32" s="130">
        <v>0</v>
      </c>
      <c r="S32" s="152">
        <f t="shared" si="0"/>
        <v>14832</v>
      </c>
      <c r="T32" s="145" t="s">
        <v>21</v>
      </c>
      <c r="U32" s="2" t="s">
        <v>21</v>
      </c>
      <c r="V32" s="44" t="s">
        <v>348</v>
      </c>
    </row>
    <row r="33" spans="1:22" ht="36">
      <c r="A33" s="20" t="s">
        <v>63</v>
      </c>
      <c r="B33" s="2" t="s">
        <v>22</v>
      </c>
      <c r="C33" s="2" t="s">
        <v>75</v>
      </c>
      <c r="D33" s="2" t="s">
        <v>128</v>
      </c>
      <c r="E33" s="2" t="s">
        <v>122</v>
      </c>
      <c r="F33" s="2" t="s">
        <v>168</v>
      </c>
      <c r="G33" s="5" t="s">
        <v>147</v>
      </c>
      <c r="H33" s="15"/>
      <c r="I33" s="15" t="s">
        <v>273</v>
      </c>
      <c r="J33" s="22" t="s">
        <v>169</v>
      </c>
      <c r="K33" s="27">
        <v>30163694</v>
      </c>
      <c r="L33" s="20" t="s">
        <v>33</v>
      </c>
      <c r="M33" s="34">
        <v>5</v>
      </c>
      <c r="N33" s="20" t="s">
        <v>32</v>
      </c>
      <c r="O33" s="136" t="s">
        <v>121</v>
      </c>
      <c r="P33" s="151">
        <v>1102</v>
      </c>
      <c r="Q33" s="130">
        <v>2727</v>
      </c>
      <c r="R33" s="130">
        <v>0</v>
      </c>
      <c r="S33" s="152">
        <f t="shared" si="0"/>
        <v>3829</v>
      </c>
      <c r="T33" s="145" t="s">
        <v>21</v>
      </c>
      <c r="U33" s="2" t="s">
        <v>21</v>
      </c>
      <c r="V33" s="44" t="s">
        <v>348</v>
      </c>
    </row>
    <row r="34" spans="1:22" ht="36">
      <c r="A34" s="20" t="s">
        <v>64</v>
      </c>
      <c r="B34" s="2" t="s">
        <v>22</v>
      </c>
      <c r="C34" s="2" t="s">
        <v>76</v>
      </c>
      <c r="D34" s="2" t="s">
        <v>128</v>
      </c>
      <c r="E34" s="2" t="s">
        <v>122</v>
      </c>
      <c r="F34" s="2" t="s">
        <v>127</v>
      </c>
      <c r="G34" s="5">
        <v>39</v>
      </c>
      <c r="H34" s="15"/>
      <c r="I34" s="15" t="s">
        <v>274</v>
      </c>
      <c r="J34" s="22" t="s">
        <v>170</v>
      </c>
      <c r="K34" s="27">
        <v>30186193</v>
      </c>
      <c r="L34" s="20" t="s">
        <v>33</v>
      </c>
      <c r="M34" s="34">
        <v>8.5</v>
      </c>
      <c r="N34" s="20" t="s">
        <v>32</v>
      </c>
      <c r="O34" s="136" t="s">
        <v>121</v>
      </c>
      <c r="P34" s="151">
        <v>378</v>
      </c>
      <c r="Q34" s="130">
        <v>989</v>
      </c>
      <c r="R34" s="130">
        <v>0</v>
      </c>
      <c r="S34" s="152">
        <f t="shared" si="0"/>
        <v>1367</v>
      </c>
      <c r="T34" s="145" t="s">
        <v>21</v>
      </c>
      <c r="U34" s="2" t="s">
        <v>21</v>
      </c>
      <c r="V34" s="44" t="s">
        <v>348</v>
      </c>
    </row>
    <row r="35" spans="1:22" ht="36">
      <c r="A35" s="20" t="s">
        <v>65</v>
      </c>
      <c r="B35" s="2" t="s">
        <v>22</v>
      </c>
      <c r="C35" s="2" t="s">
        <v>77</v>
      </c>
      <c r="D35" s="2" t="s">
        <v>128</v>
      </c>
      <c r="E35" s="2" t="s">
        <v>122</v>
      </c>
      <c r="F35" s="2" t="s">
        <v>171</v>
      </c>
      <c r="G35" s="5">
        <v>22</v>
      </c>
      <c r="H35" s="15" t="s">
        <v>119</v>
      </c>
      <c r="I35" s="15" t="s">
        <v>275</v>
      </c>
      <c r="J35" s="22" t="s">
        <v>172</v>
      </c>
      <c r="K35" s="27">
        <v>30244595</v>
      </c>
      <c r="L35" s="20" t="s">
        <v>33</v>
      </c>
      <c r="M35" s="34">
        <v>4</v>
      </c>
      <c r="N35" s="20" t="s">
        <v>32</v>
      </c>
      <c r="O35" s="136" t="s">
        <v>121</v>
      </c>
      <c r="P35" s="151">
        <v>1574</v>
      </c>
      <c r="Q35" s="130">
        <v>3864</v>
      </c>
      <c r="R35" s="130">
        <v>0</v>
      </c>
      <c r="S35" s="152">
        <f t="shared" si="0"/>
        <v>5438</v>
      </c>
      <c r="T35" s="145" t="s">
        <v>21</v>
      </c>
      <c r="U35" s="2" t="s">
        <v>21</v>
      </c>
      <c r="V35" s="44" t="s">
        <v>348</v>
      </c>
    </row>
    <row r="36" spans="1:22" ht="36">
      <c r="A36" s="20" t="s">
        <v>83</v>
      </c>
      <c r="B36" s="2" t="s">
        <v>22</v>
      </c>
      <c r="C36" s="2" t="s">
        <v>78</v>
      </c>
      <c r="D36" s="2" t="s">
        <v>173</v>
      </c>
      <c r="E36" s="2" t="s">
        <v>276</v>
      </c>
      <c r="F36" s="2" t="s">
        <v>277</v>
      </c>
      <c r="G36" s="5" t="s">
        <v>147</v>
      </c>
      <c r="H36" s="15"/>
      <c r="I36" s="15" t="s">
        <v>278</v>
      </c>
      <c r="J36" s="22" t="s">
        <v>175</v>
      </c>
      <c r="K36" s="27">
        <v>30187520</v>
      </c>
      <c r="L36" s="20" t="s">
        <v>33</v>
      </c>
      <c r="M36" s="34">
        <v>5</v>
      </c>
      <c r="N36" s="20" t="s">
        <v>32</v>
      </c>
      <c r="O36" s="136" t="s">
        <v>121</v>
      </c>
      <c r="P36" s="151">
        <v>141</v>
      </c>
      <c r="Q36" s="130">
        <v>412</v>
      </c>
      <c r="R36" s="130">
        <v>0</v>
      </c>
      <c r="S36" s="152">
        <f t="shared" si="0"/>
        <v>553</v>
      </c>
      <c r="T36" s="145" t="s">
        <v>21</v>
      </c>
      <c r="U36" s="2" t="s">
        <v>21</v>
      </c>
      <c r="V36" s="44" t="s">
        <v>348</v>
      </c>
    </row>
    <row r="37" spans="1:22" ht="36">
      <c r="A37" s="20" t="s">
        <v>84</v>
      </c>
      <c r="B37" s="2" t="s">
        <v>22</v>
      </c>
      <c r="C37" s="2" t="s">
        <v>79</v>
      </c>
      <c r="D37" s="2" t="s">
        <v>173</v>
      </c>
      <c r="E37" s="2" t="s">
        <v>174</v>
      </c>
      <c r="F37" s="2" t="s">
        <v>176</v>
      </c>
      <c r="G37" s="5" t="s">
        <v>147</v>
      </c>
      <c r="H37" s="15"/>
      <c r="I37" s="15" t="s">
        <v>282</v>
      </c>
      <c r="J37" s="22" t="s">
        <v>221</v>
      </c>
      <c r="K37" s="27">
        <v>30184336</v>
      </c>
      <c r="L37" s="20" t="s">
        <v>33</v>
      </c>
      <c r="M37" s="34">
        <v>15.5</v>
      </c>
      <c r="N37" s="20" t="s">
        <v>32</v>
      </c>
      <c r="O37" s="136" t="s">
        <v>121</v>
      </c>
      <c r="P37" s="151">
        <v>538</v>
      </c>
      <c r="Q37" s="130">
        <v>1395</v>
      </c>
      <c r="R37" s="130">
        <v>0</v>
      </c>
      <c r="S37" s="152">
        <f t="shared" ref="S37:S62" si="1">P37+Q37+R37</f>
        <v>1933</v>
      </c>
      <c r="T37" s="145" t="s">
        <v>21</v>
      </c>
      <c r="U37" s="2" t="s">
        <v>21</v>
      </c>
      <c r="V37" s="44" t="s">
        <v>348</v>
      </c>
    </row>
    <row r="38" spans="1:22" ht="36">
      <c r="A38" s="20" t="s">
        <v>85</v>
      </c>
      <c r="B38" s="2" t="s">
        <v>22</v>
      </c>
      <c r="C38" s="2" t="s">
        <v>283</v>
      </c>
      <c r="D38" s="2" t="s">
        <v>128</v>
      </c>
      <c r="E38" s="2" t="s">
        <v>123</v>
      </c>
      <c r="F38" s="2" t="s">
        <v>284</v>
      </c>
      <c r="G38" s="5" t="s">
        <v>147</v>
      </c>
      <c r="H38" s="15"/>
      <c r="I38" s="15" t="s">
        <v>285</v>
      </c>
      <c r="J38" s="22" t="s">
        <v>177</v>
      </c>
      <c r="K38" s="27">
        <v>30184732</v>
      </c>
      <c r="L38" s="20" t="s">
        <v>33</v>
      </c>
      <c r="M38" s="34">
        <v>11.5</v>
      </c>
      <c r="N38" s="20" t="s">
        <v>32</v>
      </c>
      <c r="O38" s="136" t="s">
        <v>121</v>
      </c>
      <c r="P38" s="151">
        <v>675</v>
      </c>
      <c r="Q38" s="130">
        <v>1684</v>
      </c>
      <c r="R38" s="130">
        <v>0</v>
      </c>
      <c r="S38" s="152">
        <f t="shared" si="1"/>
        <v>2359</v>
      </c>
      <c r="T38" s="145" t="s">
        <v>21</v>
      </c>
      <c r="U38" s="2" t="s">
        <v>21</v>
      </c>
      <c r="V38" s="44" t="s">
        <v>348</v>
      </c>
    </row>
    <row r="39" spans="1:22" ht="36">
      <c r="A39" s="20" t="s">
        <v>86</v>
      </c>
      <c r="B39" s="2" t="s">
        <v>22</v>
      </c>
      <c r="C39" s="2" t="s">
        <v>286</v>
      </c>
      <c r="D39" s="2" t="s">
        <v>128</v>
      </c>
      <c r="E39" s="2" t="s">
        <v>152</v>
      </c>
      <c r="F39" s="2" t="s">
        <v>284</v>
      </c>
      <c r="G39" s="5" t="s">
        <v>147</v>
      </c>
      <c r="H39" s="15"/>
      <c r="I39" s="15" t="s">
        <v>287</v>
      </c>
      <c r="J39" s="22" t="s">
        <v>178</v>
      </c>
      <c r="K39" s="27">
        <v>30187025</v>
      </c>
      <c r="L39" s="20" t="s">
        <v>33</v>
      </c>
      <c r="M39" s="34">
        <v>8.5</v>
      </c>
      <c r="N39" s="20" t="s">
        <v>32</v>
      </c>
      <c r="O39" s="136" t="s">
        <v>121</v>
      </c>
      <c r="P39" s="151">
        <v>222</v>
      </c>
      <c r="Q39" s="130">
        <v>511</v>
      </c>
      <c r="R39" s="130">
        <v>0</v>
      </c>
      <c r="S39" s="152">
        <f t="shared" si="1"/>
        <v>733</v>
      </c>
      <c r="T39" s="145" t="s">
        <v>21</v>
      </c>
      <c r="U39" s="2" t="s">
        <v>21</v>
      </c>
      <c r="V39" s="44" t="s">
        <v>348</v>
      </c>
    </row>
    <row r="40" spans="1:22" ht="36">
      <c r="A40" s="20" t="s">
        <v>87</v>
      </c>
      <c r="B40" s="2" t="s">
        <v>22</v>
      </c>
      <c r="C40" s="2" t="s">
        <v>80</v>
      </c>
      <c r="D40" s="2" t="s">
        <v>128</v>
      </c>
      <c r="E40" s="2" t="s">
        <v>123</v>
      </c>
      <c r="F40" s="2" t="s">
        <v>179</v>
      </c>
      <c r="G40" s="5" t="s">
        <v>147</v>
      </c>
      <c r="H40" s="15"/>
      <c r="I40" s="15" t="s">
        <v>288</v>
      </c>
      <c r="J40" s="22" t="s">
        <v>180</v>
      </c>
      <c r="K40" s="31" t="s">
        <v>233</v>
      </c>
      <c r="L40" s="20" t="s">
        <v>33</v>
      </c>
      <c r="M40" s="34">
        <v>7</v>
      </c>
      <c r="N40" s="20" t="s">
        <v>32</v>
      </c>
      <c r="O40" s="136" t="s">
        <v>121</v>
      </c>
      <c r="P40" s="151">
        <v>66</v>
      </c>
      <c r="Q40" s="130">
        <v>184</v>
      </c>
      <c r="R40" s="130">
        <v>0</v>
      </c>
      <c r="S40" s="152">
        <f t="shared" si="1"/>
        <v>250</v>
      </c>
      <c r="T40" s="145" t="s">
        <v>21</v>
      </c>
      <c r="U40" s="2" t="s">
        <v>21</v>
      </c>
      <c r="V40" s="44" t="s">
        <v>348</v>
      </c>
    </row>
    <row r="41" spans="1:22" ht="36">
      <c r="A41" s="20" t="s">
        <v>88</v>
      </c>
      <c r="B41" s="2" t="s">
        <v>22</v>
      </c>
      <c r="C41" s="2" t="s">
        <v>81</v>
      </c>
      <c r="D41" s="2" t="s">
        <v>24</v>
      </c>
      <c r="E41" s="2" t="s">
        <v>150</v>
      </c>
      <c r="F41" s="2" t="s">
        <v>181</v>
      </c>
      <c r="G41" s="5" t="s">
        <v>147</v>
      </c>
      <c r="H41" s="15"/>
      <c r="I41" s="15" t="s">
        <v>289</v>
      </c>
      <c r="J41" s="22" t="s">
        <v>182</v>
      </c>
      <c r="K41" s="27">
        <v>30186985</v>
      </c>
      <c r="L41" s="20" t="s">
        <v>33</v>
      </c>
      <c r="M41" s="34">
        <v>8</v>
      </c>
      <c r="N41" s="20" t="s">
        <v>32</v>
      </c>
      <c r="O41" s="136" t="s">
        <v>121</v>
      </c>
      <c r="P41" s="151">
        <v>10308</v>
      </c>
      <c r="Q41" s="130">
        <v>25004</v>
      </c>
      <c r="R41" s="130">
        <v>0</v>
      </c>
      <c r="S41" s="152">
        <f t="shared" si="1"/>
        <v>35312</v>
      </c>
      <c r="T41" s="145" t="s">
        <v>21</v>
      </c>
      <c r="U41" s="2" t="s">
        <v>21</v>
      </c>
      <c r="V41" s="44" t="s">
        <v>348</v>
      </c>
    </row>
    <row r="42" spans="1:22" ht="36">
      <c r="A42" s="20" t="s">
        <v>89</v>
      </c>
      <c r="B42" s="2" t="s">
        <v>22</v>
      </c>
      <c r="C42" s="2" t="s">
        <v>290</v>
      </c>
      <c r="D42" s="2" t="s">
        <v>128</v>
      </c>
      <c r="E42" s="2" t="s">
        <v>123</v>
      </c>
      <c r="F42" s="2" t="s">
        <v>183</v>
      </c>
      <c r="G42" s="5" t="s">
        <v>147</v>
      </c>
      <c r="H42" s="15"/>
      <c r="I42" s="15" t="s">
        <v>291</v>
      </c>
      <c r="J42" s="22" t="s">
        <v>184</v>
      </c>
      <c r="K42" s="27">
        <v>30244214</v>
      </c>
      <c r="L42" s="20" t="s">
        <v>33</v>
      </c>
      <c r="M42" s="34">
        <v>7</v>
      </c>
      <c r="N42" s="20" t="s">
        <v>32</v>
      </c>
      <c r="O42" s="136" t="s">
        <v>121</v>
      </c>
      <c r="P42" s="151">
        <v>314</v>
      </c>
      <c r="Q42" s="130">
        <v>1049</v>
      </c>
      <c r="R42" s="130">
        <v>0</v>
      </c>
      <c r="S42" s="152">
        <f t="shared" si="1"/>
        <v>1363</v>
      </c>
      <c r="T42" s="145" t="s">
        <v>21</v>
      </c>
      <c r="U42" s="2" t="s">
        <v>21</v>
      </c>
      <c r="V42" s="44" t="s">
        <v>348</v>
      </c>
    </row>
    <row r="43" spans="1:22" ht="36">
      <c r="A43" s="20" t="s">
        <v>90</v>
      </c>
      <c r="B43" s="2" t="s">
        <v>22</v>
      </c>
      <c r="C43" s="2" t="s">
        <v>82</v>
      </c>
      <c r="D43" s="2" t="s">
        <v>173</v>
      </c>
      <c r="E43" s="2" t="s">
        <v>174</v>
      </c>
      <c r="F43" s="2" t="s">
        <v>188</v>
      </c>
      <c r="G43" s="5" t="s">
        <v>147</v>
      </c>
      <c r="H43" s="15"/>
      <c r="I43" s="15" t="s">
        <v>294</v>
      </c>
      <c r="J43" s="22" t="s">
        <v>189</v>
      </c>
      <c r="K43" s="27">
        <v>30198535</v>
      </c>
      <c r="L43" s="20" t="s">
        <v>33</v>
      </c>
      <c r="M43" s="34">
        <v>2.5</v>
      </c>
      <c r="N43" s="20" t="s">
        <v>32</v>
      </c>
      <c r="O43" s="136" t="s">
        <v>121</v>
      </c>
      <c r="P43" s="151">
        <v>2135</v>
      </c>
      <c r="Q43" s="130">
        <v>5040</v>
      </c>
      <c r="R43" s="130">
        <v>0</v>
      </c>
      <c r="S43" s="152">
        <f t="shared" si="1"/>
        <v>7175</v>
      </c>
      <c r="T43" s="145" t="s">
        <v>21</v>
      </c>
      <c r="U43" s="2" t="s">
        <v>21</v>
      </c>
      <c r="V43" s="44" t="s">
        <v>348</v>
      </c>
    </row>
    <row r="44" spans="1:22" ht="36">
      <c r="A44" s="20" t="s">
        <v>91</v>
      </c>
      <c r="B44" s="2" t="s">
        <v>22</v>
      </c>
      <c r="C44" s="2" t="s">
        <v>95</v>
      </c>
      <c r="D44" s="2" t="s">
        <v>322</v>
      </c>
      <c r="E44" s="2" t="s">
        <v>192</v>
      </c>
      <c r="F44" s="2" t="s">
        <v>279</v>
      </c>
      <c r="G44" s="5" t="s">
        <v>147</v>
      </c>
      <c r="H44" s="15"/>
      <c r="I44" s="15" t="s">
        <v>280</v>
      </c>
      <c r="J44" s="22" t="s">
        <v>193</v>
      </c>
      <c r="K44" s="27">
        <v>30187026</v>
      </c>
      <c r="L44" s="20" t="s">
        <v>33</v>
      </c>
      <c r="M44" s="34">
        <v>12.5</v>
      </c>
      <c r="N44" s="20" t="s">
        <v>32</v>
      </c>
      <c r="O44" s="136" t="s">
        <v>121</v>
      </c>
      <c r="P44" s="151">
        <v>5796</v>
      </c>
      <c r="Q44" s="130">
        <v>14043</v>
      </c>
      <c r="R44" s="130">
        <v>0</v>
      </c>
      <c r="S44" s="152">
        <f t="shared" si="1"/>
        <v>19839</v>
      </c>
      <c r="T44" s="145" t="s">
        <v>21</v>
      </c>
      <c r="U44" s="2" t="s">
        <v>21</v>
      </c>
      <c r="V44" s="44" t="s">
        <v>348</v>
      </c>
    </row>
    <row r="45" spans="1:22" ht="36">
      <c r="A45" s="20" t="s">
        <v>92</v>
      </c>
      <c r="B45" s="2" t="s">
        <v>22</v>
      </c>
      <c r="C45" s="2" t="s">
        <v>96</v>
      </c>
      <c r="D45" s="2" t="s">
        <v>128</v>
      </c>
      <c r="E45" s="2" t="s">
        <v>123</v>
      </c>
      <c r="F45" s="2" t="s">
        <v>194</v>
      </c>
      <c r="G45" s="5" t="s">
        <v>147</v>
      </c>
      <c r="H45" s="15"/>
      <c r="I45" s="15" t="s">
        <v>295</v>
      </c>
      <c r="J45" s="22" t="s">
        <v>195</v>
      </c>
      <c r="K45" s="27">
        <v>30186978</v>
      </c>
      <c r="L45" s="20" t="s">
        <v>33</v>
      </c>
      <c r="M45" s="34">
        <v>2.5</v>
      </c>
      <c r="N45" s="20" t="s">
        <v>32</v>
      </c>
      <c r="O45" s="136" t="s">
        <v>121</v>
      </c>
      <c r="P45" s="151">
        <v>1631</v>
      </c>
      <c r="Q45" s="130">
        <v>3681</v>
      </c>
      <c r="R45" s="130">
        <v>0</v>
      </c>
      <c r="S45" s="152">
        <f t="shared" si="1"/>
        <v>5312</v>
      </c>
      <c r="T45" s="145" t="s">
        <v>21</v>
      </c>
      <c r="U45" s="2" t="s">
        <v>21</v>
      </c>
      <c r="V45" s="44" t="s">
        <v>348</v>
      </c>
    </row>
    <row r="46" spans="1:22" ht="36">
      <c r="A46" s="20" t="s">
        <v>93</v>
      </c>
      <c r="B46" s="2" t="s">
        <v>22</v>
      </c>
      <c r="C46" s="2" t="s">
        <v>97</v>
      </c>
      <c r="D46" s="2" t="s">
        <v>128</v>
      </c>
      <c r="E46" s="2" t="s">
        <v>123</v>
      </c>
      <c r="F46" s="2" t="s">
        <v>166</v>
      </c>
      <c r="G46" s="5" t="s">
        <v>147</v>
      </c>
      <c r="H46" s="15"/>
      <c r="I46" s="22" t="s">
        <v>281</v>
      </c>
      <c r="J46" s="22" t="s">
        <v>196</v>
      </c>
      <c r="K46" s="27">
        <v>30184627</v>
      </c>
      <c r="L46" s="20" t="s">
        <v>33</v>
      </c>
      <c r="M46" s="34">
        <v>2.5</v>
      </c>
      <c r="N46" s="20" t="s">
        <v>32</v>
      </c>
      <c r="O46" s="136" t="s">
        <v>121</v>
      </c>
      <c r="P46" s="163">
        <v>134</v>
      </c>
      <c r="Q46" s="132">
        <v>342</v>
      </c>
      <c r="R46" s="132">
        <v>0</v>
      </c>
      <c r="S46" s="152">
        <f t="shared" si="1"/>
        <v>476</v>
      </c>
      <c r="T46" s="145" t="s">
        <v>21</v>
      </c>
      <c r="U46" s="2" t="s">
        <v>21</v>
      </c>
      <c r="V46" s="44" t="s">
        <v>348</v>
      </c>
    </row>
    <row r="47" spans="1:22" ht="36">
      <c r="A47" s="20" t="s">
        <v>94</v>
      </c>
      <c r="B47" s="2" t="s">
        <v>22</v>
      </c>
      <c r="C47" s="2" t="s">
        <v>98</v>
      </c>
      <c r="D47" s="2" t="s">
        <v>128</v>
      </c>
      <c r="E47" s="2" t="s">
        <v>123</v>
      </c>
      <c r="F47" s="2" t="s">
        <v>197</v>
      </c>
      <c r="G47" s="5" t="s">
        <v>147</v>
      </c>
      <c r="H47" s="15"/>
      <c r="I47" s="15" t="s">
        <v>296</v>
      </c>
      <c r="J47" s="22" t="s">
        <v>198</v>
      </c>
      <c r="K47" s="27">
        <v>30186980</v>
      </c>
      <c r="L47" s="20" t="s">
        <v>33</v>
      </c>
      <c r="M47" s="34">
        <v>5</v>
      </c>
      <c r="N47" s="20" t="s">
        <v>32</v>
      </c>
      <c r="O47" s="136" t="s">
        <v>121</v>
      </c>
      <c r="P47" s="151">
        <v>151</v>
      </c>
      <c r="Q47" s="130">
        <v>370</v>
      </c>
      <c r="R47" s="130">
        <v>0</v>
      </c>
      <c r="S47" s="152">
        <f t="shared" si="1"/>
        <v>521</v>
      </c>
      <c r="T47" s="145" t="s">
        <v>21</v>
      </c>
      <c r="U47" s="2" t="s">
        <v>21</v>
      </c>
      <c r="V47" s="44" t="s">
        <v>348</v>
      </c>
    </row>
    <row r="48" spans="1:22" ht="36">
      <c r="A48" s="20" t="s">
        <v>99</v>
      </c>
      <c r="B48" s="2" t="s">
        <v>22</v>
      </c>
      <c r="C48" s="2" t="s">
        <v>104</v>
      </c>
      <c r="D48" s="2" t="s">
        <v>128</v>
      </c>
      <c r="E48" s="2" t="s">
        <v>122</v>
      </c>
      <c r="F48" s="2" t="s">
        <v>133</v>
      </c>
      <c r="G48" s="5" t="s">
        <v>147</v>
      </c>
      <c r="H48" s="15"/>
      <c r="I48" s="15" t="s">
        <v>297</v>
      </c>
      <c r="J48" s="22" t="s">
        <v>199</v>
      </c>
      <c r="K48" s="27">
        <v>30186862</v>
      </c>
      <c r="L48" s="20" t="s">
        <v>33</v>
      </c>
      <c r="M48" s="34">
        <v>5</v>
      </c>
      <c r="N48" s="20" t="s">
        <v>32</v>
      </c>
      <c r="O48" s="136" t="s">
        <v>121</v>
      </c>
      <c r="P48" s="151">
        <v>115</v>
      </c>
      <c r="Q48" s="130">
        <v>346</v>
      </c>
      <c r="R48" s="130">
        <v>0</v>
      </c>
      <c r="S48" s="152">
        <f t="shared" si="1"/>
        <v>461</v>
      </c>
      <c r="T48" s="145" t="s">
        <v>21</v>
      </c>
      <c r="U48" s="2" t="s">
        <v>21</v>
      </c>
      <c r="V48" s="44" t="s">
        <v>348</v>
      </c>
    </row>
    <row r="49" spans="1:22" ht="36">
      <c r="A49" s="20" t="s">
        <v>100</v>
      </c>
      <c r="B49" s="2" t="s">
        <v>22</v>
      </c>
      <c r="C49" s="2" t="s">
        <v>105</v>
      </c>
      <c r="D49" s="2" t="s">
        <v>128</v>
      </c>
      <c r="E49" s="2" t="s">
        <v>122</v>
      </c>
      <c r="F49" s="2" t="s">
        <v>200</v>
      </c>
      <c r="G49" s="5" t="s">
        <v>147</v>
      </c>
      <c r="H49" s="15"/>
      <c r="I49" s="15" t="s">
        <v>298</v>
      </c>
      <c r="J49" s="22" t="s">
        <v>201</v>
      </c>
      <c r="K49" s="27">
        <v>30163681</v>
      </c>
      <c r="L49" s="20" t="s">
        <v>33</v>
      </c>
      <c r="M49" s="34">
        <v>5</v>
      </c>
      <c r="N49" s="20" t="s">
        <v>32</v>
      </c>
      <c r="O49" s="136" t="s">
        <v>121</v>
      </c>
      <c r="P49" s="151">
        <v>134</v>
      </c>
      <c r="Q49" s="130">
        <v>367</v>
      </c>
      <c r="R49" s="130">
        <v>0</v>
      </c>
      <c r="S49" s="152">
        <f t="shared" si="1"/>
        <v>501</v>
      </c>
      <c r="T49" s="145" t="s">
        <v>21</v>
      </c>
      <c r="U49" s="2" t="s">
        <v>21</v>
      </c>
      <c r="V49" s="44" t="s">
        <v>348</v>
      </c>
    </row>
    <row r="50" spans="1:22" ht="36">
      <c r="A50" s="20" t="s">
        <v>101</v>
      </c>
      <c r="B50" s="2" t="s">
        <v>22</v>
      </c>
      <c r="C50" s="2" t="s">
        <v>106</v>
      </c>
      <c r="D50" s="2" t="s">
        <v>24</v>
      </c>
      <c r="E50" s="2" t="s">
        <v>192</v>
      </c>
      <c r="F50" s="2" t="s">
        <v>202</v>
      </c>
      <c r="G50" s="5" t="s">
        <v>147</v>
      </c>
      <c r="H50" s="15"/>
      <c r="I50" s="15" t="s">
        <v>299</v>
      </c>
      <c r="J50" s="22" t="s">
        <v>203</v>
      </c>
      <c r="K50" s="27">
        <v>30187005</v>
      </c>
      <c r="L50" s="20" t="s">
        <v>33</v>
      </c>
      <c r="M50" s="34">
        <v>5</v>
      </c>
      <c r="N50" s="20" t="s">
        <v>32</v>
      </c>
      <c r="O50" s="136" t="s">
        <v>121</v>
      </c>
      <c r="P50" s="151">
        <v>332</v>
      </c>
      <c r="Q50" s="130">
        <v>753</v>
      </c>
      <c r="R50" s="130">
        <v>0</v>
      </c>
      <c r="S50" s="152">
        <f t="shared" si="1"/>
        <v>1085</v>
      </c>
      <c r="T50" s="145" t="s">
        <v>21</v>
      </c>
      <c r="U50" s="2" t="s">
        <v>21</v>
      </c>
      <c r="V50" s="44" t="s">
        <v>348</v>
      </c>
    </row>
    <row r="51" spans="1:22" ht="36">
      <c r="A51" s="20" t="s">
        <v>102</v>
      </c>
      <c r="B51" s="2" t="s">
        <v>22</v>
      </c>
      <c r="C51" s="2" t="s">
        <v>208</v>
      </c>
      <c r="D51" s="2" t="s">
        <v>18</v>
      </c>
      <c r="E51" s="2" t="s">
        <v>19</v>
      </c>
      <c r="F51" s="2" t="s">
        <v>31</v>
      </c>
      <c r="G51" s="5">
        <v>100</v>
      </c>
      <c r="H51" s="15" t="s">
        <v>119</v>
      </c>
      <c r="I51" s="15" t="s">
        <v>264</v>
      </c>
      <c r="J51" s="21" t="s">
        <v>209</v>
      </c>
      <c r="K51" s="26">
        <v>30196266</v>
      </c>
      <c r="L51" s="20" t="s">
        <v>33</v>
      </c>
      <c r="M51" s="34">
        <v>10.1</v>
      </c>
      <c r="N51" s="20" t="s">
        <v>32</v>
      </c>
      <c r="O51" s="136" t="s">
        <v>121</v>
      </c>
      <c r="P51" s="151">
        <v>400</v>
      </c>
      <c r="Q51" s="130">
        <v>1201</v>
      </c>
      <c r="R51" s="130">
        <v>0</v>
      </c>
      <c r="S51" s="154">
        <f t="shared" si="1"/>
        <v>1601</v>
      </c>
      <c r="T51" s="145" t="s">
        <v>21</v>
      </c>
      <c r="U51" s="2" t="s">
        <v>21</v>
      </c>
      <c r="V51" s="44" t="s">
        <v>348</v>
      </c>
    </row>
    <row r="52" spans="1:22" ht="36">
      <c r="A52" s="20" t="s">
        <v>103</v>
      </c>
      <c r="B52" s="2" t="s">
        <v>22</v>
      </c>
      <c r="C52" s="2" t="s">
        <v>109</v>
      </c>
      <c r="D52" s="2" t="s">
        <v>18</v>
      </c>
      <c r="E52" s="2" t="s">
        <v>19</v>
      </c>
      <c r="F52" s="2" t="s">
        <v>210</v>
      </c>
      <c r="G52" s="5" t="s">
        <v>147</v>
      </c>
      <c r="H52" s="15"/>
      <c r="I52" s="23" t="s">
        <v>266</v>
      </c>
      <c r="J52" s="22" t="s">
        <v>211</v>
      </c>
      <c r="K52" s="27">
        <v>30197890</v>
      </c>
      <c r="L52" s="20" t="s">
        <v>33</v>
      </c>
      <c r="M52" s="34">
        <v>10.5</v>
      </c>
      <c r="N52" s="20" t="s">
        <v>32</v>
      </c>
      <c r="O52" s="136" t="s">
        <v>121</v>
      </c>
      <c r="P52" s="151">
        <v>502</v>
      </c>
      <c r="Q52" s="130">
        <v>1109</v>
      </c>
      <c r="R52" s="130">
        <v>0</v>
      </c>
      <c r="S52" s="152">
        <f t="shared" si="1"/>
        <v>1611</v>
      </c>
      <c r="T52" s="145" t="s">
        <v>21</v>
      </c>
      <c r="U52" s="2" t="s">
        <v>21</v>
      </c>
      <c r="V52" s="44" t="s">
        <v>348</v>
      </c>
    </row>
    <row r="53" spans="1:22" ht="36">
      <c r="A53" s="20" t="s">
        <v>107</v>
      </c>
      <c r="B53" s="2" t="s">
        <v>22</v>
      </c>
      <c r="C53" s="2" t="s">
        <v>300</v>
      </c>
      <c r="D53" s="2" t="s">
        <v>18</v>
      </c>
      <c r="E53" s="2" t="s">
        <v>213</v>
      </c>
      <c r="F53" s="2" t="s">
        <v>212</v>
      </c>
      <c r="G53" s="5">
        <v>1</v>
      </c>
      <c r="H53" s="15"/>
      <c r="I53" s="23" t="s">
        <v>301</v>
      </c>
      <c r="J53" s="22" t="s">
        <v>338</v>
      </c>
      <c r="K53" s="27">
        <v>30187082</v>
      </c>
      <c r="L53" s="20" t="s">
        <v>33</v>
      </c>
      <c r="M53" s="34">
        <v>15</v>
      </c>
      <c r="N53" s="20" t="s">
        <v>32</v>
      </c>
      <c r="O53" s="136" t="s">
        <v>121</v>
      </c>
      <c r="P53" s="163">
        <v>550</v>
      </c>
      <c r="Q53" s="132">
        <v>1550</v>
      </c>
      <c r="R53" s="132">
        <v>0</v>
      </c>
      <c r="S53" s="152">
        <f t="shared" si="1"/>
        <v>2100</v>
      </c>
      <c r="T53" s="145" t="s">
        <v>21</v>
      </c>
      <c r="U53" s="2" t="s">
        <v>21</v>
      </c>
      <c r="V53" s="44" t="s">
        <v>348</v>
      </c>
    </row>
    <row r="54" spans="1:22" ht="36">
      <c r="A54" s="20" t="s">
        <v>108</v>
      </c>
      <c r="B54" s="2" t="s">
        <v>22</v>
      </c>
      <c r="C54" s="2" t="s">
        <v>302</v>
      </c>
      <c r="D54" s="2" t="s">
        <v>18</v>
      </c>
      <c r="E54" s="2" t="s">
        <v>19</v>
      </c>
      <c r="F54" s="2" t="s">
        <v>214</v>
      </c>
      <c r="G54" s="5" t="s">
        <v>147</v>
      </c>
      <c r="H54" s="15"/>
      <c r="I54" s="15" t="s">
        <v>305</v>
      </c>
      <c r="J54" s="22" t="s">
        <v>215</v>
      </c>
      <c r="K54" s="27">
        <v>30197942</v>
      </c>
      <c r="L54" s="20" t="s">
        <v>33</v>
      </c>
      <c r="M54" s="34">
        <v>6.5</v>
      </c>
      <c r="N54" s="20" t="s">
        <v>32</v>
      </c>
      <c r="O54" s="136" t="s">
        <v>121</v>
      </c>
      <c r="P54" s="151">
        <v>83</v>
      </c>
      <c r="Q54" s="130">
        <v>244</v>
      </c>
      <c r="R54" s="130">
        <v>0</v>
      </c>
      <c r="S54" s="152">
        <f t="shared" si="1"/>
        <v>327</v>
      </c>
      <c r="T54" s="145" t="s">
        <v>21</v>
      </c>
      <c r="U54" s="2" t="s">
        <v>21</v>
      </c>
      <c r="V54" s="44" t="s">
        <v>348</v>
      </c>
    </row>
    <row r="55" spans="1:22" ht="41.25" customHeight="1">
      <c r="A55" s="20" t="s">
        <v>229</v>
      </c>
      <c r="B55" s="8" t="s">
        <v>22</v>
      </c>
      <c r="C55" s="199" t="s">
        <v>329</v>
      </c>
      <c r="D55" s="199" t="s">
        <v>18</v>
      </c>
      <c r="E55" s="199" t="s">
        <v>327</v>
      </c>
      <c r="F55" s="199" t="s">
        <v>328</v>
      </c>
      <c r="G55" s="199" t="s">
        <v>147</v>
      </c>
      <c r="H55" s="199"/>
      <c r="I55" s="199"/>
      <c r="J55" s="200" t="s">
        <v>331</v>
      </c>
      <c r="K55" s="199"/>
      <c r="L55" s="41" t="s">
        <v>33</v>
      </c>
      <c r="M55" s="201">
        <v>40</v>
      </c>
      <c r="N55" s="199" t="s">
        <v>32</v>
      </c>
      <c r="O55" s="187" t="s">
        <v>32</v>
      </c>
      <c r="P55" s="188">
        <v>905</v>
      </c>
      <c r="Q55" s="189">
        <v>2111</v>
      </c>
      <c r="R55" s="189">
        <v>0</v>
      </c>
      <c r="S55" s="154">
        <f>P55+Q55</f>
        <v>3016</v>
      </c>
      <c r="T55" s="202" t="s">
        <v>21</v>
      </c>
      <c r="U55" s="199" t="s">
        <v>21</v>
      </c>
      <c r="V55" s="234" t="s">
        <v>330</v>
      </c>
    </row>
    <row r="56" spans="1:22" s="92" customFormat="1" ht="36">
      <c r="A56" s="20" t="s">
        <v>111</v>
      </c>
      <c r="B56" s="84" t="s">
        <v>22</v>
      </c>
      <c r="C56" s="84" t="s">
        <v>303</v>
      </c>
      <c r="D56" s="84" t="s">
        <v>18</v>
      </c>
      <c r="E56" s="84" t="s">
        <v>117</v>
      </c>
      <c r="F56" s="84" t="s">
        <v>216</v>
      </c>
      <c r="G56" s="85">
        <v>7</v>
      </c>
      <c r="H56" s="86"/>
      <c r="I56" s="86" t="s">
        <v>259</v>
      </c>
      <c r="J56" s="87" t="s">
        <v>217</v>
      </c>
      <c r="K56" s="95">
        <v>54047132</v>
      </c>
      <c r="L56" s="83" t="s">
        <v>218</v>
      </c>
      <c r="M56" s="96">
        <v>40</v>
      </c>
      <c r="N56" s="83">
        <v>27.54</v>
      </c>
      <c r="O56" s="140" t="str">
        <f>O18</f>
        <v xml:space="preserve">W trakcie realizacji </v>
      </c>
      <c r="P56" s="164">
        <f>50.734*1000</f>
        <v>50734</v>
      </c>
      <c r="Q56" s="128">
        <f>32.399*1000</f>
        <v>32399</v>
      </c>
      <c r="R56" s="128">
        <f>174.753*1000</f>
        <v>174753</v>
      </c>
      <c r="S56" s="156">
        <f t="shared" si="1"/>
        <v>257886</v>
      </c>
      <c r="T56" s="144" t="s">
        <v>21</v>
      </c>
      <c r="U56" s="84" t="s">
        <v>21</v>
      </c>
      <c r="V56" s="91" t="s">
        <v>349</v>
      </c>
    </row>
    <row r="57" spans="1:22" ht="36">
      <c r="A57" s="20" t="s">
        <v>112</v>
      </c>
      <c r="B57" s="2" t="s">
        <v>22</v>
      </c>
      <c r="C57" s="2" t="s">
        <v>292</v>
      </c>
      <c r="D57" s="2" t="s">
        <v>24</v>
      </c>
      <c r="E57" s="2" t="s">
        <v>185</v>
      </c>
      <c r="F57" s="2" t="s">
        <v>186</v>
      </c>
      <c r="G57" s="5" t="s">
        <v>147</v>
      </c>
      <c r="H57" s="15"/>
      <c r="I57" s="23" t="s">
        <v>293</v>
      </c>
      <c r="J57" s="22" t="s">
        <v>187</v>
      </c>
      <c r="K57" s="26">
        <v>30163684</v>
      </c>
      <c r="L57" s="20" t="s">
        <v>33</v>
      </c>
      <c r="M57" s="34">
        <v>6.5</v>
      </c>
      <c r="N57" s="20" t="s">
        <v>32</v>
      </c>
      <c r="O57" s="136" t="s">
        <v>121</v>
      </c>
      <c r="P57" s="151">
        <v>1036</v>
      </c>
      <c r="Q57" s="130">
        <v>2831</v>
      </c>
      <c r="R57" s="130">
        <v>0</v>
      </c>
      <c r="S57" s="152">
        <f t="shared" si="1"/>
        <v>3867</v>
      </c>
      <c r="T57" s="145" t="s">
        <v>21</v>
      </c>
      <c r="U57" s="2" t="s">
        <v>21</v>
      </c>
      <c r="V57" s="44" t="s">
        <v>348</v>
      </c>
    </row>
    <row r="58" spans="1:22" ht="36">
      <c r="A58" s="20" t="s">
        <v>113</v>
      </c>
      <c r="B58" s="2" t="s">
        <v>22</v>
      </c>
      <c r="C58" s="2" t="s">
        <v>306</v>
      </c>
      <c r="D58" s="2" t="s">
        <v>24</v>
      </c>
      <c r="E58" s="2" t="s">
        <v>25</v>
      </c>
      <c r="F58" s="2" t="s">
        <v>190</v>
      </c>
      <c r="G58" s="5" t="s">
        <v>147</v>
      </c>
      <c r="H58" s="15"/>
      <c r="I58" s="15" t="s">
        <v>307</v>
      </c>
      <c r="J58" s="22" t="s">
        <v>191</v>
      </c>
      <c r="K58" s="27">
        <v>30163781</v>
      </c>
      <c r="L58" s="20" t="s">
        <v>33</v>
      </c>
      <c r="M58" s="34">
        <v>11</v>
      </c>
      <c r="N58" s="20" t="s">
        <v>32</v>
      </c>
      <c r="O58" s="136" t="s">
        <v>121</v>
      </c>
      <c r="P58" s="151">
        <v>232</v>
      </c>
      <c r="Q58" s="130">
        <v>912</v>
      </c>
      <c r="R58" s="130">
        <v>0</v>
      </c>
      <c r="S58" s="152">
        <f t="shared" si="1"/>
        <v>1144</v>
      </c>
      <c r="T58" s="145" t="s">
        <v>21</v>
      </c>
      <c r="U58" s="2" t="s">
        <v>21</v>
      </c>
      <c r="V58" s="44" t="s">
        <v>348</v>
      </c>
    </row>
    <row r="59" spans="1:22" ht="35.25" customHeight="1">
      <c r="A59" s="20" t="s">
        <v>114</v>
      </c>
      <c r="B59" s="2" t="s">
        <v>22</v>
      </c>
      <c r="C59" s="2" t="s">
        <v>308</v>
      </c>
      <c r="D59" s="2" t="s">
        <v>24</v>
      </c>
      <c r="E59" s="2" t="s">
        <v>185</v>
      </c>
      <c r="F59" s="2" t="s">
        <v>133</v>
      </c>
      <c r="G59" s="5">
        <v>9</v>
      </c>
      <c r="H59" s="15" t="s">
        <v>314</v>
      </c>
      <c r="I59" s="15" t="s">
        <v>309</v>
      </c>
      <c r="J59" s="22" t="s">
        <v>204</v>
      </c>
      <c r="K59" s="27">
        <v>30163319</v>
      </c>
      <c r="L59" s="20" t="s">
        <v>33</v>
      </c>
      <c r="M59" s="34">
        <v>11</v>
      </c>
      <c r="N59" s="20" t="s">
        <v>32</v>
      </c>
      <c r="O59" s="136" t="s">
        <v>121</v>
      </c>
      <c r="P59" s="151">
        <v>643</v>
      </c>
      <c r="Q59" s="130">
        <v>1519</v>
      </c>
      <c r="R59" s="130">
        <v>0</v>
      </c>
      <c r="S59" s="152">
        <f t="shared" si="1"/>
        <v>2162</v>
      </c>
      <c r="T59" s="145" t="s">
        <v>21</v>
      </c>
      <c r="U59" s="2" t="s">
        <v>21</v>
      </c>
      <c r="V59" s="44" t="s">
        <v>348</v>
      </c>
    </row>
    <row r="60" spans="1:22" ht="42" customHeight="1">
      <c r="A60" s="20" t="s">
        <v>115</v>
      </c>
      <c r="B60" s="2" t="s">
        <v>22</v>
      </c>
      <c r="C60" s="2" t="s">
        <v>310</v>
      </c>
      <c r="D60" s="2" t="s">
        <v>24</v>
      </c>
      <c r="E60" s="2" t="s">
        <v>185</v>
      </c>
      <c r="F60" s="2" t="s">
        <v>133</v>
      </c>
      <c r="G60" s="5" t="s">
        <v>147</v>
      </c>
      <c r="H60" s="15"/>
      <c r="I60" s="15" t="s">
        <v>311</v>
      </c>
      <c r="J60" s="22" t="s">
        <v>205</v>
      </c>
      <c r="K60" s="32">
        <v>30257384</v>
      </c>
      <c r="L60" s="20" t="s">
        <v>33</v>
      </c>
      <c r="M60" s="34">
        <v>8</v>
      </c>
      <c r="N60" s="20" t="s">
        <v>32</v>
      </c>
      <c r="O60" s="136" t="s">
        <v>121</v>
      </c>
      <c r="P60" s="151">
        <v>399</v>
      </c>
      <c r="Q60" s="130">
        <v>1006</v>
      </c>
      <c r="R60" s="130">
        <v>0</v>
      </c>
      <c r="S60" s="152">
        <f t="shared" si="1"/>
        <v>1405</v>
      </c>
      <c r="T60" s="145" t="s">
        <v>21</v>
      </c>
      <c r="U60" s="2" t="s">
        <v>21</v>
      </c>
      <c r="V60" s="44" t="s">
        <v>348</v>
      </c>
    </row>
    <row r="61" spans="1:22" ht="42.75" customHeight="1">
      <c r="A61" s="20" t="s">
        <v>116</v>
      </c>
      <c r="B61" s="2" t="s">
        <v>22</v>
      </c>
      <c r="C61" s="2" t="s">
        <v>312</v>
      </c>
      <c r="D61" s="2" t="s">
        <v>24</v>
      </c>
      <c r="E61" s="2" t="s">
        <v>185</v>
      </c>
      <c r="F61" s="2" t="s">
        <v>206</v>
      </c>
      <c r="G61" s="5" t="s">
        <v>147</v>
      </c>
      <c r="H61" s="15"/>
      <c r="I61" s="15" t="s">
        <v>313</v>
      </c>
      <c r="J61" s="22" t="s">
        <v>207</v>
      </c>
      <c r="K61" s="27">
        <v>30425567</v>
      </c>
      <c r="L61" s="20" t="s">
        <v>33</v>
      </c>
      <c r="M61" s="34">
        <v>11</v>
      </c>
      <c r="N61" s="20" t="s">
        <v>32</v>
      </c>
      <c r="O61" s="136" t="s">
        <v>121</v>
      </c>
      <c r="P61" s="151">
        <v>397</v>
      </c>
      <c r="Q61" s="130">
        <v>1256</v>
      </c>
      <c r="R61" s="130">
        <v>0</v>
      </c>
      <c r="S61" s="152">
        <f t="shared" si="1"/>
        <v>1653</v>
      </c>
      <c r="T61" s="145" t="s">
        <v>21</v>
      </c>
      <c r="U61" s="2" t="s">
        <v>21</v>
      </c>
      <c r="V61" s="44" t="s">
        <v>348</v>
      </c>
    </row>
    <row r="62" spans="1:22" s="76" customFormat="1" ht="46.5" customHeight="1" thickBot="1">
      <c r="A62" s="20" t="s">
        <v>317</v>
      </c>
      <c r="B62" s="65" t="s">
        <v>22</v>
      </c>
      <c r="C62" s="65" t="s">
        <v>304</v>
      </c>
      <c r="D62" s="65" t="s">
        <v>24</v>
      </c>
      <c r="E62" s="65" t="s">
        <v>25</v>
      </c>
      <c r="F62" s="65" t="s">
        <v>216</v>
      </c>
      <c r="G62" s="68">
        <v>8</v>
      </c>
      <c r="H62" s="69"/>
      <c r="I62" s="69" t="s">
        <v>260</v>
      </c>
      <c r="J62" s="82" t="s">
        <v>220</v>
      </c>
      <c r="K62" s="72">
        <v>30257306</v>
      </c>
      <c r="L62" s="64" t="s">
        <v>33</v>
      </c>
      <c r="M62" s="74">
        <v>6</v>
      </c>
      <c r="N62" s="64">
        <v>16.32</v>
      </c>
      <c r="O62" s="139" t="s">
        <v>29</v>
      </c>
      <c r="P62" s="165">
        <v>32958</v>
      </c>
      <c r="Q62" s="166">
        <v>114185</v>
      </c>
      <c r="R62" s="166">
        <v>0</v>
      </c>
      <c r="S62" s="167">
        <f t="shared" si="1"/>
        <v>147143</v>
      </c>
      <c r="T62" s="142" t="s">
        <v>21</v>
      </c>
      <c r="U62" s="65" t="s">
        <v>21</v>
      </c>
      <c r="V62" s="66" t="s">
        <v>348</v>
      </c>
    </row>
    <row r="63" spans="1:22" ht="19.5" customHeight="1" thickBot="1">
      <c r="A63" s="208" t="s">
        <v>316</v>
      </c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10"/>
      <c r="M63" s="103">
        <f>SUM(M5:M62)</f>
        <v>1450.1</v>
      </c>
      <c r="N63" s="105"/>
      <c r="Q63" s="125"/>
      <c r="S63" s="129">
        <f>SUM(S5:S62)</f>
        <v>2102451</v>
      </c>
      <c r="T63" s="104"/>
    </row>
    <row r="64" spans="1:22" hidden="1">
      <c r="A64" s="42"/>
      <c r="B64" s="39"/>
      <c r="C64" s="40"/>
      <c r="D64" s="36"/>
      <c r="E64" s="36"/>
      <c r="F64" s="36"/>
      <c r="G64" s="37"/>
      <c r="H64" s="38"/>
      <c r="I64" s="38"/>
      <c r="J64" s="36"/>
      <c r="K64" s="35"/>
      <c r="L64" s="42"/>
      <c r="M64" s="102"/>
      <c r="N64" s="116"/>
      <c r="S64" s="120"/>
      <c r="T64" s="36"/>
      <c r="U64" s="36"/>
      <c r="V64" s="56"/>
    </row>
    <row r="65" spans="1:22" hidden="1">
      <c r="A65" s="20"/>
      <c r="B65" s="2"/>
      <c r="C65" s="2"/>
      <c r="D65" s="6"/>
      <c r="E65" s="6"/>
      <c r="F65" s="6"/>
      <c r="G65" s="7"/>
      <c r="H65" s="16"/>
      <c r="I65" s="16"/>
      <c r="J65" s="6"/>
      <c r="K65" s="27"/>
      <c r="L65" s="20"/>
      <c r="M65" s="34"/>
      <c r="N65" s="116"/>
      <c r="S65" s="120"/>
      <c r="T65" s="6"/>
      <c r="U65" s="6"/>
      <c r="V65" s="8"/>
    </row>
    <row r="66" spans="1:22" hidden="1">
      <c r="A66" s="20"/>
      <c r="B66" s="2"/>
      <c r="C66" s="2"/>
      <c r="D66" s="6"/>
      <c r="E66" s="58"/>
      <c r="F66" s="58"/>
      <c r="G66" s="59"/>
      <c r="H66" s="60"/>
      <c r="I66" s="60"/>
      <c r="J66" s="58"/>
      <c r="K66" s="54"/>
      <c r="L66" s="57"/>
      <c r="M66" s="61"/>
      <c r="N66" s="116"/>
      <c r="S66" s="121"/>
      <c r="T66" s="58"/>
      <c r="U66" s="58"/>
      <c r="V66" s="8"/>
    </row>
    <row r="67" spans="1:22">
      <c r="C67" s="12"/>
      <c r="E67" s="112"/>
      <c r="F67" s="112"/>
      <c r="G67" s="113"/>
      <c r="H67" s="114"/>
      <c r="I67" s="114"/>
      <c r="J67" s="112"/>
      <c r="K67" s="108"/>
      <c r="L67" s="109"/>
      <c r="M67" s="110"/>
      <c r="N67" s="117"/>
      <c r="P67" s="177" t="s">
        <v>343</v>
      </c>
      <c r="Q67" s="125"/>
      <c r="S67" s="123"/>
    </row>
    <row r="68" spans="1:22" ht="33">
      <c r="C68" s="12"/>
      <c r="K68" s="111"/>
      <c r="L68" s="106" t="s">
        <v>11</v>
      </c>
      <c r="M68" s="107" t="s">
        <v>320</v>
      </c>
      <c r="N68" s="124" t="s">
        <v>315</v>
      </c>
      <c r="O68" s="115"/>
      <c r="P68" s="172" t="s">
        <v>336</v>
      </c>
      <c r="Q68" s="172" t="s">
        <v>337</v>
      </c>
      <c r="R68" s="172" t="s">
        <v>342</v>
      </c>
      <c r="S68" s="176"/>
      <c r="T68" s="46"/>
    </row>
    <row r="69" spans="1:22">
      <c r="C69" s="12"/>
      <c r="F69" s="25"/>
      <c r="L69" s="6" t="s">
        <v>33</v>
      </c>
      <c r="M69" s="34">
        <f>M5+M6+M7+M10+M11+M13+M14+M15+SUM(M20:M54)+M57+M58+M59+M60+M61+M62</f>
        <v>569.1</v>
      </c>
      <c r="N69" s="50">
        <f>N5+N11+N15+N20+N62</f>
        <v>45.900000000000006</v>
      </c>
      <c r="O69" s="118"/>
      <c r="P69" s="169">
        <f>P62+P61+P60+P59+P58+P57+P54+P53+P52+P51+P50+P49+P48+P47+P46+P45+P44+P43+P42+P41+P40+P39+P38+P37+P36+P35+P34+P33+P32+P31+P30+P29+P28+P27+P26+P25+P24+P23+P22+P21+P20+P15+P14+P13+P11+P10+P7+P6+P5</f>
        <v>161986</v>
      </c>
      <c r="Q69" s="169">
        <f>Q62+Q61+Q60+Q59+Q58+Q57+Q54+Q53+Q52+Q51+Q50+Q49+Q48+Q47+Q46+Q45+Q44+Q43+Q42+Q41+Q40+Q39+Q38+Q37+Q36+Q35+Q34+Q33+Q32+Q31+Q30+Q29+Q28+Q27+Q26+Q25+Q24+Q23+Q22+Q21+Q20+Q15+Q14+Q13+Q11+Q10+Q7+Q6+Q5</f>
        <v>446895</v>
      </c>
      <c r="R69" s="170" t="s">
        <v>341</v>
      </c>
      <c r="S69" s="171">
        <f>S5+S6+S7+S10+S11+S13+S14+S15+S20+S21+S22+S23+S24+S25+S26+S27+S28+S29+S30+S31+S32+S33+S34+S35+S36+S37+S38+S39+S40+S41+S42+S43+S44+S45+S46+S47+S48+S49+S50+S51+S52+S53+S54+S57+S58+S59+S60+S61+S62</f>
        <v>608881</v>
      </c>
    </row>
    <row r="70" spans="1:22">
      <c r="C70" s="12"/>
      <c r="J70" s="101"/>
      <c r="L70" s="62" t="s">
        <v>120</v>
      </c>
      <c r="M70" s="34">
        <f>M12+M17+M18+M19+M16</f>
        <v>421</v>
      </c>
      <c r="N70" s="50">
        <f>N18+N12+N19+N17+N16</f>
        <v>60.52</v>
      </c>
      <c r="O70" s="118"/>
      <c r="P70" s="169">
        <f>P19+P18+P17+P16+P12</f>
        <v>131742</v>
      </c>
      <c r="Q70" s="169">
        <f>Q19+Q18+Q17+Q16+Q12</f>
        <v>108995</v>
      </c>
      <c r="R70" s="169">
        <f>R19+R18+R17+R16+R12</f>
        <v>532209</v>
      </c>
      <c r="S70" s="171">
        <f>S12+S16+S17+S18+S19</f>
        <v>772946</v>
      </c>
    </row>
    <row r="71" spans="1:22">
      <c r="C71" s="12"/>
      <c r="F71" s="46"/>
      <c r="G71" s="47"/>
      <c r="H71" s="48"/>
      <c r="I71" s="48"/>
      <c r="L71" s="63" t="s">
        <v>28</v>
      </c>
      <c r="M71" s="34">
        <f>M8</f>
        <v>130</v>
      </c>
      <c r="N71" s="50">
        <f>N8</f>
        <v>40.18</v>
      </c>
      <c r="O71" s="118"/>
      <c r="P71" s="169">
        <f>P8</f>
        <v>268098</v>
      </c>
      <c r="Q71" s="170" t="s">
        <v>341</v>
      </c>
      <c r="R71" s="170" t="s">
        <v>341</v>
      </c>
      <c r="S71" s="171">
        <f>S8</f>
        <v>268098</v>
      </c>
    </row>
    <row r="72" spans="1:22" ht="18.75" thickBot="1">
      <c r="C72" s="12"/>
      <c r="F72" s="46"/>
      <c r="L72" s="63" t="s">
        <v>218</v>
      </c>
      <c r="M72" s="61">
        <f>M9+M56</f>
        <v>290</v>
      </c>
      <c r="N72" s="50">
        <f>N9+N56</f>
        <v>67.14</v>
      </c>
      <c r="O72" s="118"/>
      <c r="P72" s="169">
        <f>P9+P56</f>
        <v>83824</v>
      </c>
      <c r="Q72" s="169">
        <f>Q9+Q56</f>
        <v>61053</v>
      </c>
      <c r="R72" s="169">
        <f>R9+R56</f>
        <v>304633</v>
      </c>
      <c r="S72" s="171">
        <f>S56+S9</f>
        <v>449510</v>
      </c>
    </row>
    <row r="73" spans="1:22" ht="18.75" thickBot="1">
      <c r="C73" s="12"/>
      <c r="F73" s="46"/>
      <c r="M73" s="103">
        <f>SUM(M69:M72)</f>
        <v>1410.1</v>
      </c>
      <c r="N73" s="103">
        <f>SUM(N69:N72)</f>
        <v>213.74</v>
      </c>
      <c r="O73" s="118"/>
      <c r="P73" s="125"/>
      <c r="Q73" s="125"/>
      <c r="R73" s="125"/>
      <c r="S73" s="168">
        <f>S69+S70+S71+S72</f>
        <v>2099435</v>
      </c>
    </row>
    <row r="74" spans="1:22">
      <c r="C74" s="12"/>
      <c r="E74" s="9"/>
      <c r="F74" s="46"/>
      <c r="L74" s="9"/>
      <c r="M74" s="9"/>
      <c r="N74" s="9"/>
      <c r="S74" s="122"/>
    </row>
    <row r="75" spans="1:22">
      <c r="C75" s="12"/>
      <c r="P75" s="177" t="s">
        <v>344</v>
      </c>
    </row>
    <row r="76" spans="1:22" ht="33">
      <c r="C76" s="12"/>
      <c r="H76" s="178" t="s">
        <v>344</v>
      </c>
      <c r="L76" s="180" t="s">
        <v>11</v>
      </c>
      <c r="M76" s="181" t="s">
        <v>320</v>
      </c>
      <c r="N76" s="124" t="s">
        <v>315</v>
      </c>
      <c r="P76" s="179" t="s">
        <v>336</v>
      </c>
      <c r="Q76" s="179" t="s">
        <v>337</v>
      </c>
      <c r="R76" s="179" t="s">
        <v>342</v>
      </c>
      <c r="S76" s="175"/>
    </row>
    <row r="77" spans="1:22">
      <c r="C77" s="12"/>
      <c r="H77" s="17" t="s">
        <v>345</v>
      </c>
      <c r="J77" s="25" t="s">
        <v>331</v>
      </c>
      <c r="L77" s="20" t="s">
        <v>33</v>
      </c>
      <c r="M77" s="34">
        <v>40</v>
      </c>
      <c r="N77" s="20" t="s">
        <v>341</v>
      </c>
      <c r="P77" s="173">
        <f>P55</f>
        <v>905</v>
      </c>
      <c r="Q77" s="173">
        <f>Q55</f>
        <v>2111</v>
      </c>
      <c r="R77" s="203" t="s">
        <v>341</v>
      </c>
      <c r="S77" s="174">
        <f>P77+Q77</f>
        <v>3016</v>
      </c>
    </row>
    <row r="78" spans="1:22">
      <c r="C78" s="12"/>
    </row>
    <row r="79" spans="1:22">
      <c r="C79" s="12"/>
    </row>
    <row r="80" spans="1:22">
      <c r="C80" s="12"/>
    </row>
    <row r="81" spans="3:3">
      <c r="C81" s="12"/>
    </row>
    <row r="82" spans="3:3">
      <c r="C82" s="12"/>
    </row>
    <row r="83" spans="3:3">
      <c r="C83" s="12"/>
    </row>
    <row r="84" spans="3:3">
      <c r="C84" s="12"/>
    </row>
    <row r="85" spans="3:3">
      <c r="C85" s="12"/>
    </row>
    <row r="86" spans="3:3">
      <c r="C86" s="12"/>
    </row>
    <row r="87" spans="3:3">
      <c r="C87" s="12"/>
    </row>
    <row r="88" spans="3:3">
      <c r="C88" s="12"/>
    </row>
    <row r="89" spans="3:3">
      <c r="C89" s="12"/>
    </row>
    <row r="90" spans="3:3">
      <c r="C90" s="12"/>
    </row>
    <row r="91" spans="3:3">
      <c r="C91" s="12"/>
    </row>
    <row r="92" spans="3:3">
      <c r="C92" s="12"/>
    </row>
    <row r="93" spans="3:3">
      <c r="C93" s="12"/>
    </row>
    <row r="94" spans="3:3">
      <c r="C94" s="12"/>
    </row>
    <row r="95" spans="3:3">
      <c r="C95" s="12"/>
    </row>
    <row r="96" spans="3:3">
      <c r="C96" s="12"/>
    </row>
    <row r="97" spans="3:3">
      <c r="C97" s="12"/>
    </row>
    <row r="98" spans="3:3">
      <c r="C98" s="12"/>
    </row>
    <row r="99" spans="3:3">
      <c r="C99" s="12"/>
    </row>
    <row r="100" spans="3:3">
      <c r="C100" s="12"/>
    </row>
    <row r="101" spans="3:3">
      <c r="C101" s="12"/>
    </row>
    <row r="102" spans="3:3">
      <c r="C102" s="12"/>
    </row>
    <row r="103" spans="3:3">
      <c r="C103" s="12"/>
    </row>
    <row r="104" spans="3:3">
      <c r="C104" s="12"/>
    </row>
    <row r="105" spans="3:3">
      <c r="C105" s="12"/>
    </row>
    <row r="106" spans="3:3">
      <c r="C106" s="12"/>
    </row>
    <row r="107" spans="3:3">
      <c r="C107" s="12"/>
    </row>
    <row r="108" spans="3:3">
      <c r="C108" s="12"/>
    </row>
    <row r="109" spans="3:3">
      <c r="C109" s="12"/>
    </row>
    <row r="110" spans="3:3">
      <c r="C110" s="12"/>
    </row>
    <row r="111" spans="3:3">
      <c r="C111" s="12"/>
    </row>
    <row r="112" spans="3:3">
      <c r="C112" s="12"/>
    </row>
    <row r="113" spans="3:3">
      <c r="C113" s="12"/>
    </row>
    <row r="114" spans="3:3">
      <c r="C114" s="12"/>
    </row>
    <row r="115" spans="3:3">
      <c r="C115" s="12"/>
    </row>
    <row r="116" spans="3:3">
      <c r="C116" s="12"/>
    </row>
    <row r="117" spans="3:3">
      <c r="C117" s="12"/>
    </row>
    <row r="118" spans="3:3">
      <c r="C118" s="12"/>
    </row>
    <row r="119" spans="3:3">
      <c r="C119" s="12"/>
    </row>
    <row r="120" spans="3:3">
      <c r="C120" s="12"/>
    </row>
    <row r="121" spans="3:3">
      <c r="C121" s="12"/>
    </row>
    <row r="122" spans="3:3">
      <c r="C122" s="12"/>
    </row>
    <row r="123" spans="3:3">
      <c r="C123" s="12"/>
    </row>
    <row r="124" spans="3:3">
      <c r="C124" s="12"/>
    </row>
    <row r="125" spans="3:3">
      <c r="C125" s="12"/>
    </row>
    <row r="126" spans="3:3">
      <c r="C126" s="12"/>
    </row>
    <row r="127" spans="3:3">
      <c r="C127" s="12"/>
    </row>
    <row r="128" spans="3:3">
      <c r="C128" s="12"/>
    </row>
    <row r="129" spans="3:3">
      <c r="C129" s="12"/>
    </row>
    <row r="130" spans="3:3">
      <c r="C130" s="12"/>
    </row>
    <row r="131" spans="3:3">
      <c r="C131" s="12"/>
    </row>
    <row r="132" spans="3:3">
      <c r="C132" s="12"/>
    </row>
    <row r="133" spans="3:3">
      <c r="C133" s="12"/>
    </row>
    <row r="134" spans="3:3">
      <c r="C134" s="12"/>
    </row>
    <row r="135" spans="3:3">
      <c r="C135" s="12"/>
    </row>
    <row r="136" spans="3:3">
      <c r="C136" s="12"/>
    </row>
    <row r="137" spans="3:3">
      <c r="C137" s="12"/>
    </row>
    <row r="138" spans="3:3">
      <c r="C138" s="12"/>
    </row>
    <row r="139" spans="3:3">
      <c r="C139" s="12"/>
    </row>
    <row r="140" spans="3:3">
      <c r="C140" s="12"/>
    </row>
    <row r="141" spans="3:3">
      <c r="C141" s="12"/>
    </row>
    <row r="142" spans="3:3">
      <c r="C142" s="12"/>
    </row>
    <row r="143" spans="3:3">
      <c r="C143" s="12"/>
    </row>
    <row r="144" spans="3:3">
      <c r="C144" s="12"/>
    </row>
    <row r="145" spans="3:3">
      <c r="C145" s="12"/>
    </row>
    <row r="146" spans="3:3">
      <c r="C146" s="12"/>
    </row>
    <row r="147" spans="3:3">
      <c r="C147" s="12"/>
    </row>
    <row r="148" spans="3:3">
      <c r="C148" s="12"/>
    </row>
    <row r="149" spans="3:3">
      <c r="C149" s="12"/>
    </row>
    <row r="150" spans="3:3">
      <c r="C150" s="12"/>
    </row>
    <row r="151" spans="3:3">
      <c r="C151" s="12"/>
    </row>
    <row r="152" spans="3:3">
      <c r="C152" s="12"/>
    </row>
    <row r="153" spans="3:3">
      <c r="C153" s="12"/>
    </row>
    <row r="154" spans="3:3">
      <c r="C154" s="12"/>
    </row>
    <row r="155" spans="3:3">
      <c r="C155" s="12"/>
    </row>
    <row r="156" spans="3:3">
      <c r="C156" s="12"/>
    </row>
    <row r="157" spans="3:3">
      <c r="C157" s="12"/>
    </row>
    <row r="158" spans="3:3">
      <c r="C158" s="12"/>
    </row>
    <row r="159" spans="3:3">
      <c r="C159" s="12"/>
    </row>
    <row r="160" spans="3:3">
      <c r="C160" s="12"/>
    </row>
    <row r="161" spans="3:3">
      <c r="C161" s="12"/>
    </row>
    <row r="162" spans="3:3">
      <c r="C162" s="12"/>
    </row>
    <row r="163" spans="3:3">
      <c r="C163" s="12"/>
    </row>
    <row r="164" spans="3:3">
      <c r="C164" s="12"/>
    </row>
    <row r="165" spans="3:3">
      <c r="C165" s="12"/>
    </row>
    <row r="166" spans="3:3">
      <c r="C166" s="12"/>
    </row>
    <row r="167" spans="3:3">
      <c r="C167" s="12"/>
    </row>
    <row r="168" spans="3:3">
      <c r="C168" s="12"/>
    </row>
    <row r="169" spans="3:3">
      <c r="C169" s="12"/>
    </row>
    <row r="170" spans="3:3">
      <c r="C170" s="12"/>
    </row>
    <row r="171" spans="3:3">
      <c r="C171" s="12"/>
    </row>
    <row r="172" spans="3:3">
      <c r="C172" s="12"/>
    </row>
    <row r="173" spans="3:3">
      <c r="C173" s="12"/>
    </row>
    <row r="174" spans="3:3">
      <c r="C174" s="12"/>
    </row>
    <row r="175" spans="3:3">
      <c r="C175" s="12"/>
    </row>
    <row r="176" spans="3:3">
      <c r="C176" s="12"/>
    </row>
    <row r="177" spans="3:3">
      <c r="C177" s="12"/>
    </row>
    <row r="178" spans="3:3">
      <c r="C178" s="12"/>
    </row>
    <row r="179" spans="3:3">
      <c r="C179" s="12"/>
    </row>
    <row r="180" spans="3:3">
      <c r="C180" s="12"/>
    </row>
    <row r="181" spans="3:3">
      <c r="C181" s="12"/>
    </row>
    <row r="182" spans="3:3">
      <c r="C182" s="12"/>
    </row>
    <row r="183" spans="3:3">
      <c r="C183" s="12"/>
    </row>
    <row r="184" spans="3:3">
      <c r="C184" s="12"/>
    </row>
    <row r="185" spans="3:3">
      <c r="C185" s="12"/>
    </row>
    <row r="186" spans="3:3">
      <c r="C186" s="12"/>
    </row>
    <row r="187" spans="3:3">
      <c r="C187" s="12"/>
    </row>
    <row r="188" spans="3:3">
      <c r="C188" s="12"/>
    </row>
    <row r="189" spans="3:3">
      <c r="C189" s="12"/>
    </row>
    <row r="190" spans="3:3">
      <c r="C190" s="12"/>
    </row>
    <row r="191" spans="3:3">
      <c r="C191" s="12"/>
    </row>
    <row r="192" spans="3:3">
      <c r="C192" s="12"/>
    </row>
    <row r="193" spans="3:3">
      <c r="C193" s="12"/>
    </row>
    <row r="194" spans="3:3">
      <c r="C194" s="12"/>
    </row>
    <row r="195" spans="3:3">
      <c r="C195" s="12"/>
    </row>
    <row r="196" spans="3:3">
      <c r="C196" s="12"/>
    </row>
    <row r="197" spans="3:3">
      <c r="C197" s="12"/>
    </row>
    <row r="198" spans="3:3">
      <c r="C198" s="12"/>
    </row>
    <row r="199" spans="3:3">
      <c r="C199" s="12"/>
    </row>
    <row r="200" spans="3:3">
      <c r="C200" s="12"/>
    </row>
    <row r="201" spans="3:3">
      <c r="C201" s="12"/>
    </row>
    <row r="202" spans="3:3">
      <c r="C202" s="12"/>
    </row>
    <row r="203" spans="3:3">
      <c r="C203" s="12"/>
    </row>
    <row r="204" spans="3:3">
      <c r="C204" s="12"/>
    </row>
    <row r="205" spans="3:3">
      <c r="C205" s="12"/>
    </row>
    <row r="206" spans="3:3">
      <c r="C206" s="12"/>
    </row>
    <row r="207" spans="3:3">
      <c r="C207" s="12"/>
    </row>
    <row r="208" spans="3:3">
      <c r="C208" s="12"/>
    </row>
    <row r="209" spans="3:3">
      <c r="C209" s="12"/>
    </row>
    <row r="210" spans="3:3">
      <c r="C210" s="12"/>
    </row>
    <row r="211" spans="3:3">
      <c r="C211" s="12"/>
    </row>
    <row r="212" spans="3:3">
      <c r="C212" s="12"/>
    </row>
    <row r="213" spans="3:3">
      <c r="C213" s="12"/>
    </row>
    <row r="214" spans="3:3">
      <c r="C214" s="12"/>
    </row>
    <row r="215" spans="3:3">
      <c r="C215" s="12"/>
    </row>
    <row r="216" spans="3:3">
      <c r="C216" s="12"/>
    </row>
    <row r="217" spans="3:3">
      <c r="C217" s="12"/>
    </row>
    <row r="218" spans="3:3">
      <c r="C218" s="12"/>
    </row>
    <row r="219" spans="3:3">
      <c r="C219" s="12"/>
    </row>
    <row r="220" spans="3:3">
      <c r="C220" s="12"/>
    </row>
    <row r="221" spans="3:3">
      <c r="C221" s="12"/>
    </row>
    <row r="222" spans="3:3">
      <c r="C222" s="12"/>
    </row>
    <row r="223" spans="3:3">
      <c r="C223" s="12"/>
    </row>
    <row r="224" spans="3:3">
      <c r="C224" s="12"/>
    </row>
    <row r="225" spans="3:3">
      <c r="C225" s="12"/>
    </row>
    <row r="226" spans="3:3">
      <c r="C226" s="12"/>
    </row>
    <row r="227" spans="3:3">
      <c r="C227" s="12"/>
    </row>
    <row r="228" spans="3:3">
      <c r="C228" s="12"/>
    </row>
    <row r="229" spans="3:3">
      <c r="C229" s="12"/>
    </row>
    <row r="230" spans="3:3">
      <c r="C230" s="12"/>
    </row>
    <row r="231" spans="3:3">
      <c r="C231" s="12"/>
    </row>
    <row r="232" spans="3:3">
      <c r="C232" s="12"/>
    </row>
    <row r="233" spans="3:3">
      <c r="C233" s="12"/>
    </row>
    <row r="234" spans="3:3">
      <c r="C234" s="12"/>
    </row>
    <row r="235" spans="3:3">
      <c r="C235" s="12"/>
    </row>
    <row r="236" spans="3:3">
      <c r="C236" s="12"/>
    </row>
    <row r="237" spans="3:3">
      <c r="C237" s="12"/>
    </row>
    <row r="238" spans="3:3">
      <c r="C238" s="12"/>
    </row>
    <row r="239" spans="3:3">
      <c r="C239" s="12"/>
    </row>
    <row r="240" spans="3:3">
      <c r="C240" s="12"/>
    </row>
    <row r="241" spans="3:3">
      <c r="C241" s="12"/>
    </row>
    <row r="242" spans="3:3">
      <c r="C242" s="12"/>
    </row>
    <row r="243" spans="3:3">
      <c r="C243" s="12"/>
    </row>
    <row r="244" spans="3:3">
      <c r="C244" s="12"/>
    </row>
    <row r="245" spans="3:3">
      <c r="C245" s="12"/>
    </row>
    <row r="246" spans="3:3">
      <c r="C246" s="12"/>
    </row>
    <row r="247" spans="3:3">
      <c r="C247" s="12"/>
    </row>
    <row r="248" spans="3:3">
      <c r="C248" s="12"/>
    </row>
    <row r="249" spans="3:3">
      <c r="C249" s="12"/>
    </row>
    <row r="250" spans="3:3">
      <c r="C250" s="12"/>
    </row>
    <row r="251" spans="3:3">
      <c r="C251" s="12"/>
    </row>
    <row r="252" spans="3:3">
      <c r="C252" s="12"/>
    </row>
    <row r="253" spans="3:3">
      <c r="C253" s="12"/>
    </row>
    <row r="254" spans="3:3">
      <c r="C254" s="12"/>
    </row>
    <row r="255" spans="3:3">
      <c r="C255" s="12"/>
    </row>
    <row r="256" spans="3:3">
      <c r="C256" s="12"/>
    </row>
    <row r="257" spans="3:3">
      <c r="C257" s="12"/>
    </row>
    <row r="258" spans="3:3">
      <c r="C258" s="12"/>
    </row>
    <row r="259" spans="3:3">
      <c r="C259" s="12"/>
    </row>
    <row r="260" spans="3:3">
      <c r="C260" s="12"/>
    </row>
    <row r="261" spans="3:3">
      <c r="C261" s="12"/>
    </row>
    <row r="262" spans="3:3">
      <c r="C262" s="12"/>
    </row>
    <row r="263" spans="3:3">
      <c r="C263" s="12"/>
    </row>
    <row r="264" spans="3:3">
      <c r="C264" s="12"/>
    </row>
    <row r="265" spans="3:3">
      <c r="C265" s="12"/>
    </row>
    <row r="266" spans="3:3">
      <c r="C266" s="12"/>
    </row>
    <row r="267" spans="3:3">
      <c r="C267" s="12"/>
    </row>
    <row r="268" spans="3:3">
      <c r="C268" s="12"/>
    </row>
    <row r="269" spans="3:3">
      <c r="C269" s="12"/>
    </row>
    <row r="270" spans="3:3">
      <c r="C270" s="12"/>
    </row>
    <row r="271" spans="3:3">
      <c r="C271" s="12"/>
    </row>
    <row r="272" spans="3:3">
      <c r="C272" s="12"/>
    </row>
    <row r="273" spans="3:3">
      <c r="C273" s="12"/>
    </row>
    <row r="274" spans="3:3">
      <c r="C274" s="12"/>
    </row>
    <row r="275" spans="3:3">
      <c r="C275" s="12"/>
    </row>
    <row r="276" spans="3:3">
      <c r="C276" s="12"/>
    </row>
    <row r="277" spans="3:3">
      <c r="C277" s="12"/>
    </row>
    <row r="278" spans="3:3">
      <c r="C278" s="12"/>
    </row>
    <row r="279" spans="3:3">
      <c r="C279" s="12"/>
    </row>
    <row r="280" spans="3:3">
      <c r="C280" s="12"/>
    </row>
    <row r="281" spans="3:3">
      <c r="C281" s="12"/>
    </row>
    <row r="282" spans="3:3">
      <c r="C282" s="12"/>
    </row>
    <row r="283" spans="3:3">
      <c r="C283" s="12"/>
    </row>
    <row r="284" spans="3:3">
      <c r="C284" s="12"/>
    </row>
    <row r="285" spans="3:3">
      <c r="C285" s="12"/>
    </row>
    <row r="286" spans="3:3">
      <c r="C286" s="12"/>
    </row>
    <row r="287" spans="3:3">
      <c r="C287" s="12"/>
    </row>
    <row r="288" spans="3:3">
      <c r="C288" s="12"/>
    </row>
    <row r="289" spans="3:3">
      <c r="C289" s="12"/>
    </row>
    <row r="290" spans="3:3">
      <c r="C290" s="12"/>
    </row>
    <row r="291" spans="3:3">
      <c r="C291" s="12"/>
    </row>
    <row r="292" spans="3:3">
      <c r="C292" s="12"/>
    </row>
    <row r="293" spans="3:3">
      <c r="C293" s="12"/>
    </row>
    <row r="294" spans="3:3">
      <c r="C294" s="12"/>
    </row>
    <row r="295" spans="3:3">
      <c r="C295" s="12"/>
    </row>
    <row r="296" spans="3:3">
      <c r="C296" s="12"/>
    </row>
    <row r="297" spans="3:3">
      <c r="C297" s="12"/>
    </row>
    <row r="298" spans="3:3">
      <c r="C298" s="12"/>
    </row>
    <row r="299" spans="3:3">
      <c r="C299" s="12"/>
    </row>
    <row r="300" spans="3:3">
      <c r="C300" s="12"/>
    </row>
    <row r="301" spans="3:3">
      <c r="C301" s="12"/>
    </row>
    <row r="302" spans="3:3">
      <c r="C302" s="12"/>
    </row>
    <row r="303" spans="3:3">
      <c r="C303" s="12"/>
    </row>
    <row r="304" spans="3:3">
      <c r="C304" s="12"/>
    </row>
    <row r="305" spans="3:3">
      <c r="C305" s="12"/>
    </row>
    <row r="306" spans="3:3">
      <c r="C306" s="12"/>
    </row>
    <row r="307" spans="3:3">
      <c r="C307" s="12"/>
    </row>
    <row r="308" spans="3:3">
      <c r="C308" s="12"/>
    </row>
    <row r="309" spans="3:3">
      <c r="C309" s="12"/>
    </row>
    <row r="310" spans="3:3">
      <c r="C310" s="12"/>
    </row>
    <row r="311" spans="3:3">
      <c r="C311" s="12"/>
    </row>
    <row r="312" spans="3:3">
      <c r="C312" s="12"/>
    </row>
    <row r="313" spans="3:3">
      <c r="C313" s="12"/>
    </row>
    <row r="314" spans="3:3">
      <c r="C314" s="12"/>
    </row>
    <row r="315" spans="3:3">
      <c r="C315" s="12"/>
    </row>
    <row r="316" spans="3:3">
      <c r="C316" s="12"/>
    </row>
    <row r="317" spans="3:3">
      <c r="C317" s="12"/>
    </row>
    <row r="318" spans="3:3">
      <c r="C318" s="12"/>
    </row>
    <row r="319" spans="3:3">
      <c r="C319" s="12"/>
    </row>
    <row r="320" spans="3:3">
      <c r="C320" s="12"/>
    </row>
    <row r="321" spans="3:3">
      <c r="C321" s="12"/>
    </row>
    <row r="322" spans="3:3">
      <c r="C322" s="12"/>
    </row>
    <row r="323" spans="3:3">
      <c r="C323" s="12"/>
    </row>
    <row r="324" spans="3:3">
      <c r="C324" s="12"/>
    </row>
    <row r="325" spans="3:3">
      <c r="C325" s="12"/>
    </row>
    <row r="326" spans="3:3">
      <c r="C326" s="12"/>
    </row>
    <row r="327" spans="3:3">
      <c r="C327" s="12"/>
    </row>
    <row r="328" spans="3:3">
      <c r="C328" s="12"/>
    </row>
    <row r="329" spans="3:3">
      <c r="C329" s="12"/>
    </row>
    <row r="330" spans="3:3">
      <c r="C330" s="12"/>
    </row>
    <row r="331" spans="3:3">
      <c r="C331" s="12"/>
    </row>
    <row r="332" spans="3:3">
      <c r="C332" s="12"/>
    </row>
    <row r="333" spans="3:3">
      <c r="C333" s="12"/>
    </row>
    <row r="334" spans="3:3">
      <c r="C334" s="12"/>
    </row>
    <row r="335" spans="3:3">
      <c r="C335" s="12"/>
    </row>
    <row r="336" spans="3:3">
      <c r="C336" s="12"/>
    </row>
    <row r="337" spans="3:3">
      <c r="C337" s="12"/>
    </row>
    <row r="338" spans="3:3">
      <c r="C338" s="12"/>
    </row>
    <row r="339" spans="3:3">
      <c r="C339" s="12"/>
    </row>
    <row r="340" spans="3:3">
      <c r="C340" s="12"/>
    </row>
    <row r="341" spans="3:3">
      <c r="C341" s="12"/>
    </row>
    <row r="342" spans="3:3">
      <c r="C342" s="12"/>
    </row>
    <row r="343" spans="3:3">
      <c r="C343" s="12"/>
    </row>
    <row r="344" spans="3:3">
      <c r="C344" s="12"/>
    </row>
    <row r="345" spans="3:3">
      <c r="C345" s="12"/>
    </row>
    <row r="346" spans="3:3">
      <c r="C346" s="12"/>
    </row>
    <row r="347" spans="3:3">
      <c r="C347" s="12"/>
    </row>
    <row r="348" spans="3:3">
      <c r="C348" s="12"/>
    </row>
    <row r="349" spans="3:3">
      <c r="C349" s="12"/>
    </row>
    <row r="350" spans="3:3">
      <c r="C350" s="12"/>
    </row>
    <row r="351" spans="3:3">
      <c r="C351" s="12"/>
    </row>
    <row r="352" spans="3:3">
      <c r="C352" s="12"/>
    </row>
    <row r="353" spans="3:3">
      <c r="C353" s="12"/>
    </row>
    <row r="354" spans="3:3">
      <c r="C354" s="12"/>
    </row>
    <row r="355" spans="3:3">
      <c r="C355" s="12"/>
    </row>
    <row r="356" spans="3:3">
      <c r="C356" s="12"/>
    </row>
    <row r="357" spans="3:3">
      <c r="C357" s="12"/>
    </row>
    <row r="358" spans="3:3">
      <c r="C358" s="12"/>
    </row>
    <row r="359" spans="3:3">
      <c r="C359" s="12"/>
    </row>
    <row r="360" spans="3:3">
      <c r="C360" s="12"/>
    </row>
    <row r="361" spans="3:3">
      <c r="C361" s="12"/>
    </row>
    <row r="362" spans="3:3">
      <c r="C362" s="12"/>
    </row>
    <row r="363" spans="3:3">
      <c r="C363" s="12"/>
    </row>
    <row r="364" spans="3:3">
      <c r="C364" s="12"/>
    </row>
    <row r="365" spans="3:3">
      <c r="C365" s="12"/>
    </row>
    <row r="366" spans="3:3">
      <c r="C366" s="12"/>
    </row>
    <row r="367" spans="3:3">
      <c r="C367" s="12"/>
    </row>
    <row r="368" spans="3:3">
      <c r="C368" s="12"/>
    </row>
    <row r="369" spans="3:3">
      <c r="C369" s="12"/>
    </row>
    <row r="370" spans="3:3">
      <c r="C370" s="12"/>
    </row>
    <row r="371" spans="3:3">
      <c r="C371" s="12"/>
    </row>
    <row r="372" spans="3:3">
      <c r="C372" s="12"/>
    </row>
    <row r="373" spans="3:3">
      <c r="C373" s="12"/>
    </row>
    <row r="374" spans="3:3">
      <c r="C374" s="12"/>
    </row>
    <row r="375" spans="3:3">
      <c r="C375" s="12"/>
    </row>
    <row r="376" spans="3:3">
      <c r="C376" s="12"/>
    </row>
    <row r="377" spans="3:3">
      <c r="C377" s="12"/>
    </row>
    <row r="378" spans="3:3">
      <c r="C378" s="12"/>
    </row>
    <row r="379" spans="3:3">
      <c r="C379" s="12"/>
    </row>
    <row r="380" spans="3:3">
      <c r="C380" s="12"/>
    </row>
    <row r="381" spans="3:3">
      <c r="C381" s="12"/>
    </row>
    <row r="382" spans="3:3">
      <c r="C382" s="12"/>
    </row>
    <row r="383" spans="3:3">
      <c r="C383" s="12"/>
    </row>
    <row r="384" spans="3:3">
      <c r="C384" s="12"/>
    </row>
    <row r="385" spans="3:3">
      <c r="C385" s="12"/>
    </row>
    <row r="386" spans="3:3">
      <c r="C386" s="12"/>
    </row>
    <row r="387" spans="3:3">
      <c r="C387" s="12"/>
    </row>
    <row r="388" spans="3:3">
      <c r="C388" s="12"/>
    </row>
    <row r="389" spans="3:3">
      <c r="C389" s="12"/>
    </row>
    <row r="390" spans="3:3">
      <c r="C390" s="12"/>
    </row>
    <row r="391" spans="3:3">
      <c r="C391" s="12"/>
    </row>
    <row r="392" spans="3:3">
      <c r="C392" s="12"/>
    </row>
    <row r="393" spans="3:3">
      <c r="C393" s="12"/>
    </row>
    <row r="394" spans="3:3">
      <c r="C394" s="12"/>
    </row>
    <row r="395" spans="3:3">
      <c r="C395" s="12"/>
    </row>
    <row r="396" spans="3:3">
      <c r="C396" s="12"/>
    </row>
    <row r="397" spans="3:3">
      <c r="C397" s="12"/>
    </row>
    <row r="398" spans="3:3">
      <c r="C398" s="12"/>
    </row>
    <row r="399" spans="3:3">
      <c r="C399" s="12"/>
    </row>
    <row r="400" spans="3:3">
      <c r="C400" s="12"/>
    </row>
    <row r="401" spans="3:3">
      <c r="C401" s="12"/>
    </row>
    <row r="402" spans="3:3">
      <c r="C402" s="12"/>
    </row>
    <row r="403" spans="3:3">
      <c r="C403" s="12"/>
    </row>
    <row r="404" spans="3:3">
      <c r="C404" s="12"/>
    </row>
    <row r="405" spans="3:3">
      <c r="C405" s="12"/>
    </row>
    <row r="406" spans="3:3">
      <c r="C406" s="12"/>
    </row>
    <row r="407" spans="3:3">
      <c r="C407" s="12"/>
    </row>
    <row r="408" spans="3:3">
      <c r="C408" s="12"/>
    </row>
    <row r="409" spans="3:3">
      <c r="C409" s="12"/>
    </row>
    <row r="410" spans="3:3">
      <c r="C410" s="12"/>
    </row>
    <row r="411" spans="3:3">
      <c r="C411" s="12"/>
    </row>
    <row r="412" spans="3:3">
      <c r="C412" s="12"/>
    </row>
    <row r="413" spans="3:3">
      <c r="C413" s="12"/>
    </row>
    <row r="414" spans="3:3">
      <c r="C414" s="12"/>
    </row>
    <row r="415" spans="3:3">
      <c r="C415" s="12"/>
    </row>
    <row r="416" spans="3:3">
      <c r="C416" s="12"/>
    </row>
    <row r="417" spans="3:3">
      <c r="C417" s="12"/>
    </row>
    <row r="418" spans="3:3">
      <c r="C418" s="12"/>
    </row>
    <row r="419" spans="3:3">
      <c r="C419" s="12"/>
    </row>
    <row r="420" spans="3:3">
      <c r="C420" s="12"/>
    </row>
    <row r="421" spans="3:3">
      <c r="C421" s="12"/>
    </row>
    <row r="422" spans="3:3">
      <c r="C422" s="12"/>
    </row>
    <row r="423" spans="3:3">
      <c r="C423" s="12"/>
    </row>
    <row r="424" spans="3:3">
      <c r="C424" s="12"/>
    </row>
    <row r="425" spans="3:3">
      <c r="C425" s="12"/>
    </row>
    <row r="426" spans="3:3">
      <c r="C426" s="12"/>
    </row>
    <row r="427" spans="3:3">
      <c r="C427" s="12"/>
    </row>
    <row r="428" spans="3:3">
      <c r="C428" s="12"/>
    </row>
    <row r="429" spans="3:3">
      <c r="C429" s="12"/>
    </row>
    <row r="430" spans="3:3">
      <c r="C430" s="12"/>
    </row>
    <row r="431" spans="3:3">
      <c r="C431" s="12"/>
    </row>
    <row r="432" spans="3:3">
      <c r="C432" s="12"/>
    </row>
    <row r="433" spans="3:3">
      <c r="C433" s="12"/>
    </row>
    <row r="434" spans="3:3">
      <c r="C434" s="12"/>
    </row>
    <row r="435" spans="3:3">
      <c r="C435" s="12"/>
    </row>
    <row r="436" spans="3:3">
      <c r="C436" s="12"/>
    </row>
    <row r="437" spans="3:3">
      <c r="C437" s="12"/>
    </row>
    <row r="438" spans="3:3">
      <c r="C438" s="12"/>
    </row>
    <row r="439" spans="3:3">
      <c r="C439" s="12"/>
    </row>
    <row r="440" spans="3:3">
      <c r="C440" s="12"/>
    </row>
    <row r="441" spans="3:3">
      <c r="C441" s="12"/>
    </row>
    <row r="442" spans="3:3">
      <c r="C442" s="12"/>
    </row>
    <row r="443" spans="3:3">
      <c r="C443" s="12"/>
    </row>
    <row r="444" spans="3:3">
      <c r="C444" s="12"/>
    </row>
    <row r="445" spans="3:3">
      <c r="C445" s="12"/>
    </row>
    <row r="446" spans="3:3">
      <c r="C446" s="12"/>
    </row>
    <row r="447" spans="3:3">
      <c r="C447" s="12"/>
    </row>
    <row r="448" spans="3:3">
      <c r="C448" s="12"/>
    </row>
    <row r="449" spans="3:3">
      <c r="C449" s="12"/>
    </row>
    <row r="450" spans="3:3">
      <c r="C450" s="12"/>
    </row>
    <row r="451" spans="3:3">
      <c r="C451" s="12"/>
    </row>
    <row r="452" spans="3:3">
      <c r="C452" s="12"/>
    </row>
    <row r="453" spans="3:3">
      <c r="C453" s="12"/>
    </row>
    <row r="454" spans="3:3">
      <c r="C454" s="12"/>
    </row>
    <row r="455" spans="3:3">
      <c r="C455" s="12"/>
    </row>
    <row r="456" spans="3:3">
      <c r="C456" s="12"/>
    </row>
    <row r="457" spans="3:3">
      <c r="C457" s="12"/>
    </row>
    <row r="458" spans="3:3">
      <c r="C458" s="12"/>
    </row>
    <row r="459" spans="3:3">
      <c r="C459" s="12"/>
    </row>
    <row r="460" spans="3:3">
      <c r="C460" s="12"/>
    </row>
    <row r="461" spans="3:3">
      <c r="C461" s="12"/>
    </row>
    <row r="462" spans="3:3">
      <c r="C462" s="12"/>
    </row>
    <row r="463" spans="3:3">
      <c r="C463" s="12"/>
    </row>
    <row r="464" spans="3:3">
      <c r="C464" s="12"/>
    </row>
    <row r="465" spans="3:3">
      <c r="C465" s="12"/>
    </row>
    <row r="466" spans="3:3">
      <c r="C466" s="12"/>
    </row>
    <row r="467" spans="3:3">
      <c r="C467" s="12"/>
    </row>
    <row r="468" spans="3:3">
      <c r="C468" s="12"/>
    </row>
    <row r="469" spans="3:3">
      <c r="C469" s="12"/>
    </row>
    <row r="470" spans="3:3">
      <c r="C470" s="12"/>
    </row>
    <row r="471" spans="3:3">
      <c r="C471" s="12"/>
    </row>
    <row r="472" spans="3:3">
      <c r="C472" s="12"/>
    </row>
    <row r="473" spans="3:3">
      <c r="C473" s="12"/>
    </row>
    <row r="474" spans="3:3">
      <c r="C474" s="12"/>
    </row>
    <row r="475" spans="3:3">
      <c r="C475" s="12"/>
    </row>
    <row r="476" spans="3:3">
      <c r="C476" s="12"/>
    </row>
    <row r="477" spans="3:3">
      <c r="C477" s="12"/>
    </row>
    <row r="478" spans="3:3">
      <c r="C478" s="12"/>
    </row>
    <row r="479" spans="3:3">
      <c r="C479" s="12"/>
    </row>
    <row r="480" spans="3:3">
      <c r="C480" s="12"/>
    </row>
    <row r="481" spans="3:3">
      <c r="C481" s="12"/>
    </row>
    <row r="482" spans="3:3">
      <c r="C482" s="12"/>
    </row>
    <row r="483" spans="3:3">
      <c r="C483" s="12"/>
    </row>
    <row r="484" spans="3:3">
      <c r="C484" s="12"/>
    </row>
    <row r="485" spans="3:3">
      <c r="C485" s="12"/>
    </row>
    <row r="486" spans="3:3">
      <c r="C486" s="12"/>
    </row>
    <row r="487" spans="3:3">
      <c r="C487" s="12"/>
    </row>
    <row r="488" spans="3:3">
      <c r="C488" s="12"/>
    </row>
    <row r="489" spans="3:3">
      <c r="C489" s="12"/>
    </row>
    <row r="490" spans="3:3">
      <c r="C490" s="12"/>
    </row>
    <row r="491" spans="3:3">
      <c r="C491" s="12"/>
    </row>
    <row r="492" spans="3:3">
      <c r="C492" s="12"/>
    </row>
    <row r="493" spans="3:3">
      <c r="C493" s="12"/>
    </row>
    <row r="494" spans="3:3">
      <c r="C494" s="12"/>
    </row>
    <row r="495" spans="3:3">
      <c r="C495" s="12"/>
    </row>
    <row r="496" spans="3:3">
      <c r="C496" s="12"/>
    </row>
    <row r="497" spans="3:3">
      <c r="C497" s="12"/>
    </row>
    <row r="498" spans="3:3">
      <c r="C498" s="12"/>
    </row>
    <row r="499" spans="3:3">
      <c r="C499" s="12"/>
    </row>
    <row r="500" spans="3:3">
      <c r="C500" s="12"/>
    </row>
    <row r="501" spans="3:3">
      <c r="C501" s="12"/>
    </row>
    <row r="502" spans="3:3">
      <c r="C502" s="12"/>
    </row>
    <row r="503" spans="3:3">
      <c r="C503" s="12"/>
    </row>
    <row r="504" spans="3:3">
      <c r="C504" s="12"/>
    </row>
    <row r="505" spans="3:3">
      <c r="C505" s="12"/>
    </row>
    <row r="506" spans="3:3">
      <c r="C506" s="12"/>
    </row>
    <row r="507" spans="3:3">
      <c r="C507" s="12"/>
    </row>
    <row r="508" spans="3:3">
      <c r="C508" s="12"/>
    </row>
    <row r="509" spans="3:3">
      <c r="C509" s="12"/>
    </row>
    <row r="510" spans="3:3">
      <c r="C510" s="12"/>
    </row>
    <row r="511" spans="3:3">
      <c r="C511" s="12"/>
    </row>
    <row r="512" spans="3:3">
      <c r="C512" s="12"/>
    </row>
    <row r="513" spans="3:3">
      <c r="C513" s="12"/>
    </row>
    <row r="514" spans="3:3">
      <c r="C514" s="12"/>
    </row>
    <row r="515" spans="3:3">
      <c r="C515" s="12"/>
    </row>
    <row r="516" spans="3:3">
      <c r="C516" s="12"/>
    </row>
    <row r="517" spans="3:3">
      <c r="C517" s="12"/>
    </row>
    <row r="518" spans="3:3">
      <c r="C518" s="12"/>
    </row>
    <row r="519" spans="3:3">
      <c r="C519" s="12"/>
    </row>
    <row r="520" spans="3:3">
      <c r="C520" s="12"/>
    </row>
    <row r="521" spans="3:3">
      <c r="C521" s="12"/>
    </row>
    <row r="522" spans="3:3">
      <c r="C522" s="12"/>
    </row>
    <row r="523" spans="3:3">
      <c r="C523" s="12"/>
    </row>
    <row r="524" spans="3:3">
      <c r="C524" s="12"/>
    </row>
    <row r="525" spans="3:3">
      <c r="C525" s="12"/>
    </row>
    <row r="526" spans="3:3">
      <c r="C526" s="12"/>
    </row>
    <row r="527" spans="3:3">
      <c r="C527" s="12"/>
    </row>
    <row r="528" spans="3:3">
      <c r="C528" s="12"/>
    </row>
    <row r="529" spans="3:3">
      <c r="C529" s="12"/>
    </row>
    <row r="530" spans="3:3">
      <c r="C530" s="12"/>
    </row>
    <row r="531" spans="3:3">
      <c r="C531" s="12"/>
    </row>
    <row r="532" spans="3:3">
      <c r="C532" s="12"/>
    </row>
    <row r="533" spans="3:3">
      <c r="C533" s="12"/>
    </row>
    <row r="534" spans="3:3">
      <c r="C534" s="12"/>
    </row>
    <row r="535" spans="3:3">
      <c r="C535" s="12"/>
    </row>
    <row r="536" spans="3:3">
      <c r="C536" s="12"/>
    </row>
    <row r="537" spans="3:3">
      <c r="C537" s="12"/>
    </row>
    <row r="538" spans="3:3">
      <c r="C538" s="12"/>
    </row>
    <row r="539" spans="3:3">
      <c r="C539" s="12"/>
    </row>
    <row r="540" spans="3:3">
      <c r="C540" s="12"/>
    </row>
    <row r="541" spans="3:3">
      <c r="C541" s="12"/>
    </row>
    <row r="542" spans="3:3">
      <c r="C542" s="12"/>
    </row>
    <row r="543" spans="3:3">
      <c r="C543" s="12"/>
    </row>
    <row r="544" spans="3:3">
      <c r="C544" s="12"/>
    </row>
    <row r="545" spans="3:3">
      <c r="C545" s="12"/>
    </row>
    <row r="546" spans="3:3">
      <c r="C546" s="12"/>
    </row>
    <row r="547" spans="3:3">
      <c r="C547" s="12"/>
    </row>
    <row r="548" spans="3:3">
      <c r="C548" s="12"/>
    </row>
    <row r="549" spans="3:3">
      <c r="C549" s="12"/>
    </row>
    <row r="550" spans="3:3">
      <c r="C550" s="12"/>
    </row>
    <row r="551" spans="3:3">
      <c r="C551" s="12"/>
    </row>
    <row r="552" spans="3:3">
      <c r="C552" s="12"/>
    </row>
    <row r="553" spans="3:3">
      <c r="C553" s="12"/>
    </row>
    <row r="554" spans="3:3">
      <c r="C554" s="12"/>
    </row>
    <row r="555" spans="3:3">
      <c r="C555" s="12"/>
    </row>
    <row r="556" spans="3:3">
      <c r="C556" s="12"/>
    </row>
    <row r="557" spans="3:3">
      <c r="C557" s="12"/>
    </row>
    <row r="558" spans="3:3">
      <c r="C558" s="12"/>
    </row>
    <row r="559" spans="3:3">
      <c r="C559" s="12"/>
    </row>
    <row r="560" spans="3:3">
      <c r="C560" s="12"/>
    </row>
    <row r="561" spans="3:3">
      <c r="C561" s="12"/>
    </row>
    <row r="562" spans="3:3">
      <c r="C562" s="12"/>
    </row>
    <row r="563" spans="3:3">
      <c r="C563" s="12"/>
    </row>
    <row r="564" spans="3:3">
      <c r="C564" s="12"/>
    </row>
    <row r="565" spans="3:3">
      <c r="C565" s="12"/>
    </row>
    <row r="566" spans="3:3">
      <c r="C566" s="12"/>
    </row>
    <row r="567" spans="3:3">
      <c r="C567" s="12"/>
    </row>
    <row r="568" spans="3:3">
      <c r="C568" s="12"/>
    </row>
    <row r="569" spans="3:3">
      <c r="C569" s="12"/>
    </row>
    <row r="570" spans="3:3">
      <c r="C570" s="12"/>
    </row>
    <row r="571" spans="3:3">
      <c r="C571" s="12"/>
    </row>
    <row r="572" spans="3:3">
      <c r="C572" s="12"/>
    </row>
    <row r="573" spans="3:3">
      <c r="C573" s="12"/>
    </row>
    <row r="574" spans="3:3">
      <c r="C574" s="12"/>
    </row>
    <row r="575" spans="3:3">
      <c r="C575" s="12"/>
    </row>
    <row r="576" spans="3:3">
      <c r="C576" s="12"/>
    </row>
    <row r="577" spans="3:3">
      <c r="C577" s="12"/>
    </row>
    <row r="578" spans="3:3">
      <c r="C578" s="12"/>
    </row>
    <row r="579" spans="3:3">
      <c r="C579" s="12"/>
    </row>
    <row r="580" spans="3:3">
      <c r="C580" s="12"/>
    </row>
    <row r="581" spans="3:3">
      <c r="C581" s="12"/>
    </row>
    <row r="582" spans="3:3">
      <c r="C582" s="12"/>
    </row>
    <row r="583" spans="3:3">
      <c r="C583" s="12"/>
    </row>
    <row r="584" spans="3:3">
      <c r="C584" s="12"/>
    </row>
    <row r="585" spans="3:3">
      <c r="C585" s="12"/>
    </row>
    <row r="586" spans="3:3">
      <c r="C586" s="12"/>
    </row>
    <row r="587" spans="3:3">
      <c r="C587" s="12"/>
    </row>
    <row r="588" spans="3:3">
      <c r="C588" s="12"/>
    </row>
    <row r="589" spans="3:3">
      <c r="C589" s="12"/>
    </row>
    <row r="590" spans="3:3">
      <c r="C590" s="12"/>
    </row>
    <row r="591" spans="3:3">
      <c r="C591" s="12"/>
    </row>
    <row r="592" spans="3:3">
      <c r="C592" s="12"/>
    </row>
    <row r="593" spans="3:3">
      <c r="C593" s="12"/>
    </row>
    <row r="594" spans="3:3">
      <c r="C594" s="12"/>
    </row>
    <row r="595" spans="3:3">
      <c r="C595" s="12"/>
    </row>
    <row r="596" spans="3:3">
      <c r="C596" s="12"/>
    </row>
    <row r="597" spans="3:3">
      <c r="C597" s="12"/>
    </row>
    <row r="598" spans="3:3">
      <c r="C598" s="12"/>
    </row>
    <row r="599" spans="3:3">
      <c r="C599" s="12"/>
    </row>
    <row r="600" spans="3:3">
      <c r="C600" s="12"/>
    </row>
    <row r="601" spans="3:3">
      <c r="C601" s="12"/>
    </row>
    <row r="602" spans="3:3">
      <c r="C602" s="12"/>
    </row>
    <row r="603" spans="3:3">
      <c r="C603" s="12"/>
    </row>
    <row r="604" spans="3:3">
      <c r="C604" s="12"/>
    </row>
    <row r="605" spans="3:3">
      <c r="C605" s="12"/>
    </row>
    <row r="606" spans="3:3">
      <c r="C606" s="12"/>
    </row>
    <row r="607" spans="3:3">
      <c r="C607" s="12"/>
    </row>
    <row r="608" spans="3:3">
      <c r="C608" s="12"/>
    </row>
    <row r="609" spans="3:3">
      <c r="C609" s="12"/>
    </row>
    <row r="610" spans="3:3">
      <c r="C610" s="12"/>
    </row>
    <row r="611" spans="3:3">
      <c r="C611" s="12"/>
    </row>
    <row r="612" spans="3:3">
      <c r="C612" s="12"/>
    </row>
    <row r="613" spans="3:3">
      <c r="C613" s="12"/>
    </row>
    <row r="614" spans="3:3">
      <c r="C614" s="12"/>
    </row>
    <row r="615" spans="3:3">
      <c r="C615" s="12"/>
    </row>
    <row r="616" spans="3:3">
      <c r="C616" s="12"/>
    </row>
    <row r="617" spans="3:3">
      <c r="C617" s="12"/>
    </row>
    <row r="618" spans="3:3">
      <c r="C618" s="12"/>
    </row>
    <row r="619" spans="3:3">
      <c r="C619" s="12"/>
    </row>
    <row r="620" spans="3:3">
      <c r="C620" s="12"/>
    </row>
    <row r="621" spans="3:3">
      <c r="C621" s="12"/>
    </row>
    <row r="622" spans="3:3">
      <c r="C622" s="12"/>
    </row>
    <row r="623" spans="3:3">
      <c r="C623" s="12"/>
    </row>
    <row r="624" spans="3:3">
      <c r="C624" s="12"/>
    </row>
    <row r="625" spans="3:3">
      <c r="C625" s="12"/>
    </row>
    <row r="626" spans="3:3">
      <c r="C626" s="12"/>
    </row>
    <row r="627" spans="3:3">
      <c r="C627" s="12"/>
    </row>
    <row r="628" spans="3:3">
      <c r="C628" s="12"/>
    </row>
    <row r="629" spans="3:3">
      <c r="C629" s="12"/>
    </row>
    <row r="630" spans="3:3">
      <c r="C630" s="12"/>
    </row>
    <row r="631" spans="3:3">
      <c r="C631" s="12"/>
    </row>
    <row r="632" spans="3:3">
      <c r="C632" s="12"/>
    </row>
    <row r="633" spans="3:3">
      <c r="C633" s="12"/>
    </row>
    <row r="634" spans="3:3">
      <c r="C634" s="12"/>
    </row>
    <row r="635" spans="3:3">
      <c r="C635" s="12"/>
    </row>
    <row r="636" spans="3:3">
      <c r="C636" s="12"/>
    </row>
    <row r="637" spans="3:3">
      <c r="C637" s="12"/>
    </row>
    <row r="638" spans="3:3">
      <c r="C638" s="12"/>
    </row>
    <row r="639" spans="3:3">
      <c r="C639" s="12"/>
    </row>
    <row r="640" spans="3:3">
      <c r="C640" s="12"/>
    </row>
    <row r="641" spans="3:3">
      <c r="C641" s="12"/>
    </row>
    <row r="642" spans="3:3">
      <c r="C642" s="12"/>
    </row>
    <row r="643" spans="3:3">
      <c r="C643" s="12"/>
    </row>
    <row r="644" spans="3:3">
      <c r="C644" s="12"/>
    </row>
    <row r="645" spans="3:3">
      <c r="C645" s="12"/>
    </row>
    <row r="646" spans="3:3">
      <c r="C646" s="12"/>
    </row>
    <row r="647" spans="3:3">
      <c r="C647" s="12"/>
    </row>
    <row r="648" spans="3:3">
      <c r="C648" s="12"/>
    </row>
    <row r="649" spans="3:3">
      <c r="C649" s="12"/>
    </row>
    <row r="650" spans="3:3">
      <c r="C650" s="12"/>
    </row>
    <row r="651" spans="3:3">
      <c r="C651" s="12"/>
    </row>
    <row r="652" spans="3:3">
      <c r="C652" s="12"/>
    </row>
    <row r="653" spans="3:3">
      <c r="C653" s="12"/>
    </row>
    <row r="654" spans="3:3">
      <c r="C654" s="12"/>
    </row>
    <row r="655" spans="3:3">
      <c r="C655" s="12"/>
    </row>
    <row r="656" spans="3:3">
      <c r="C656" s="12"/>
    </row>
    <row r="657" spans="3:3">
      <c r="C657" s="12"/>
    </row>
    <row r="658" spans="3:3">
      <c r="C658" s="12"/>
    </row>
    <row r="659" spans="3:3">
      <c r="C659" s="12"/>
    </row>
    <row r="660" spans="3:3">
      <c r="C660" s="12"/>
    </row>
    <row r="661" spans="3:3">
      <c r="C661" s="12"/>
    </row>
    <row r="662" spans="3:3">
      <c r="C662" s="12"/>
    </row>
    <row r="663" spans="3:3">
      <c r="C663" s="12"/>
    </row>
    <row r="664" spans="3:3">
      <c r="C664" s="12"/>
    </row>
    <row r="665" spans="3:3">
      <c r="C665" s="12"/>
    </row>
    <row r="666" spans="3:3">
      <c r="C666" s="12"/>
    </row>
    <row r="667" spans="3:3">
      <c r="C667" s="12"/>
    </row>
    <row r="668" spans="3:3">
      <c r="C668" s="12"/>
    </row>
    <row r="669" spans="3:3">
      <c r="C669" s="12"/>
    </row>
    <row r="670" spans="3:3">
      <c r="C670" s="12"/>
    </row>
    <row r="671" spans="3:3">
      <c r="C671" s="12"/>
    </row>
    <row r="672" spans="3:3">
      <c r="C672" s="12"/>
    </row>
    <row r="673" spans="3:3">
      <c r="C673" s="12"/>
    </row>
    <row r="674" spans="3:3">
      <c r="C674" s="12"/>
    </row>
    <row r="675" spans="3:3">
      <c r="C675" s="12"/>
    </row>
    <row r="676" spans="3:3">
      <c r="C676" s="12"/>
    </row>
    <row r="677" spans="3:3">
      <c r="C677" s="12"/>
    </row>
    <row r="678" spans="3:3">
      <c r="C678" s="12"/>
    </row>
    <row r="679" spans="3:3">
      <c r="C679" s="12"/>
    </row>
    <row r="680" spans="3:3">
      <c r="C680" s="12"/>
    </row>
    <row r="681" spans="3:3">
      <c r="C681" s="12"/>
    </row>
    <row r="682" spans="3:3">
      <c r="C682" s="12"/>
    </row>
    <row r="683" spans="3:3">
      <c r="C683" s="12"/>
    </row>
    <row r="684" spans="3:3">
      <c r="C684" s="12"/>
    </row>
    <row r="685" spans="3:3">
      <c r="C685" s="12"/>
    </row>
    <row r="686" spans="3:3">
      <c r="C686" s="12"/>
    </row>
    <row r="687" spans="3:3">
      <c r="C687" s="12"/>
    </row>
    <row r="688" spans="3:3">
      <c r="C688" s="12"/>
    </row>
    <row r="689" spans="3:3">
      <c r="C689" s="12"/>
    </row>
    <row r="690" spans="3:3">
      <c r="C690" s="12"/>
    </row>
    <row r="691" spans="3:3">
      <c r="C691" s="12"/>
    </row>
    <row r="692" spans="3:3">
      <c r="C692" s="12"/>
    </row>
    <row r="693" spans="3:3">
      <c r="C693" s="12"/>
    </row>
    <row r="694" spans="3:3">
      <c r="C694" s="12"/>
    </row>
    <row r="695" spans="3:3">
      <c r="C695" s="12"/>
    </row>
    <row r="696" spans="3:3">
      <c r="C696" s="12"/>
    </row>
    <row r="697" spans="3:3">
      <c r="C697" s="12"/>
    </row>
    <row r="698" spans="3:3">
      <c r="C698" s="12"/>
    </row>
    <row r="699" spans="3:3">
      <c r="C699" s="12"/>
    </row>
    <row r="700" spans="3:3">
      <c r="C700" s="12"/>
    </row>
    <row r="701" spans="3:3">
      <c r="C701" s="12"/>
    </row>
    <row r="702" spans="3:3">
      <c r="C702" s="12"/>
    </row>
    <row r="703" spans="3:3">
      <c r="C703" s="12"/>
    </row>
    <row r="704" spans="3:3">
      <c r="C704" s="12"/>
    </row>
    <row r="705" spans="3:3">
      <c r="C705" s="12"/>
    </row>
    <row r="706" spans="3:3">
      <c r="C706" s="12"/>
    </row>
    <row r="707" spans="3:3">
      <c r="C707" s="12"/>
    </row>
    <row r="708" spans="3:3">
      <c r="C708" s="12"/>
    </row>
    <row r="709" spans="3:3">
      <c r="C709" s="12"/>
    </row>
    <row r="710" spans="3:3">
      <c r="C710" s="12"/>
    </row>
    <row r="711" spans="3:3">
      <c r="C711" s="12"/>
    </row>
    <row r="712" spans="3:3">
      <c r="C712" s="12"/>
    </row>
    <row r="713" spans="3:3">
      <c r="C713" s="12"/>
    </row>
    <row r="714" spans="3:3">
      <c r="C714" s="12"/>
    </row>
    <row r="715" spans="3:3">
      <c r="C715" s="12"/>
    </row>
    <row r="716" spans="3:3">
      <c r="C716" s="12"/>
    </row>
    <row r="717" spans="3:3">
      <c r="C717" s="12"/>
    </row>
    <row r="718" spans="3:3">
      <c r="C718" s="12"/>
    </row>
    <row r="719" spans="3:3">
      <c r="C719" s="12"/>
    </row>
    <row r="720" spans="3:3">
      <c r="C720" s="12"/>
    </row>
    <row r="721" spans="3:3">
      <c r="C721" s="12"/>
    </row>
    <row r="722" spans="3:3">
      <c r="C722" s="12"/>
    </row>
    <row r="723" spans="3:3">
      <c r="C723" s="12"/>
    </row>
    <row r="724" spans="3:3">
      <c r="C724" s="12"/>
    </row>
    <row r="725" spans="3:3">
      <c r="C725" s="12"/>
    </row>
    <row r="726" spans="3:3">
      <c r="C726" s="12"/>
    </row>
    <row r="727" spans="3:3">
      <c r="C727" s="12"/>
    </row>
    <row r="728" spans="3:3">
      <c r="C728" s="12"/>
    </row>
    <row r="729" spans="3:3">
      <c r="C729" s="12"/>
    </row>
    <row r="730" spans="3:3">
      <c r="C730" s="12"/>
    </row>
    <row r="731" spans="3:3">
      <c r="C731" s="12"/>
    </row>
    <row r="732" spans="3:3">
      <c r="C732" s="12"/>
    </row>
    <row r="733" spans="3:3">
      <c r="C733" s="12"/>
    </row>
    <row r="734" spans="3:3">
      <c r="C734" s="12"/>
    </row>
    <row r="735" spans="3:3">
      <c r="C735" s="12"/>
    </row>
    <row r="736" spans="3:3">
      <c r="C736" s="12"/>
    </row>
    <row r="737" spans="3:3">
      <c r="C737" s="12"/>
    </row>
    <row r="738" spans="3:3">
      <c r="C738" s="12"/>
    </row>
    <row r="739" spans="3:3">
      <c r="C739" s="12"/>
    </row>
    <row r="740" spans="3:3">
      <c r="C740" s="12"/>
    </row>
    <row r="741" spans="3:3">
      <c r="C741" s="12"/>
    </row>
    <row r="742" spans="3:3">
      <c r="C742" s="12"/>
    </row>
    <row r="743" spans="3:3">
      <c r="C743" s="12"/>
    </row>
    <row r="744" spans="3:3">
      <c r="C744" s="12"/>
    </row>
    <row r="745" spans="3:3">
      <c r="C745" s="12"/>
    </row>
    <row r="746" spans="3:3">
      <c r="C746" s="12"/>
    </row>
    <row r="747" spans="3:3">
      <c r="C747" s="12"/>
    </row>
    <row r="748" spans="3:3">
      <c r="C748" s="12"/>
    </row>
    <row r="749" spans="3:3">
      <c r="C749" s="12"/>
    </row>
    <row r="750" spans="3:3">
      <c r="C750" s="12"/>
    </row>
    <row r="751" spans="3:3">
      <c r="C751" s="12"/>
    </row>
    <row r="752" spans="3:3">
      <c r="C752" s="12"/>
    </row>
    <row r="753" spans="3:3">
      <c r="C753" s="12"/>
    </row>
    <row r="754" spans="3:3">
      <c r="C754" s="12"/>
    </row>
    <row r="755" spans="3:3">
      <c r="C755" s="12"/>
    </row>
    <row r="756" spans="3:3">
      <c r="C756" s="12"/>
    </row>
    <row r="757" spans="3:3">
      <c r="C757" s="12"/>
    </row>
    <row r="758" spans="3:3">
      <c r="C758" s="12"/>
    </row>
    <row r="759" spans="3:3">
      <c r="C759" s="12"/>
    </row>
    <row r="760" spans="3:3">
      <c r="C760" s="12"/>
    </row>
    <row r="761" spans="3:3">
      <c r="C761" s="12"/>
    </row>
    <row r="762" spans="3:3">
      <c r="C762" s="12"/>
    </row>
    <row r="763" spans="3:3">
      <c r="C763" s="12"/>
    </row>
    <row r="764" spans="3:3">
      <c r="C764" s="12"/>
    </row>
    <row r="765" spans="3:3">
      <c r="C765" s="12"/>
    </row>
    <row r="766" spans="3:3">
      <c r="C766" s="12"/>
    </row>
    <row r="767" spans="3:3">
      <c r="C767" s="12"/>
    </row>
  </sheetData>
  <autoFilter ref="C3:L63" xr:uid="{00000000-0001-0000-0000-000000000000}"/>
  <mergeCells count="21">
    <mergeCell ref="M3:M4"/>
    <mergeCell ref="N3:N4"/>
    <mergeCell ref="O3:O4"/>
    <mergeCell ref="C3:C4"/>
    <mergeCell ref="D3:D4"/>
    <mergeCell ref="T3:T4"/>
    <mergeCell ref="U3:U4"/>
    <mergeCell ref="V3:V4"/>
    <mergeCell ref="A63:L63"/>
    <mergeCell ref="T1:V2"/>
    <mergeCell ref="A1:S1"/>
    <mergeCell ref="C2:S2"/>
    <mergeCell ref="P3:S3"/>
    <mergeCell ref="E3:E4"/>
    <mergeCell ref="F3:F4"/>
    <mergeCell ref="G3:G4"/>
    <mergeCell ref="H3:H4"/>
    <mergeCell ref="J3:J4"/>
    <mergeCell ref="L3:L4"/>
    <mergeCell ref="B2:B4"/>
    <mergeCell ref="A2:A4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53" orientation="landscape" r:id="rId1"/>
  <colBreaks count="1" manualBreakCount="1">
    <brk id="22" max="76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Załącznik 1 do SWZ</vt:lpstr>
      <vt:lpstr>'Załącznik 1 do SWZ'!Obszar_wydruku</vt:lpstr>
      <vt:lpstr>'Załącznik 1 do SWZ'!SWSE_Wro_Obiekty_raport_20210512__1</vt:lpstr>
      <vt:lpstr>'Załącznik 1 do SWZ'!Tytuły_wydruku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</dc:creator>
  <cp:lastModifiedBy>Joanna Nowicka</cp:lastModifiedBy>
  <cp:lastPrinted>2024-01-16T09:15:07Z</cp:lastPrinted>
  <dcterms:created xsi:type="dcterms:W3CDTF">2022-06-28T08:01:14Z</dcterms:created>
  <dcterms:modified xsi:type="dcterms:W3CDTF">2024-09-16T12:20:02Z</dcterms:modified>
</cp:coreProperties>
</file>