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2 - ZAPYTANIA BIP\Zapytania ofertowe 2024\AZ.281.3.2.2024_środki czystości\2 - Zapytanie ofertowe\"/>
    </mc:Choice>
  </mc:AlternateContent>
  <xr:revisionPtr revIDLastSave="0" documentId="13_ncr:1_{2BEA300F-CFFE-4790-A330-A589F5BD27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F58" i="1" s="1"/>
  <c r="G58" i="1" s="1"/>
  <c r="D57" i="1"/>
  <c r="F57" i="1" s="1"/>
  <c r="G57" i="1" s="1"/>
  <c r="D56" i="1"/>
  <c r="F56" i="1" s="1"/>
  <c r="G56" i="1" s="1"/>
  <c r="D55" i="1"/>
  <c r="F55" i="1" s="1"/>
  <c r="G55" i="1" s="1"/>
  <c r="D54" i="1"/>
  <c r="F54" i="1" s="1"/>
  <c r="G54" i="1" s="1"/>
  <c r="D53" i="1"/>
  <c r="F53" i="1" s="1"/>
  <c r="G53" i="1" s="1"/>
  <c r="D52" i="1"/>
  <c r="F52" i="1" s="1"/>
  <c r="G52" i="1" s="1"/>
  <c r="D51" i="1"/>
  <c r="F51" i="1" s="1"/>
  <c r="G51" i="1" s="1"/>
  <c r="D50" i="1"/>
  <c r="F50" i="1" s="1"/>
  <c r="G50" i="1" s="1"/>
  <c r="D49" i="1"/>
  <c r="F49" i="1" s="1"/>
  <c r="G49" i="1" s="1"/>
  <c r="D48" i="1"/>
  <c r="F48" i="1" s="1"/>
  <c r="G48" i="1" s="1"/>
  <c r="F47" i="1"/>
  <c r="G47" i="1" s="1"/>
  <c r="D47" i="1"/>
  <c r="D46" i="1"/>
  <c r="F46" i="1" s="1"/>
  <c r="G46" i="1" s="1"/>
  <c r="D45" i="1"/>
  <c r="F45" i="1" s="1"/>
  <c r="G45" i="1" s="1"/>
  <c r="D44" i="1"/>
  <c r="F44" i="1" s="1"/>
  <c r="G44" i="1" s="1"/>
  <c r="D43" i="1"/>
  <c r="F43" i="1" s="1"/>
  <c r="G43" i="1" s="1"/>
  <c r="D42" i="1"/>
  <c r="F42" i="1" s="1"/>
  <c r="G42" i="1" s="1"/>
  <c r="D41" i="1"/>
  <c r="F41" i="1" s="1"/>
  <c r="G41" i="1" s="1"/>
  <c r="D40" i="1"/>
  <c r="F40" i="1" s="1"/>
  <c r="G40" i="1" s="1"/>
  <c r="D39" i="1"/>
  <c r="F39" i="1" s="1"/>
  <c r="G39" i="1" s="1"/>
  <c r="D38" i="1"/>
  <c r="F38" i="1" s="1"/>
  <c r="G38" i="1" s="1"/>
  <c r="D37" i="1"/>
  <c r="F37" i="1" s="1"/>
  <c r="G37" i="1" s="1"/>
  <c r="D36" i="1"/>
  <c r="F36" i="1" s="1"/>
  <c r="G36" i="1" s="1"/>
  <c r="D35" i="1"/>
  <c r="F35" i="1" s="1"/>
  <c r="G35" i="1" s="1"/>
  <c r="F34" i="1"/>
  <c r="G34" i="1" s="1"/>
  <c r="D34" i="1"/>
  <c r="D33" i="1"/>
  <c r="F33" i="1" s="1"/>
  <c r="G33" i="1" s="1"/>
  <c r="D32" i="1"/>
  <c r="F32" i="1" s="1"/>
  <c r="G32" i="1" s="1"/>
  <c r="F31" i="1"/>
  <c r="G31" i="1" s="1"/>
  <c r="D31" i="1"/>
  <c r="D30" i="1"/>
  <c r="F30" i="1" s="1"/>
  <c r="G30" i="1" s="1"/>
  <c r="D29" i="1"/>
  <c r="F29" i="1" s="1"/>
  <c r="G29" i="1" s="1"/>
  <c r="D28" i="1"/>
  <c r="F28" i="1" s="1"/>
  <c r="G28" i="1" s="1"/>
  <c r="F27" i="1"/>
  <c r="G27" i="1" s="1"/>
  <c r="D27" i="1"/>
  <c r="F26" i="1"/>
  <c r="G26" i="1" s="1"/>
  <c r="D26" i="1"/>
  <c r="D25" i="1"/>
  <c r="F25" i="1" s="1"/>
  <c r="G25" i="1" s="1"/>
  <c r="D24" i="1"/>
  <c r="F24" i="1" s="1"/>
  <c r="G24" i="1" s="1"/>
  <c r="F23" i="1"/>
  <c r="G23" i="1" s="1"/>
  <c r="D23" i="1"/>
  <c r="F22" i="1"/>
  <c r="G22" i="1" s="1"/>
  <c r="D22" i="1"/>
  <c r="D21" i="1"/>
  <c r="F21" i="1" s="1"/>
  <c r="G21" i="1" s="1"/>
  <c r="D20" i="1"/>
  <c r="F20" i="1" s="1"/>
  <c r="G20" i="1" s="1"/>
  <c r="D19" i="1"/>
  <c r="F19" i="1" s="1"/>
  <c r="G19" i="1" s="1"/>
  <c r="F18" i="1"/>
  <c r="G18" i="1" s="1"/>
  <c r="D18" i="1"/>
  <c r="D17" i="1"/>
  <c r="F17" i="1" s="1"/>
  <c r="G17" i="1" s="1"/>
  <c r="D16" i="1"/>
  <c r="F16" i="1" s="1"/>
  <c r="G16" i="1" s="1"/>
  <c r="D15" i="1"/>
  <c r="F15" i="1" s="1"/>
  <c r="G15" i="1" s="1"/>
  <c r="D14" i="1"/>
  <c r="F14" i="1" s="1"/>
  <c r="G14" i="1" s="1"/>
  <c r="D13" i="1"/>
  <c r="F13" i="1" s="1"/>
  <c r="G13" i="1" s="1"/>
  <c r="D12" i="1"/>
  <c r="F12" i="1" s="1"/>
  <c r="G12" i="1" s="1"/>
  <c r="D11" i="1"/>
  <c r="F11" i="1" s="1"/>
  <c r="G11" i="1" s="1"/>
  <c r="F10" i="1"/>
  <c r="G10" i="1" s="1"/>
  <c r="D10" i="1"/>
  <c r="D9" i="1"/>
  <c r="F9" i="1" s="1"/>
  <c r="G9" i="1" s="1"/>
  <c r="D8" i="1"/>
  <c r="F8" i="1" s="1"/>
  <c r="G8" i="1" s="1"/>
  <c r="D7" i="1"/>
  <c r="F7" i="1" s="1"/>
  <c r="G7" i="1" s="1"/>
  <c r="F6" i="1"/>
  <c r="G6" i="1" s="1"/>
  <c r="D6" i="1"/>
  <c r="G60" i="1" l="1"/>
  <c r="F60" i="1"/>
</calcChain>
</file>

<file path=xl/sharedStrings.xml><?xml version="1.0" encoding="utf-8"?>
<sst xmlns="http://schemas.openxmlformats.org/spreadsheetml/2006/main" count="135" uniqueCount="77">
  <si>
    <t>Gmach Główny</t>
  </si>
  <si>
    <t>Ratusz - Muzeum Poznania</t>
  </si>
  <si>
    <t>Muzeum Sztuk Użytkowych w Zamku Królewskim w Poznaniu</t>
  </si>
  <si>
    <t>Wielkopolskie Muzeum Wojskowe</t>
  </si>
  <si>
    <t>Muzeum Instrumentów Muzycznych</t>
  </si>
  <si>
    <t>Muzeum Etnograficzne</t>
  </si>
  <si>
    <t>Muzeum Pałac w Rogalinie</t>
  </si>
  <si>
    <t>Muzeum Adama Mickiewicza w Śmiełowie</t>
  </si>
  <si>
    <t>Muzeum Zamek w Gołuchowie</t>
  </si>
  <si>
    <t>Pracownia Konserwacji Tkanin</t>
  </si>
  <si>
    <t>Lp.</t>
  </si>
  <si>
    <t>Nazwa artykułu</t>
  </si>
  <si>
    <t>Jednostka</t>
  </si>
  <si>
    <t>Liczba jednostek</t>
  </si>
  <si>
    <t>Cena jednostkowa netto</t>
  </si>
  <si>
    <t>Wartość netto</t>
  </si>
  <si>
    <t>Wartość brutto</t>
  </si>
  <si>
    <t>Ścierka do wycierania kurzu, biała  flanela bawełniana 100%  o wym. 45 x 45 cm</t>
  </si>
  <si>
    <t>szt.</t>
  </si>
  <si>
    <t>Ścierka do podłogi bawełniane 60 x 80 m  biała</t>
  </si>
  <si>
    <t>Ścierka  z mikrofibry, o wym. 30x30 cm</t>
  </si>
  <si>
    <t>Ręczniki ZZ-4000, papierowe białe  składane, makulatura</t>
  </si>
  <si>
    <t>karton</t>
  </si>
  <si>
    <t>Ręczniki ZZ-4000 papierowe zielone składane</t>
  </si>
  <si>
    <t>Płyn Tytan do czyszczenia urządzeń sanitarnych WC  700g, różne zapachy</t>
  </si>
  <si>
    <t>Wybielacz Tytan,  płyn 1l</t>
  </si>
  <si>
    <t>Mydło w płynie  antybakteryjne  op. 5 l,  białe, o neutralnym zapachu</t>
  </si>
  <si>
    <t>op.</t>
  </si>
  <si>
    <t>Papier toaletowy  Jumbo  - duży, szary, makulaturowy,  średnica18cm</t>
  </si>
  <si>
    <t>Papier toaletowy  Jumbo  -duży, biały, z  celulozy średnica 18cm</t>
  </si>
  <si>
    <t>Ręcznik papierowy na rolce, biały, dwuwarstwowy,  perforowany, szer. ok.  22cm, dł. co najmniej 9,5m</t>
  </si>
  <si>
    <t xml:space="preserve">Płyn do mycia naczyń Ludwik, miętowy -  450ml </t>
  </si>
  <si>
    <t xml:space="preserve">Płyn do mycia  szyb z atomizerem, na bazie alkoholu i amoniaku, zawierający silikon   -  750ml </t>
  </si>
  <si>
    <t>żel do mycia  łazienek, Tytan kamień i rdza - niebieski spray 500g</t>
  </si>
  <si>
    <t>żel do mycia  łazienek, Tytan kamień i rdza - niebieski 500g</t>
  </si>
  <si>
    <t xml:space="preserve">zapas mop,  bawełniany,  sznurkowy RICAMBIO 250g </t>
  </si>
  <si>
    <t>Miotła-zamiatacz mieszany L300  z gwintem, oprawa drewniana</t>
  </si>
  <si>
    <t>Miotła-zamiatacz mieszany L400  z gwintem, oprawa drewniana</t>
  </si>
  <si>
    <t>Miotła-zamiatacz mieszany L500  z gwintem, oprawa drewniana</t>
  </si>
  <si>
    <t>Worki na śmieci o poj. 120 l po 25 szt. w rolce niebieskie super  mocne z folii LDPE</t>
  </si>
  <si>
    <t>rol.</t>
  </si>
  <si>
    <t>Worki na śmieci o poj. 35 l po 50 szt. w rolce-mocne z folii LDPE</t>
  </si>
  <si>
    <t>Worki na śmieci o poj. 60 l po 50 szt. w rolce- super mocne z folii LDPE</t>
  </si>
  <si>
    <t>Kostka do WC Domestos w koszyczku 30g</t>
  </si>
  <si>
    <t>Płyn CIF antybakteryjny  sprey 750ml</t>
  </si>
  <si>
    <t>Pronto w płynie do mycia parkietów 750ml</t>
  </si>
  <si>
    <t xml:space="preserve">Emulsja samopołys.do podłóg typu Tytan,450g </t>
  </si>
  <si>
    <t>Mleczko do czyszczenia powierzchni CIF 500ml</t>
  </si>
  <si>
    <t>Miotełka do kurzu - pióra na teleskopowej rączce</t>
  </si>
  <si>
    <t>szt</t>
  </si>
  <si>
    <t>Kpl.Wiadro z wyciskacze + kij plastikowy Vileda Ultra MAX+zapas</t>
  </si>
  <si>
    <t xml:space="preserve"> Wkład do Mopa Vileda Ultra max</t>
  </si>
  <si>
    <t>Mydło hotelowe 15g</t>
  </si>
  <si>
    <t>Mydło szare w kostce 100g Biały Jeleń</t>
  </si>
  <si>
    <t>Wkłady do odświeżacza Merida 250g</t>
  </si>
  <si>
    <t>TYTAN Inox Płyn czyszczący do powierzchni ze stali nierdzewnej, 500g</t>
  </si>
  <si>
    <t>Udrażniacz do rur w płynie KRET 500 ml</t>
  </si>
  <si>
    <t>Proszek czysz. do urzadz.sanitar.0,5 kg IZO</t>
  </si>
  <si>
    <t>AGATA PASTA DO PODŁÓG DREWNIANYCH KAMIENNYCH 450ML bogata w woski naturalne Ara</t>
  </si>
  <si>
    <t>Płyn do płukania LENOR 930ml</t>
  </si>
  <si>
    <t xml:space="preserve"> Zmywak-Gąbki do naczyń 5szt</t>
  </si>
  <si>
    <t xml:space="preserve">VIZIR PROSZEK DO PRANIA 5,5kg 100 PRAŃ biały </t>
  </si>
  <si>
    <t>VIZIR PROSZEK DO PRANIA 5,5kg 100 PRAŃ COLOR KOLOR</t>
  </si>
  <si>
    <t xml:space="preserve">szczotka  do wc  toalety biała </t>
  </si>
  <si>
    <t>Sidolux uniwersalny do mycia ,Mydło marsylskie 1l</t>
  </si>
  <si>
    <t>KOMPLET LENIUCH ZMIOTKA nie zamykana + SZCZOTKA DO SPRZĄTANIA</t>
  </si>
  <si>
    <t>RM 500- Środek do czyszczenia okien w koncentracie, 500 ml Karcher</t>
  </si>
  <si>
    <t>WORKI NA ŚMIECI 240L 10SZT FOLIA LDPE GRUBE MOCNE</t>
  </si>
  <si>
    <t>Mop płaski z BAWEŁNY Speedy DUO 40 cm</t>
  </si>
  <si>
    <t>RAZEM</t>
  </si>
  <si>
    <t>Worki na śmieci 80L a'15 CZARNE (15 szt.)  Folia LDPE</t>
  </si>
  <si>
    <t>Uniwersalny płyn do mycia kwiatowy,cytrynowy Tytan koncentrat 1l</t>
  </si>
  <si>
    <t>Papier toaletowy,  biały, rolka z tulejką -  ELFI  3 warstwowy dł.15m</t>
  </si>
  <si>
    <t xml:space="preserve">Odświeżacz  aerozol 300ml Brise,Drzewo Sandałowe z Bali i Jaśmin lub czysta świeżość </t>
  </si>
  <si>
    <t xml:space="preserve">Pronto  do mebli w sprayu 250ml classic </t>
  </si>
  <si>
    <t xml:space="preserve">Booster płyn do prania tkanin kolorowych 1,5l 30prań </t>
  </si>
  <si>
    <t>Załącznik nr 1a do zapytania ofertowego AZ.281.3.2.2024- opis przedmiotu zamówienia i zestawienie cenowe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</si>
</sst>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\-??\ _z_ł_-;_-@_-"/>
  </numFmts>
  <fonts count="12">
    <font>
      <sz val="11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Acumin Pro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cumin Pro"/>
      <family val="2"/>
      <charset val="238"/>
    </font>
    <font>
      <sz val="11"/>
      <color rgb="FF000000"/>
      <name val="Times New Roman"/>
      <family val="1"/>
      <charset val="238"/>
    </font>
    <font>
      <sz val="11"/>
      <name val="Acumin Pro"/>
      <family val="2"/>
      <charset val="238"/>
    </font>
    <font>
      <sz val="10"/>
      <color theme="1"/>
      <name val="Acumin Pro"/>
      <family val="2"/>
      <charset val="238"/>
    </font>
    <font>
      <sz val="10"/>
      <color rgb="FF000000"/>
      <name val="Acumin Pro"/>
      <family val="2"/>
      <charset val="238"/>
    </font>
    <font>
      <sz val="12"/>
      <color theme="1"/>
      <name val="Acumin Pr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9" fillId="0" borderId="1" xfId="0" applyFont="1" applyBorder="1" applyAlignment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0" fillId="6" borderId="1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/>
    <xf numFmtId="0" fontId="4" fillId="3" borderId="4" xfId="0" applyFont="1" applyFill="1" applyBorder="1" applyAlignment="1" applyProtection="1"/>
    <xf numFmtId="0" fontId="7" fillId="3" borderId="0" xfId="0" applyFont="1" applyFill="1" applyAlignment="1" applyProtection="1">
      <alignment horizontal="justify" vertical="center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Alignment="1" applyProtection="1"/>
    <xf numFmtId="0" fontId="4" fillId="3" borderId="0" xfId="0" applyFont="1" applyFill="1" applyBorder="1" applyAlignment="1" applyProtection="1"/>
    <xf numFmtId="165" fontId="4" fillId="3" borderId="0" xfId="0" applyNumberFormat="1" applyFont="1" applyFill="1" applyBorder="1" applyAlignment="1" applyProtection="1"/>
    <xf numFmtId="165" fontId="4" fillId="3" borderId="0" xfId="0" applyNumberFormat="1" applyFont="1" applyFill="1" applyAlignment="1" applyProtection="1"/>
    <xf numFmtId="0" fontId="7" fillId="0" borderId="0" xfId="0" applyFont="1" applyAlignment="1" applyProtection="1">
      <alignment horizontal="justify"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165" fontId="4" fillId="0" borderId="0" xfId="0" applyNumberFormat="1" applyFont="1" applyBorder="1" applyAlignment="1" applyProtection="1"/>
    <xf numFmtId="165" fontId="4" fillId="0" borderId="0" xfId="0" applyNumberFormat="1" applyFont="1" applyAlignment="1" applyProtection="1"/>
    <xf numFmtId="0" fontId="5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4" borderId="0" xfId="0" applyFont="1" applyFill="1" applyBorder="1" applyAlignment="1">
      <alignment horizontal="left" vertical="center" wrapText="1"/>
    </xf>
    <xf numFmtId="164" fontId="6" fillId="0" borderId="0" xfId="0" applyNumberFormat="1" applyFont="1" applyBorder="1"/>
    <xf numFmtId="0" fontId="5" fillId="5" borderId="0" xfId="0" applyFont="1" applyFill="1" applyBorder="1" applyAlignment="1">
      <alignment horizontal="left" vertical="center"/>
    </xf>
    <xf numFmtId="0" fontId="6" fillId="0" borderId="0" xfId="0" applyFont="1"/>
    <xf numFmtId="165" fontId="4" fillId="3" borderId="1" xfId="0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3" borderId="1" xfId="0" applyFont="1" applyFill="1" applyBorder="1" applyAlignment="1" applyProtection="1">
      <alignment vertical="center"/>
    </xf>
    <xf numFmtId="164" fontId="6" fillId="4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 applyProtection="1"/>
    <xf numFmtId="0" fontId="4" fillId="3" borderId="1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center"/>
    </xf>
    <xf numFmtId="165" fontId="4" fillId="3" borderId="5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wrapText="1"/>
    </xf>
    <xf numFmtId="0" fontId="11" fillId="0" borderId="0" xfId="0" applyFont="1" applyAlignment="1">
      <alignment vertical="center"/>
    </xf>
    <xf numFmtId="0" fontId="4" fillId="3" borderId="2" xfId="0" applyFont="1" applyFill="1" applyBorder="1" applyAlignment="1" applyProtection="1">
      <alignment vertical="center"/>
    </xf>
    <xf numFmtId="0" fontId="6" fillId="0" borderId="2" xfId="0" applyFont="1" applyBorder="1" applyAlignment="1">
      <alignment vertical="center"/>
    </xf>
    <xf numFmtId="0" fontId="4" fillId="3" borderId="2" xfId="0" applyFont="1" applyFill="1" applyBorder="1" applyAlignment="1" applyProtection="1">
      <alignment vertical="center" wrapText="1"/>
    </xf>
    <xf numFmtId="165" fontId="4" fillId="3" borderId="2" xfId="0" applyNumberFormat="1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6" fillId="0" borderId="7" xfId="0" applyFont="1" applyBorder="1" applyAlignment="1">
      <alignment vertical="center"/>
    </xf>
    <xf numFmtId="0" fontId="4" fillId="3" borderId="7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 wrapText="1"/>
    </xf>
    <xf numFmtId="2" fontId="4" fillId="3" borderId="12" xfId="0" applyNumberFormat="1" applyFont="1" applyFill="1" applyBorder="1" applyAlignment="1" applyProtection="1">
      <alignment vertical="center" wrapText="1"/>
    </xf>
    <xf numFmtId="165" fontId="4" fillId="3" borderId="6" xfId="0" applyNumberFormat="1" applyFont="1" applyFill="1" applyBorder="1" applyAlignment="1" applyProtection="1">
      <alignment vertical="center" wrapText="1"/>
    </xf>
    <xf numFmtId="165" fontId="4" fillId="3" borderId="13" xfId="0" applyNumberFormat="1" applyFont="1" applyFill="1" applyBorder="1" applyAlignment="1" applyProtection="1">
      <alignment vertical="center" wrapText="1"/>
    </xf>
    <xf numFmtId="165" fontId="4" fillId="3" borderId="3" xfId="0" applyNumberFormat="1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vertical="center"/>
    </xf>
    <xf numFmtId="0" fontId="4" fillId="3" borderId="16" xfId="0" applyFont="1" applyFill="1" applyBorder="1" applyAlignment="1" applyProtection="1"/>
    <xf numFmtId="0" fontId="1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2" fontId="3" fillId="0" borderId="2" xfId="0" applyNumberFormat="1" applyFont="1" applyBorder="1" applyAlignment="1" applyProtection="1">
      <alignment vertical="center" wrapText="1"/>
    </xf>
    <xf numFmtId="2" fontId="3" fillId="0" borderId="2" xfId="0" applyNumberFormat="1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3"/>
  <sheetViews>
    <sheetView tabSelected="1" workbookViewId="0">
      <selection activeCell="B61" sqref="B61"/>
    </sheetView>
  </sheetViews>
  <sheetFormatPr defaultRowHeight="15"/>
  <cols>
    <col min="1" max="1" width="4.85546875" customWidth="1"/>
    <col min="2" max="2" width="57.5703125" customWidth="1"/>
    <col min="3" max="3" width="7.28515625" customWidth="1"/>
    <col min="4" max="4" width="8.5703125" customWidth="1"/>
    <col min="6" max="6" width="14.140625" customWidth="1"/>
    <col min="7" max="7" width="15.7109375" customWidth="1"/>
  </cols>
  <sheetData>
    <row r="2" spans="1:17">
      <c r="A2" s="69" t="s">
        <v>76</v>
      </c>
      <c r="B2" s="69"/>
      <c r="C2" s="69"/>
      <c r="D2" s="69"/>
      <c r="E2" s="69"/>
      <c r="F2" s="69"/>
      <c r="G2" s="69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0">
      <c r="A3" s="69"/>
      <c r="B3" s="69"/>
      <c r="C3" s="69"/>
      <c r="D3" s="69"/>
      <c r="E3" s="69"/>
      <c r="F3" s="69"/>
      <c r="G3" s="69"/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8</v>
      </c>
      <c r="Q3" s="2" t="s">
        <v>9</v>
      </c>
    </row>
    <row r="4" spans="1:17" ht="33" customHeight="1">
      <c r="A4" s="70" t="s">
        <v>10</v>
      </c>
      <c r="B4" s="70" t="s">
        <v>11</v>
      </c>
      <c r="C4" s="71" t="s">
        <v>12</v>
      </c>
      <c r="D4" s="71" t="s">
        <v>13</v>
      </c>
      <c r="E4" s="72" t="s">
        <v>14</v>
      </c>
      <c r="F4" s="73" t="s">
        <v>15</v>
      </c>
      <c r="G4" s="72" t="s">
        <v>16</v>
      </c>
      <c r="H4" s="74" t="s">
        <v>13</v>
      </c>
      <c r="I4" s="74" t="s">
        <v>13</v>
      </c>
      <c r="J4" s="74" t="s">
        <v>13</v>
      </c>
      <c r="K4" s="74" t="s">
        <v>13</v>
      </c>
      <c r="L4" s="74" t="s">
        <v>13</v>
      </c>
      <c r="M4" s="74" t="s">
        <v>13</v>
      </c>
      <c r="N4" s="74" t="s">
        <v>13</v>
      </c>
      <c r="O4" s="74" t="s">
        <v>13</v>
      </c>
      <c r="P4" s="74" t="s">
        <v>13</v>
      </c>
      <c r="Q4" s="74" t="s">
        <v>13</v>
      </c>
    </row>
    <row r="5" spans="1:17" ht="33.75" customHeight="1">
      <c r="A5" s="70"/>
      <c r="B5" s="70"/>
      <c r="C5" s="71"/>
      <c r="D5" s="71"/>
      <c r="E5" s="72"/>
      <c r="F5" s="73"/>
      <c r="G5" s="72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28.5">
      <c r="A6" s="3">
        <v>1</v>
      </c>
      <c r="B6" s="4" t="s">
        <v>17</v>
      </c>
      <c r="C6" s="3" t="s">
        <v>18</v>
      </c>
      <c r="D6" s="3">
        <f t="shared" ref="D6:D58" si="0">SUM(H6+I6+J6+K6+L6+M6+N6+O6+P6+Q6)</f>
        <v>295</v>
      </c>
      <c r="E6" s="4">
        <v>0</v>
      </c>
      <c r="F6" s="33">
        <f t="shared" ref="F6:F58" si="1">SUM(D6*E6)</f>
        <v>0</v>
      </c>
      <c r="G6" s="33">
        <f t="shared" ref="G6:G11" si="2">SUM(F6 *23%)+F6</f>
        <v>0</v>
      </c>
      <c r="H6" s="3">
        <v>150</v>
      </c>
      <c r="I6" s="3">
        <v>15</v>
      </c>
      <c r="J6" s="3">
        <v>10</v>
      </c>
      <c r="K6" s="3">
        <v>10</v>
      </c>
      <c r="L6" s="3">
        <v>20</v>
      </c>
      <c r="M6" s="3">
        <v>0</v>
      </c>
      <c r="N6" s="3">
        <v>20</v>
      </c>
      <c r="O6" s="3">
        <v>50</v>
      </c>
      <c r="P6" s="3">
        <v>10</v>
      </c>
      <c r="Q6" s="3">
        <v>10</v>
      </c>
    </row>
    <row r="7" spans="1:17">
      <c r="A7" s="3">
        <v>2</v>
      </c>
      <c r="B7" s="46" t="s">
        <v>19</v>
      </c>
      <c r="C7" s="3" t="s">
        <v>18</v>
      </c>
      <c r="D7" s="3">
        <f t="shared" si="0"/>
        <v>75</v>
      </c>
      <c r="E7" s="4">
        <v>0</v>
      </c>
      <c r="F7" s="33">
        <f t="shared" si="1"/>
        <v>0</v>
      </c>
      <c r="G7" s="33">
        <f t="shared" si="2"/>
        <v>0</v>
      </c>
      <c r="H7" s="3">
        <v>20</v>
      </c>
      <c r="I7" s="3">
        <v>30</v>
      </c>
      <c r="J7" s="3">
        <v>0</v>
      </c>
      <c r="K7" s="3">
        <v>0</v>
      </c>
      <c r="L7" s="3">
        <v>0</v>
      </c>
      <c r="M7" s="3">
        <v>0</v>
      </c>
      <c r="N7" s="3">
        <v>25</v>
      </c>
      <c r="O7" s="3">
        <v>0</v>
      </c>
      <c r="P7" s="3">
        <v>0</v>
      </c>
      <c r="Q7" s="3">
        <v>0</v>
      </c>
    </row>
    <row r="8" spans="1:17">
      <c r="A8" s="3">
        <v>3</v>
      </c>
      <c r="B8" s="4" t="s">
        <v>20</v>
      </c>
      <c r="C8" s="4" t="s">
        <v>18</v>
      </c>
      <c r="D8" s="3">
        <f t="shared" si="0"/>
        <v>266</v>
      </c>
      <c r="E8" s="4">
        <v>0</v>
      </c>
      <c r="F8" s="33">
        <f t="shared" si="1"/>
        <v>0</v>
      </c>
      <c r="G8" s="33">
        <f t="shared" si="2"/>
        <v>0</v>
      </c>
      <c r="H8" s="3">
        <v>150</v>
      </c>
      <c r="I8" s="3">
        <v>20</v>
      </c>
      <c r="J8" s="3">
        <v>20</v>
      </c>
      <c r="K8" s="3">
        <v>6</v>
      </c>
      <c r="L8" s="3">
        <v>15</v>
      </c>
      <c r="M8" s="3">
        <v>0</v>
      </c>
      <c r="N8" s="3">
        <v>15</v>
      </c>
      <c r="O8" s="3">
        <v>15</v>
      </c>
      <c r="P8" s="3">
        <v>10</v>
      </c>
      <c r="Q8" s="3">
        <v>15</v>
      </c>
    </row>
    <row r="9" spans="1:17" ht="16.5">
      <c r="A9" s="3">
        <v>4</v>
      </c>
      <c r="B9" s="4" t="s">
        <v>74</v>
      </c>
      <c r="C9" s="3" t="s">
        <v>18</v>
      </c>
      <c r="D9" s="3">
        <f t="shared" si="0"/>
        <v>66</v>
      </c>
      <c r="E9" s="4">
        <v>0</v>
      </c>
      <c r="F9" s="33">
        <f t="shared" si="1"/>
        <v>0</v>
      </c>
      <c r="G9" s="33">
        <f t="shared" si="2"/>
        <v>0</v>
      </c>
      <c r="H9" s="3">
        <v>20</v>
      </c>
      <c r="I9" s="3">
        <v>10</v>
      </c>
      <c r="J9" s="3">
        <v>5</v>
      </c>
      <c r="K9" s="3">
        <v>0</v>
      </c>
      <c r="L9" s="3">
        <v>10</v>
      </c>
      <c r="M9" s="3">
        <v>0</v>
      </c>
      <c r="N9" s="3">
        <v>0</v>
      </c>
      <c r="O9" s="3">
        <v>3</v>
      </c>
      <c r="P9" s="3">
        <v>18</v>
      </c>
      <c r="Q9" s="3">
        <v>0</v>
      </c>
    </row>
    <row r="10" spans="1:17">
      <c r="A10" s="3">
        <v>5</v>
      </c>
      <c r="B10" s="4" t="s">
        <v>21</v>
      </c>
      <c r="C10" s="4" t="s">
        <v>22</v>
      </c>
      <c r="D10" s="3">
        <f t="shared" si="0"/>
        <v>58</v>
      </c>
      <c r="E10" s="4">
        <v>0</v>
      </c>
      <c r="F10" s="33">
        <f t="shared" si="1"/>
        <v>0</v>
      </c>
      <c r="G10" s="33">
        <f t="shared" si="2"/>
        <v>0</v>
      </c>
      <c r="H10" s="4">
        <v>30</v>
      </c>
      <c r="I10" s="4">
        <v>3</v>
      </c>
      <c r="J10" s="4">
        <v>12</v>
      </c>
      <c r="K10" s="4">
        <v>3</v>
      </c>
      <c r="L10" s="4">
        <v>4</v>
      </c>
      <c r="M10" s="3">
        <v>2</v>
      </c>
      <c r="N10" s="4">
        <v>2</v>
      </c>
      <c r="O10" s="4">
        <v>0</v>
      </c>
      <c r="P10" s="4">
        <v>0</v>
      </c>
      <c r="Q10" s="4">
        <v>2</v>
      </c>
    </row>
    <row r="11" spans="1:17">
      <c r="A11" s="3">
        <v>6</v>
      </c>
      <c r="B11" s="4" t="s">
        <v>23</v>
      </c>
      <c r="C11" s="4" t="s">
        <v>22</v>
      </c>
      <c r="D11" s="3">
        <f t="shared" si="0"/>
        <v>42</v>
      </c>
      <c r="E11" s="4">
        <v>0</v>
      </c>
      <c r="F11" s="33">
        <f t="shared" si="1"/>
        <v>0</v>
      </c>
      <c r="G11" s="33">
        <f t="shared" si="2"/>
        <v>0</v>
      </c>
      <c r="H11" s="4">
        <v>18</v>
      </c>
      <c r="I11" s="4">
        <v>0</v>
      </c>
      <c r="J11" s="4">
        <v>8</v>
      </c>
      <c r="K11" s="4">
        <v>0</v>
      </c>
      <c r="L11" s="4">
        <v>4</v>
      </c>
      <c r="M11" s="3">
        <v>0</v>
      </c>
      <c r="N11" s="4">
        <v>5</v>
      </c>
      <c r="O11" s="4">
        <v>2</v>
      </c>
      <c r="P11" s="4">
        <v>3</v>
      </c>
      <c r="Q11" s="4">
        <v>2</v>
      </c>
    </row>
    <row r="12" spans="1:17">
      <c r="A12" s="3">
        <v>7</v>
      </c>
      <c r="B12" s="3" t="s">
        <v>24</v>
      </c>
      <c r="C12" s="3" t="s">
        <v>18</v>
      </c>
      <c r="D12" s="3">
        <f t="shared" si="0"/>
        <v>231</v>
      </c>
      <c r="E12" s="4">
        <v>0</v>
      </c>
      <c r="F12" s="33">
        <f t="shared" si="1"/>
        <v>0</v>
      </c>
      <c r="G12" s="33">
        <f>SUM(F12 *8%)+F12</f>
        <v>0</v>
      </c>
      <c r="H12" s="3">
        <v>80</v>
      </c>
      <c r="I12" s="3">
        <v>20</v>
      </c>
      <c r="J12" s="3">
        <v>16</v>
      </c>
      <c r="K12" s="3">
        <v>10</v>
      </c>
      <c r="L12" s="3">
        <v>24</v>
      </c>
      <c r="M12" s="3">
        <v>5</v>
      </c>
      <c r="N12" s="3">
        <v>40</v>
      </c>
      <c r="O12" s="3">
        <v>16</v>
      </c>
      <c r="P12" s="3">
        <v>20</v>
      </c>
      <c r="Q12" s="3">
        <v>0</v>
      </c>
    </row>
    <row r="13" spans="1:17">
      <c r="A13" s="3">
        <v>8</v>
      </c>
      <c r="B13" s="4" t="s">
        <v>25</v>
      </c>
      <c r="C13" s="3" t="s">
        <v>18</v>
      </c>
      <c r="D13" s="3">
        <f t="shared" si="0"/>
        <v>86</v>
      </c>
      <c r="E13" s="4">
        <v>0</v>
      </c>
      <c r="F13" s="33">
        <f t="shared" si="1"/>
        <v>0</v>
      </c>
      <c r="G13" s="33">
        <f t="shared" ref="G13:G20" si="3">SUM(F13 *23%)+F13</f>
        <v>0</v>
      </c>
      <c r="H13" s="3">
        <v>70</v>
      </c>
      <c r="I13" s="3">
        <v>10</v>
      </c>
      <c r="J13" s="3">
        <v>0</v>
      </c>
      <c r="K13" s="3">
        <v>2</v>
      </c>
      <c r="L13" s="3">
        <v>0</v>
      </c>
      <c r="M13" s="3">
        <v>1</v>
      </c>
      <c r="N13" s="3">
        <v>0</v>
      </c>
      <c r="O13" s="3">
        <v>3</v>
      </c>
      <c r="P13" s="3">
        <v>0</v>
      </c>
      <c r="Q13" s="3">
        <v>0</v>
      </c>
    </row>
    <row r="14" spans="1:17" ht="28.5">
      <c r="A14" s="3">
        <v>9</v>
      </c>
      <c r="B14" s="4" t="s">
        <v>26</v>
      </c>
      <c r="C14" s="4" t="s">
        <v>27</v>
      </c>
      <c r="D14" s="3">
        <f t="shared" si="0"/>
        <v>25</v>
      </c>
      <c r="E14" s="4">
        <v>0</v>
      </c>
      <c r="F14" s="33">
        <f t="shared" si="1"/>
        <v>0</v>
      </c>
      <c r="G14" s="33">
        <f t="shared" si="3"/>
        <v>0</v>
      </c>
      <c r="H14" s="3">
        <v>10</v>
      </c>
      <c r="I14" s="3">
        <v>2</v>
      </c>
      <c r="J14" s="3">
        <v>4</v>
      </c>
      <c r="K14" s="3">
        <v>1</v>
      </c>
      <c r="L14" s="3">
        <v>0</v>
      </c>
      <c r="M14" s="3">
        <v>0</v>
      </c>
      <c r="N14" s="3">
        <v>7</v>
      </c>
      <c r="O14" s="3">
        <v>1</v>
      </c>
      <c r="P14" s="3">
        <v>0</v>
      </c>
      <c r="Q14" s="3">
        <v>0</v>
      </c>
    </row>
    <row r="15" spans="1:17" ht="28.5">
      <c r="A15" s="3">
        <v>10</v>
      </c>
      <c r="B15" s="4" t="s">
        <v>28</v>
      </c>
      <c r="C15" s="3" t="s">
        <v>18</v>
      </c>
      <c r="D15" s="3">
        <f t="shared" si="0"/>
        <v>204</v>
      </c>
      <c r="E15" s="4">
        <v>0</v>
      </c>
      <c r="F15" s="33">
        <f t="shared" si="1"/>
        <v>0</v>
      </c>
      <c r="G15" s="33">
        <f t="shared" si="3"/>
        <v>0</v>
      </c>
      <c r="H15" s="3">
        <v>48</v>
      </c>
      <c r="I15" s="3">
        <v>0</v>
      </c>
      <c r="J15" s="3">
        <v>36</v>
      </c>
      <c r="K15" s="3">
        <v>0</v>
      </c>
      <c r="L15" s="3">
        <v>0</v>
      </c>
      <c r="M15" s="3">
        <v>0</v>
      </c>
      <c r="N15" s="3">
        <v>120</v>
      </c>
      <c r="O15" s="3">
        <v>0</v>
      </c>
      <c r="P15" s="3">
        <v>0</v>
      </c>
      <c r="Q15" s="3">
        <v>0</v>
      </c>
    </row>
    <row r="16" spans="1:17" ht="28.5">
      <c r="A16" s="3">
        <v>11</v>
      </c>
      <c r="B16" s="4" t="s">
        <v>29</v>
      </c>
      <c r="C16" s="3" t="s">
        <v>18</v>
      </c>
      <c r="D16" s="3">
        <f t="shared" si="0"/>
        <v>216</v>
      </c>
      <c r="E16" s="4">
        <v>0</v>
      </c>
      <c r="F16" s="33">
        <f t="shared" si="1"/>
        <v>0</v>
      </c>
      <c r="G16" s="33">
        <f t="shared" si="3"/>
        <v>0</v>
      </c>
      <c r="H16" s="3">
        <v>72</v>
      </c>
      <c r="I16" s="3">
        <v>48</v>
      </c>
      <c r="J16" s="3">
        <v>24</v>
      </c>
      <c r="K16" s="3">
        <v>24</v>
      </c>
      <c r="L16" s="3">
        <v>0</v>
      </c>
      <c r="M16" s="3">
        <v>0</v>
      </c>
      <c r="N16" s="3">
        <v>48</v>
      </c>
      <c r="O16" s="3">
        <v>0</v>
      </c>
      <c r="P16" s="3">
        <v>0</v>
      </c>
      <c r="Q16" s="3">
        <v>0</v>
      </c>
    </row>
    <row r="17" spans="1:17" ht="29.25">
      <c r="A17" s="3">
        <v>12</v>
      </c>
      <c r="B17" s="34" t="s">
        <v>71</v>
      </c>
      <c r="C17" s="3" t="s">
        <v>18</v>
      </c>
      <c r="D17" s="3">
        <f t="shared" si="0"/>
        <v>37</v>
      </c>
      <c r="E17" s="4">
        <v>0</v>
      </c>
      <c r="F17" s="33">
        <f t="shared" si="1"/>
        <v>0</v>
      </c>
      <c r="G17" s="33">
        <f t="shared" si="3"/>
        <v>0</v>
      </c>
      <c r="H17" s="3">
        <v>0</v>
      </c>
      <c r="I17" s="3">
        <v>10</v>
      </c>
      <c r="J17" s="3">
        <v>4</v>
      </c>
      <c r="K17" s="3">
        <v>6</v>
      </c>
      <c r="L17" s="3">
        <v>12</v>
      </c>
      <c r="M17" s="3">
        <v>0</v>
      </c>
      <c r="N17" s="3">
        <v>0</v>
      </c>
      <c r="O17" s="3">
        <v>5</v>
      </c>
      <c r="P17" s="3">
        <v>0</v>
      </c>
      <c r="Q17" s="3">
        <v>0</v>
      </c>
    </row>
    <row r="18" spans="1:17" ht="28.5">
      <c r="A18" s="3">
        <v>13</v>
      </c>
      <c r="B18" s="4" t="s">
        <v>30</v>
      </c>
      <c r="C18" s="4" t="s">
        <v>18</v>
      </c>
      <c r="D18" s="3">
        <f t="shared" si="0"/>
        <v>2688</v>
      </c>
      <c r="E18" s="4">
        <v>0</v>
      </c>
      <c r="F18" s="33">
        <f t="shared" si="1"/>
        <v>0</v>
      </c>
      <c r="G18" s="33">
        <f t="shared" si="3"/>
        <v>0</v>
      </c>
      <c r="H18" s="3">
        <v>720</v>
      </c>
      <c r="I18" s="3">
        <v>288</v>
      </c>
      <c r="J18" s="3">
        <v>480</v>
      </c>
      <c r="K18" s="3">
        <v>192</v>
      </c>
      <c r="L18" s="3">
        <v>144</v>
      </c>
      <c r="M18" s="3">
        <v>144</v>
      </c>
      <c r="N18" s="3">
        <v>192</v>
      </c>
      <c r="O18" s="3">
        <v>192</v>
      </c>
      <c r="P18" s="3">
        <v>336</v>
      </c>
      <c r="Q18" s="3">
        <v>0</v>
      </c>
    </row>
    <row r="19" spans="1:17">
      <c r="A19" s="3">
        <v>14</v>
      </c>
      <c r="B19" s="4" t="s">
        <v>31</v>
      </c>
      <c r="C19" s="4" t="s">
        <v>18</v>
      </c>
      <c r="D19" s="3">
        <f t="shared" si="0"/>
        <v>174</v>
      </c>
      <c r="E19" s="4">
        <v>0</v>
      </c>
      <c r="F19" s="33">
        <f t="shared" si="1"/>
        <v>0</v>
      </c>
      <c r="G19" s="33">
        <f t="shared" si="3"/>
        <v>0</v>
      </c>
      <c r="H19" s="3">
        <v>40</v>
      </c>
      <c r="I19" s="3">
        <v>20</v>
      </c>
      <c r="J19" s="3">
        <v>20</v>
      </c>
      <c r="K19" s="3">
        <v>5</v>
      </c>
      <c r="L19" s="3">
        <v>10</v>
      </c>
      <c r="M19" s="3">
        <v>6</v>
      </c>
      <c r="N19" s="3">
        <v>30</v>
      </c>
      <c r="O19" s="3">
        <v>20</v>
      </c>
      <c r="P19" s="3">
        <v>20</v>
      </c>
      <c r="Q19" s="3">
        <v>3</v>
      </c>
    </row>
    <row r="20" spans="1:17" ht="28.5">
      <c r="A20" s="3">
        <v>15</v>
      </c>
      <c r="B20" s="4" t="s">
        <v>32</v>
      </c>
      <c r="C20" s="4" t="s">
        <v>18</v>
      </c>
      <c r="D20" s="3">
        <f t="shared" si="0"/>
        <v>118</v>
      </c>
      <c r="E20" s="4">
        <v>0</v>
      </c>
      <c r="F20" s="33">
        <f t="shared" si="1"/>
        <v>0</v>
      </c>
      <c r="G20" s="33">
        <f t="shared" si="3"/>
        <v>0</v>
      </c>
      <c r="H20" s="3">
        <v>36</v>
      </c>
      <c r="I20" s="3">
        <v>12</v>
      </c>
      <c r="J20" s="3">
        <v>20</v>
      </c>
      <c r="K20" s="3">
        <v>8</v>
      </c>
      <c r="L20" s="3">
        <v>0</v>
      </c>
      <c r="M20" s="3">
        <v>0</v>
      </c>
      <c r="N20" s="3">
        <v>20</v>
      </c>
      <c r="O20" s="3">
        <v>10</v>
      </c>
      <c r="P20" s="3">
        <v>12</v>
      </c>
      <c r="Q20" s="3">
        <v>0</v>
      </c>
    </row>
    <row r="21" spans="1:17" ht="28.5">
      <c r="A21" s="3">
        <v>16</v>
      </c>
      <c r="B21" s="4" t="s">
        <v>33</v>
      </c>
      <c r="C21" s="4" t="s">
        <v>18</v>
      </c>
      <c r="D21" s="3">
        <f t="shared" si="0"/>
        <v>49</v>
      </c>
      <c r="E21" s="4">
        <v>0</v>
      </c>
      <c r="F21" s="33">
        <f t="shared" si="1"/>
        <v>0</v>
      </c>
      <c r="G21" s="33">
        <f>SUM(F21 *8%)+F21</f>
        <v>0</v>
      </c>
      <c r="H21" s="3">
        <v>24</v>
      </c>
      <c r="I21" s="3">
        <v>5</v>
      </c>
      <c r="J21" s="3">
        <v>5</v>
      </c>
      <c r="K21" s="3">
        <v>0</v>
      </c>
      <c r="L21" s="3">
        <v>0</v>
      </c>
      <c r="M21" s="3">
        <v>5</v>
      </c>
      <c r="N21" s="3">
        <v>0</v>
      </c>
      <c r="O21" s="3">
        <v>5</v>
      </c>
      <c r="P21" s="3">
        <v>5</v>
      </c>
      <c r="Q21" s="3">
        <v>0</v>
      </c>
    </row>
    <row r="22" spans="1:17">
      <c r="A22" s="3">
        <v>17</v>
      </c>
      <c r="B22" s="4" t="s">
        <v>34</v>
      </c>
      <c r="C22" s="4" t="s">
        <v>18</v>
      </c>
      <c r="D22" s="3">
        <f t="shared" si="0"/>
        <v>28</v>
      </c>
      <c r="E22" s="4">
        <v>0</v>
      </c>
      <c r="F22" s="33">
        <f t="shared" si="1"/>
        <v>0</v>
      </c>
      <c r="G22" s="33">
        <f t="shared" ref="G22:G58" si="4">SUM(F22 *23%)+F22</f>
        <v>0</v>
      </c>
      <c r="H22" s="3">
        <v>18</v>
      </c>
      <c r="I22" s="3">
        <v>5</v>
      </c>
      <c r="J22" s="3"/>
      <c r="K22" s="3">
        <v>0</v>
      </c>
      <c r="L22" s="3">
        <v>0</v>
      </c>
      <c r="M22" s="3">
        <v>0</v>
      </c>
      <c r="N22" s="3">
        <v>0</v>
      </c>
      <c r="O22" s="3">
        <v>5</v>
      </c>
      <c r="P22" s="3">
        <v>0</v>
      </c>
      <c r="Q22" s="3">
        <v>0</v>
      </c>
    </row>
    <row r="23" spans="1:17">
      <c r="A23" s="3">
        <v>18</v>
      </c>
      <c r="B23" s="4" t="s">
        <v>35</v>
      </c>
      <c r="C23" s="4" t="s">
        <v>18</v>
      </c>
      <c r="D23" s="3">
        <f t="shared" si="0"/>
        <v>96</v>
      </c>
      <c r="E23" s="4">
        <v>0</v>
      </c>
      <c r="F23" s="33">
        <f t="shared" si="1"/>
        <v>0</v>
      </c>
      <c r="G23" s="33">
        <f t="shared" si="4"/>
        <v>0</v>
      </c>
      <c r="H23" s="3">
        <v>60</v>
      </c>
      <c r="I23" s="3">
        <v>12</v>
      </c>
      <c r="J23" s="3">
        <v>10</v>
      </c>
      <c r="K23" s="3">
        <v>10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</row>
    <row r="24" spans="1:17" ht="28.5">
      <c r="A24" s="3">
        <v>19</v>
      </c>
      <c r="B24" s="4" t="s">
        <v>36</v>
      </c>
      <c r="C24" s="4" t="s">
        <v>18</v>
      </c>
      <c r="D24" s="3">
        <f t="shared" si="0"/>
        <v>25</v>
      </c>
      <c r="E24" s="4">
        <v>0</v>
      </c>
      <c r="F24" s="33">
        <f t="shared" si="1"/>
        <v>0</v>
      </c>
      <c r="G24" s="33">
        <f t="shared" si="4"/>
        <v>0</v>
      </c>
      <c r="H24" s="3">
        <v>10</v>
      </c>
      <c r="I24" s="3">
        <v>0</v>
      </c>
      <c r="J24" s="3">
        <v>10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3</v>
      </c>
      <c r="Q24" s="3">
        <v>0</v>
      </c>
    </row>
    <row r="25" spans="1:17" ht="28.5">
      <c r="A25" s="3">
        <v>20</v>
      </c>
      <c r="B25" s="4" t="s">
        <v>37</v>
      </c>
      <c r="C25" s="4" t="s">
        <v>18</v>
      </c>
      <c r="D25" s="3">
        <f t="shared" si="0"/>
        <v>14</v>
      </c>
      <c r="E25" s="4">
        <v>0</v>
      </c>
      <c r="F25" s="33">
        <f t="shared" si="1"/>
        <v>0</v>
      </c>
      <c r="G25" s="33">
        <f t="shared" si="4"/>
        <v>0</v>
      </c>
      <c r="H25" s="3">
        <v>10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4</v>
      </c>
      <c r="O25" s="3">
        <v>0</v>
      </c>
      <c r="P25" s="3">
        <v>0</v>
      </c>
      <c r="Q25" s="3">
        <v>0</v>
      </c>
    </row>
    <row r="26" spans="1:17" ht="28.5">
      <c r="A26" s="3">
        <v>21</v>
      </c>
      <c r="B26" s="35" t="s">
        <v>38</v>
      </c>
      <c r="C26" s="36" t="s">
        <v>18</v>
      </c>
      <c r="D26" s="3">
        <f t="shared" si="0"/>
        <v>2</v>
      </c>
      <c r="E26" s="37">
        <v>0</v>
      </c>
      <c r="F26" s="33">
        <f t="shared" si="1"/>
        <v>0</v>
      </c>
      <c r="G26" s="33">
        <f t="shared" si="4"/>
        <v>0</v>
      </c>
      <c r="H26" s="3"/>
      <c r="I26" s="3"/>
      <c r="J26" s="3"/>
      <c r="K26" s="3"/>
      <c r="L26" s="3"/>
      <c r="M26" s="3"/>
      <c r="N26" s="3">
        <v>2</v>
      </c>
      <c r="O26" s="3"/>
      <c r="P26" s="3"/>
      <c r="Q26" s="3"/>
    </row>
    <row r="27" spans="1:17" ht="28.5">
      <c r="A27" s="3">
        <v>22</v>
      </c>
      <c r="B27" s="4" t="s">
        <v>39</v>
      </c>
      <c r="C27" s="4" t="s">
        <v>40</v>
      </c>
      <c r="D27" s="3">
        <f t="shared" si="0"/>
        <v>28</v>
      </c>
      <c r="E27" s="4">
        <v>0</v>
      </c>
      <c r="F27" s="33">
        <f t="shared" si="1"/>
        <v>0</v>
      </c>
      <c r="G27" s="33">
        <f t="shared" si="4"/>
        <v>0</v>
      </c>
      <c r="H27" s="3">
        <v>0</v>
      </c>
      <c r="I27" s="3">
        <v>10</v>
      </c>
      <c r="J27" s="3">
        <v>5</v>
      </c>
      <c r="K27" s="3">
        <v>0</v>
      </c>
      <c r="L27" s="3">
        <v>8</v>
      </c>
      <c r="M27" s="3">
        <v>0</v>
      </c>
      <c r="N27" s="3">
        <v>0</v>
      </c>
      <c r="O27" s="3">
        <v>5</v>
      </c>
      <c r="P27" s="3">
        <v>0</v>
      </c>
      <c r="Q27" s="3">
        <v>0</v>
      </c>
    </row>
    <row r="28" spans="1:17" ht="28.5">
      <c r="A28" s="3">
        <v>23</v>
      </c>
      <c r="B28" s="4" t="s">
        <v>41</v>
      </c>
      <c r="C28" s="4" t="s">
        <v>40</v>
      </c>
      <c r="D28" s="3">
        <f t="shared" si="0"/>
        <v>174</v>
      </c>
      <c r="E28" s="4">
        <v>0</v>
      </c>
      <c r="F28" s="33">
        <f t="shared" si="1"/>
        <v>0</v>
      </c>
      <c r="G28" s="33">
        <f t="shared" si="4"/>
        <v>0</v>
      </c>
      <c r="H28" s="3">
        <v>40</v>
      </c>
      <c r="I28" s="3">
        <v>20</v>
      </c>
      <c r="J28" s="3">
        <v>20</v>
      </c>
      <c r="K28" s="3">
        <v>4</v>
      </c>
      <c r="L28" s="3">
        <v>15</v>
      </c>
      <c r="M28" s="3">
        <v>0</v>
      </c>
      <c r="N28" s="3">
        <v>60</v>
      </c>
      <c r="O28" s="3">
        <v>5</v>
      </c>
      <c r="P28" s="3">
        <v>10</v>
      </c>
      <c r="Q28" s="3">
        <v>0</v>
      </c>
    </row>
    <row r="29" spans="1:17" ht="28.5">
      <c r="A29" s="3">
        <v>24</v>
      </c>
      <c r="B29" s="4" t="s">
        <v>42</v>
      </c>
      <c r="C29" s="4" t="s">
        <v>40</v>
      </c>
      <c r="D29" s="3">
        <f t="shared" si="0"/>
        <v>162</v>
      </c>
      <c r="E29" s="4">
        <v>0</v>
      </c>
      <c r="F29" s="33">
        <f t="shared" si="1"/>
        <v>0</v>
      </c>
      <c r="G29" s="33">
        <f t="shared" si="4"/>
        <v>0</v>
      </c>
      <c r="H29" s="3">
        <v>60</v>
      </c>
      <c r="I29" s="3">
        <v>30</v>
      </c>
      <c r="J29" s="3">
        <v>10</v>
      </c>
      <c r="K29" s="3">
        <v>5</v>
      </c>
      <c r="L29" s="3">
        <v>12</v>
      </c>
      <c r="M29" s="3">
        <v>10</v>
      </c>
      <c r="N29" s="3">
        <v>20</v>
      </c>
      <c r="O29" s="3">
        <v>5</v>
      </c>
      <c r="P29" s="3">
        <v>10</v>
      </c>
      <c r="Q29" s="3">
        <v>0</v>
      </c>
    </row>
    <row r="30" spans="1:17" ht="28.5">
      <c r="A30" s="3">
        <v>25</v>
      </c>
      <c r="B30" s="5" t="s">
        <v>72</v>
      </c>
      <c r="C30" s="4" t="s">
        <v>40</v>
      </c>
      <c r="D30" s="3">
        <f t="shared" si="0"/>
        <v>2384</v>
      </c>
      <c r="E30" s="4">
        <v>0</v>
      </c>
      <c r="F30" s="33">
        <f t="shared" si="1"/>
        <v>0</v>
      </c>
      <c r="G30" s="33">
        <f t="shared" si="4"/>
        <v>0</v>
      </c>
      <c r="H30" s="4">
        <v>1520</v>
      </c>
      <c r="I30" s="4">
        <v>0</v>
      </c>
      <c r="J30" s="4">
        <v>64</v>
      </c>
      <c r="K30" s="4">
        <v>0</v>
      </c>
      <c r="L30" s="4">
        <v>320</v>
      </c>
      <c r="M30" s="3">
        <v>240</v>
      </c>
      <c r="N30" s="4">
        <v>0</v>
      </c>
      <c r="O30" s="4">
        <v>96</v>
      </c>
      <c r="P30" s="4">
        <v>64</v>
      </c>
      <c r="Q30" s="4">
        <v>80</v>
      </c>
    </row>
    <row r="31" spans="1:17" ht="16.5">
      <c r="A31" s="3">
        <v>26</v>
      </c>
      <c r="B31" s="4" t="s">
        <v>43</v>
      </c>
      <c r="C31" s="4" t="s">
        <v>18</v>
      </c>
      <c r="D31" s="3">
        <f t="shared" si="0"/>
        <v>60</v>
      </c>
      <c r="E31" s="4">
        <v>0</v>
      </c>
      <c r="F31" s="33">
        <f t="shared" si="1"/>
        <v>0</v>
      </c>
      <c r="G31" s="33">
        <f t="shared" si="4"/>
        <v>0</v>
      </c>
      <c r="H31" s="4">
        <v>0</v>
      </c>
      <c r="I31" s="4">
        <v>0</v>
      </c>
      <c r="J31" s="4">
        <v>0</v>
      </c>
      <c r="K31" s="4">
        <v>0</v>
      </c>
      <c r="L31" s="4">
        <v>24</v>
      </c>
      <c r="M31" s="3">
        <v>6</v>
      </c>
      <c r="N31" s="4">
        <v>0</v>
      </c>
      <c r="O31" s="4">
        <v>0</v>
      </c>
      <c r="P31" s="4">
        <v>20</v>
      </c>
      <c r="Q31" s="4">
        <v>10</v>
      </c>
    </row>
    <row r="32" spans="1:17">
      <c r="A32" s="3">
        <v>27</v>
      </c>
      <c r="B32" s="4" t="s">
        <v>44</v>
      </c>
      <c r="C32" s="3" t="s">
        <v>18</v>
      </c>
      <c r="D32" s="3">
        <f t="shared" si="0"/>
        <v>30</v>
      </c>
      <c r="E32" s="4">
        <v>0</v>
      </c>
      <c r="F32" s="33">
        <f t="shared" si="1"/>
        <v>0</v>
      </c>
      <c r="G32" s="33">
        <f t="shared" si="4"/>
        <v>0</v>
      </c>
      <c r="H32" s="3">
        <v>28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0</v>
      </c>
    </row>
    <row r="33" spans="1:17">
      <c r="A33" s="3">
        <v>28</v>
      </c>
      <c r="B33" s="38" t="s">
        <v>45</v>
      </c>
      <c r="C33" s="39" t="s">
        <v>18</v>
      </c>
      <c r="D33" s="3">
        <f t="shared" si="0"/>
        <v>5</v>
      </c>
      <c r="E33" s="37">
        <v>0</v>
      </c>
      <c r="F33" s="33">
        <f t="shared" si="1"/>
        <v>0</v>
      </c>
      <c r="G33" s="33">
        <f t="shared" si="4"/>
        <v>0</v>
      </c>
      <c r="H33" s="3"/>
      <c r="I33" s="3">
        <v>5</v>
      </c>
      <c r="J33" s="3"/>
      <c r="K33" s="3"/>
      <c r="L33" s="3"/>
      <c r="M33" s="3"/>
      <c r="N33" s="3"/>
      <c r="O33" s="3"/>
      <c r="P33" s="3"/>
      <c r="Q33" s="3"/>
    </row>
    <row r="34" spans="1:17">
      <c r="A34" s="3">
        <v>29</v>
      </c>
      <c r="B34" s="4" t="s">
        <v>46</v>
      </c>
      <c r="C34" s="3" t="s">
        <v>18</v>
      </c>
      <c r="D34" s="3">
        <f t="shared" si="0"/>
        <v>10</v>
      </c>
      <c r="E34" s="4">
        <v>0</v>
      </c>
      <c r="F34" s="33">
        <f t="shared" si="1"/>
        <v>0</v>
      </c>
      <c r="G34" s="33">
        <f t="shared" si="4"/>
        <v>0</v>
      </c>
      <c r="H34" s="40">
        <v>10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16.5">
      <c r="A35" s="3">
        <v>30</v>
      </c>
      <c r="B35" s="3" t="s">
        <v>47</v>
      </c>
      <c r="C35" s="3" t="s">
        <v>18</v>
      </c>
      <c r="D35" s="3">
        <f t="shared" si="0"/>
        <v>10</v>
      </c>
      <c r="E35" s="4">
        <v>0</v>
      </c>
      <c r="F35" s="33">
        <f t="shared" si="1"/>
        <v>0</v>
      </c>
      <c r="G35" s="33">
        <f t="shared" si="4"/>
        <v>0</v>
      </c>
      <c r="H35" s="3">
        <v>4</v>
      </c>
      <c r="I35" s="3">
        <v>0</v>
      </c>
      <c r="J35" s="3">
        <v>0</v>
      </c>
      <c r="K35" s="3">
        <v>0</v>
      </c>
      <c r="L35" s="3">
        <v>6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28.5">
      <c r="A36" s="3">
        <v>31</v>
      </c>
      <c r="B36" s="4" t="s">
        <v>73</v>
      </c>
      <c r="C36" s="3" t="s">
        <v>18</v>
      </c>
      <c r="D36" s="3">
        <f t="shared" si="0"/>
        <v>42</v>
      </c>
      <c r="E36" s="4">
        <v>0</v>
      </c>
      <c r="F36" s="33">
        <f t="shared" si="1"/>
        <v>0</v>
      </c>
      <c r="G36" s="33">
        <f t="shared" si="4"/>
        <v>0</v>
      </c>
      <c r="H36" s="3">
        <v>6</v>
      </c>
      <c r="I36" s="3">
        <v>6</v>
      </c>
      <c r="J36" s="3">
        <v>0</v>
      </c>
      <c r="K36" s="3">
        <v>0</v>
      </c>
      <c r="L36" s="3">
        <v>9</v>
      </c>
      <c r="M36" s="3">
        <v>4</v>
      </c>
      <c r="N36" s="3">
        <v>5</v>
      </c>
      <c r="O36" s="3">
        <v>0</v>
      </c>
      <c r="P36" s="3">
        <v>10</v>
      </c>
      <c r="Q36" s="3">
        <v>2</v>
      </c>
    </row>
    <row r="37" spans="1:17">
      <c r="A37" s="3">
        <v>32</v>
      </c>
      <c r="B37" s="3" t="s">
        <v>48</v>
      </c>
      <c r="C37" s="3" t="s">
        <v>49</v>
      </c>
      <c r="D37" s="3">
        <f t="shared" si="0"/>
        <v>2</v>
      </c>
      <c r="E37" s="4">
        <v>0</v>
      </c>
      <c r="F37" s="33">
        <f t="shared" si="1"/>
        <v>0</v>
      </c>
      <c r="G37" s="33">
        <f t="shared" si="4"/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</row>
    <row r="38" spans="1:17" ht="33">
      <c r="A38" s="3">
        <v>33</v>
      </c>
      <c r="B38" s="4" t="s">
        <v>50</v>
      </c>
      <c r="C38" s="3" t="s">
        <v>18</v>
      </c>
      <c r="D38" s="3">
        <f t="shared" si="0"/>
        <v>4</v>
      </c>
      <c r="E38" s="4">
        <v>0</v>
      </c>
      <c r="F38" s="33">
        <f t="shared" si="1"/>
        <v>0</v>
      </c>
      <c r="G38" s="33">
        <f t="shared" si="4"/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1</v>
      </c>
      <c r="Q38" s="3">
        <v>0</v>
      </c>
    </row>
    <row r="39" spans="1:17">
      <c r="A39" s="3">
        <v>34</v>
      </c>
      <c r="B39" s="4" t="s">
        <v>51</v>
      </c>
      <c r="C39" s="3" t="s">
        <v>49</v>
      </c>
      <c r="D39" s="3">
        <f t="shared" si="0"/>
        <v>17</v>
      </c>
      <c r="E39" s="4">
        <v>0</v>
      </c>
      <c r="F39" s="33">
        <f t="shared" si="1"/>
        <v>0</v>
      </c>
      <c r="G39" s="33">
        <f t="shared" si="4"/>
        <v>0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  <c r="O39" s="3">
        <v>2</v>
      </c>
      <c r="P39" s="3">
        <v>5</v>
      </c>
      <c r="Q39" s="3">
        <v>0</v>
      </c>
    </row>
    <row r="40" spans="1:17">
      <c r="A40" s="3">
        <v>35</v>
      </c>
      <c r="B40" s="6" t="s">
        <v>52</v>
      </c>
      <c r="C40" s="39" t="s">
        <v>49</v>
      </c>
      <c r="D40" s="3">
        <f t="shared" si="0"/>
        <v>50</v>
      </c>
      <c r="E40" s="37">
        <v>0</v>
      </c>
      <c r="F40" s="41">
        <f t="shared" si="1"/>
        <v>0</v>
      </c>
      <c r="G40" s="33">
        <f t="shared" si="4"/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50</v>
      </c>
      <c r="P40" s="3">
        <v>0</v>
      </c>
      <c r="Q40" s="3">
        <v>0</v>
      </c>
    </row>
    <row r="41" spans="1:17">
      <c r="A41" s="3">
        <v>36</v>
      </c>
      <c r="B41" s="42" t="s">
        <v>53</v>
      </c>
      <c r="C41" s="3" t="s">
        <v>49</v>
      </c>
      <c r="D41" s="3">
        <f t="shared" si="0"/>
        <v>10</v>
      </c>
      <c r="E41" s="4">
        <v>0</v>
      </c>
      <c r="F41" s="33">
        <f t="shared" si="1"/>
        <v>0</v>
      </c>
      <c r="G41" s="33">
        <f t="shared" si="4"/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10</v>
      </c>
    </row>
    <row r="42" spans="1:17">
      <c r="A42" s="3">
        <v>37</v>
      </c>
      <c r="B42" s="4" t="s">
        <v>54</v>
      </c>
      <c r="C42" s="3" t="s">
        <v>49</v>
      </c>
      <c r="D42" s="3">
        <f t="shared" si="0"/>
        <v>12</v>
      </c>
      <c r="E42" s="4">
        <v>0</v>
      </c>
      <c r="F42" s="33">
        <f t="shared" si="1"/>
        <v>0</v>
      </c>
      <c r="G42" s="33">
        <f t="shared" si="4"/>
        <v>0</v>
      </c>
      <c r="H42" s="3">
        <v>10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</row>
    <row r="43" spans="1:17" ht="25.5">
      <c r="A43" s="3">
        <v>38</v>
      </c>
      <c r="B43" s="7" t="s">
        <v>55</v>
      </c>
      <c r="C43" s="3" t="s">
        <v>49</v>
      </c>
      <c r="D43" s="3">
        <f t="shared" si="0"/>
        <v>20</v>
      </c>
      <c r="E43" s="4">
        <v>0</v>
      </c>
      <c r="F43" s="33">
        <f t="shared" si="1"/>
        <v>0</v>
      </c>
      <c r="G43" s="33">
        <f t="shared" si="4"/>
        <v>0</v>
      </c>
      <c r="H43" s="3">
        <v>20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</row>
    <row r="44" spans="1:17">
      <c r="A44" s="3">
        <v>39</v>
      </c>
      <c r="B44" s="4" t="s">
        <v>56</v>
      </c>
      <c r="C44" s="3" t="s">
        <v>49</v>
      </c>
      <c r="D44" s="3">
        <f t="shared" si="0"/>
        <v>7</v>
      </c>
      <c r="E44" s="4">
        <v>0</v>
      </c>
      <c r="F44" s="33">
        <f t="shared" si="1"/>
        <v>0</v>
      </c>
      <c r="G44" s="33">
        <f t="shared" si="4"/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3</v>
      </c>
      <c r="Q44" s="3">
        <v>0</v>
      </c>
    </row>
    <row r="45" spans="1:17" ht="16.5">
      <c r="A45" s="3">
        <v>40</v>
      </c>
      <c r="B45" s="4" t="s">
        <v>57</v>
      </c>
      <c r="C45" s="3" t="s">
        <v>49</v>
      </c>
      <c r="D45" s="3">
        <f t="shared" si="0"/>
        <v>5</v>
      </c>
      <c r="E45" s="4">
        <v>0</v>
      </c>
      <c r="F45" s="33">
        <f t="shared" si="1"/>
        <v>0</v>
      </c>
      <c r="G45" s="33">
        <f t="shared" si="4"/>
        <v>0</v>
      </c>
      <c r="H45" s="3">
        <v>5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43">
        <v>0</v>
      </c>
      <c r="P45" s="3">
        <v>0</v>
      </c>
      <c r="Q45" s="3">
        <v>0</v>
      </c>
    </row>
    <row r="46" spans="1:17" ht="25.5">
      <c r="A46" s="3">
        <v>41</v>
      </c>
      <c r="B46" s="8" t="s">
        <v>58</v>
      </c>
      <c r="C46" s="3" t="s">
        <v>49</v>
      </c>
      <c r="D46" s="3">
        <f t="shared" si="0"/>
        <v>110</v>
      </c>
      <c r="E46" s="4">
        <v>0</v>
      </c>
      <c r="F46" s="33">
        <f t="shared" si="1"/>
        <v>0</v>
      </c>
      <c r="G46" s="33">
        <f t="shared" si="4"/>
        <v>0</v>
      </c>
      <c r="H46" s="3">
        <v>0</v>
      </c>
      <c r="I46" s="3">
        <v>0</v>
      </c>
      <c r="J46" s="3">
        <v>0</v>
      </c>
      <c r="K46" s="3">
        <v>20</v>
      </c>
      <c r="L46" s="3">
        <v>0</v>
      </c>
      <c r="M46" s="3">
        <v>0</v>
      </c>
      <c r="N46" s="3">
        <v>0</v>
      </c>
      <c r="O46" s="3">
        <v>60</v>
      </c>
      <c r="P46" s="3">
        <v>30</v>
      </c>
      <c r="Q46" s="3">
        <v>0</v>
      </c>
    </row>
    <row r="47" spans="1:17" ht="33" customHeight="1">
      <c r="A47" s="3">
        <v>42</v>
      </c>
      <c r="B47" s="47" t="s">
        <v>75</v>
      </c>
      <c r="C47" s="3" t="s">
        <v>49</v>
      </c>
      <c r="D47" s="3">
        <f t="shared" si="0"/>
        <v>32</v>
      </c>
      <c r="E47" s="4">
        <v>0</v>
      </c>
      <c r="F47" s="33">
        <f t="shared" si="1"/>
        <v>0</v>
      </c>
      <c r="G47" s="33">
        <f t="shared" si="4"/>
        <v>0</v>
      </c>
      <c r="H47" s="3">
        <v>15</v>
      </c>
      <c r="I47" s="3">
        <v>10</v>
      </c>
      <c r="J47" s="3">
        <v>0</v>
      </c>
      <c r="K47" s="3">
        <v>3</v>
      </c>
      <c r="L47" s="3">
        <v>0</v>
      </c>
      <c r="M47" s="3">
        <v>0</v>
      </c>
      <c r="N47" s="3">
        <v>0</v>
      </c>
      <c r="O47" s="43">
        <v>0</v>
      </c>
      <c r="P47" s="3">
        <v>4</v>
      </c>
      <c r="Q47" s="3">
        <v>0</v>
      </c>
    </row>
    <row r="48" spans="1:17">
      <c r="A48" s="3">
        <v>43</v>
      </c>
      <c r="B48" s="4" t="s">
        <v>59</v>
      </c>
      <c r="C48" s="3" t="s">
        <v>49</v>
      </c>
      <c r="D48" s="3">
        <f t="shared" si="0"/>
        <v>3</v>
      </c>
      <c r="E48" s="4">
        <v>0</v>
      </c>
      <c r="F48" s="33">
        <f t="shared" si="1"/>
        <v>0</v>
      </c>
      <c r="G48" s="33">
        <f t="shared" si="4"/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43">
        <v>3</v>
      </c>
      <c r="P48" s="3">
        <v>0</v>
      </c>
      <c r="Q48" s="3">
        <v>0</v>
      </c>
    </row>
    <row r="49" spans="1:17">
      <c r="A49" s="3">
        <v>44</v>
      </c>
      <c r="B49" s="4" t="s">
        <v>60</v>
      </c>
      <c r="C49" s="3" t="s">
        <v>27</v>
      </c>
      <c r="D49" s="3">
        <f t="shared" si="0"/>
        <v>38</v>
      </c>
      <c r="E49" s="4">
        <v>0</v>
      </c>
      <c r="F49" s="33">
        <f t="shared" si="1"/>
        <v>0</v>
      </c>
      <c r="G49" s="33">
        <f t="shared" si="4"/>
        <v>0</v>
      </c>
      <c r="H49" s="3">
        <v>12</v>
      </c>
      <c r="I49" s="3">
        <v>5</v>
      </c>
      <c r="J49" s="3">
        <v>2</v>
      </c>
      <c r="K49" s="3">
        <v>3</v>
      </c>
      <c r="L49" s="3">
        <v>2</v>
      </c>
      <c r="M49" s="3">
        <v>0</v>
      </c>
      <c r="N49" s="3">
        <v>6</v>
      </c>
      <c r="O49" s="43">
        <v>3</v>
      </c>
      <c r="P49" s="3">
        <v>5</v>
      </c>
      <c r="Q49" s="3">
        <v>0</v>
      </c>
    </row>
    <row r="50" spans="1:17">
      <c r="A50" s="3">
        <v>45</v>
      </c>
      <c r="B50" s="9" t="s">
        <v>61</v>
      </c>
      <c r="C50" s="36" t="s">
        <v>27</v>
      </c>
      <c r="D50" s="3">
        <f t="shared" si="0"/>
        <v>2</v>
      </c>
      <c r="E50" s="4">
        <v>0</v>
      </c>
      <c r="F50" s="33">
        <f t="shared" si="1"/>
        <v>0</v>
      </c>
      <c r="G50" s="33">
        <f t="shared" si="4"/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</v>
      </c>
      <c r="P50" s="3">
        <v>0</v>
      </c>
      <c r="Q50" s="3">
        <v>1</v>
      </c>
    </row>
    <row r="51" spans="1:17">
      <c r="A51" s="3">
        <v>46</v>
      </c>
      <c r="B51" s="9" t="s">
        <v>62</v>
      </c>
      <c r="C51" s="36" t="s">
        <v>27</v>
      </c>
      <c r="D51" s="3">
        <f t="shared" si="0"/>
        <v>2</v>
      </c>
      <c r="E51" s="4">
        <v>0</v>
      </c>
      <c r="F51" s="33">
        <f t="shared" si="1"/>
        <v>0</v>
      </c>
      <c r="G51" s="33">
        <f t="shared" si="4"/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1</v>
      </c>
    </row>
    <row r="52" spans="1:17">
      <c r="A52" s="3">
        <v>47</v>
      </c>
      <c r="B52" s="3" t="s">
        <v>63</v>
      </c>
      <c r="C52" s="8" t="s">
        <v>49</v>
      </c>
      <c r="D52" s="3">
        <f t="shared" si="0"/>
        <v>31</v>
      </c>
      <c r="E52" s="4">
        <v>0</v>
      </c>
      <c r="F52" s="33">
        <f t="shared" si="1"/>
        <v>0</v>
      </c>
      <c r="G52" s="33">
        <f t="shared" si="4"/>
        <v>0</v>
      </c>
      <c r="H52" s="3">
        <v>20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6</v>
      </c>
      <c r="O52" s="3">
        <v>5</v>
      </c>
      <c r="P52" s="3">
        <v>0</v>
      </c>
      <c r="Q52" s="3">
        <v>0</v>
      </c>
    </row>
    <row r="53" spans="1:17">
      <c r="A53" s="3">
        <v>48</v>
      </c>
      <c r="B53" s="3" t="s">
        <v>64</v>
      </c>
      <c r="C53" s="4" t="s">
        <v>49</v>
      </c>
      <c r="D53" s="3">
        <f t="shared" si="0"/>
        <v>75</v>
      </c>
      <c r="E53" s="4">
        <v>0</v>
      </c>
      <c r="F53" s="33">
        <f t="shared" si="1"/>
        <v>0</v>
      </c>
      <c r="G53" s="33">
        <f t="shared" si="4"/>
        <v>0</v>
      </c>
      <c r="H53" s="40">
        <v>60</v>
      </c>
      <c r="I53" s="3">
        <v>5</v>
      </c>
      <c r="J53" s="3">
        <v>10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</row>
    <row r="54" spans="1:17">
      <c r="A54" s="3">
        <v>49</v>
      </c>
      <c r="B54" s="10" t="s">
        <v>65</v>
      </c>
      <c r="C54" s="4" t="s">
        <v>49</v>
      </c>
      <c r="D54" s="3">
        <f t="shared" si="0"/>
        <v>12</v>
      </c>
      <c r="E54" s="4">
        <v>0</v>
      </c>
      <c r="F54" s="33">
        <f t="shared" si="1"/>
        <v>0</v>
      </c>
      <c r="G54" s="33">
        <f t="shared" si="4"/>
        <v>0</v>
      </c>
      <c r="H54" s="3">
        <v>6</v>
      </c>
      <c r="I54" s="10">
        <v>0</v>
      </c>
      <c r="J54" s="3">
        <v>0</v>
      </c>
      <c r="K54" s="3">
        <v>0</v>
      </c>
      <c r="L54" s="3">
        <v>0</v>
      </c>
      <c r="M54" s="3">
        <v>0</v>
      </c>
      <c r="N54" s="3">
        <v>3</v>
      </c>
      <c r="O54" s="3">
        <v>0</v>
      </c>
      <c r="P54" s="3">
        <v>3</v>
      </c>
      <c r="Q54" s="3">
        <v>0</v>
      </c>
    </row>
    <row r="55" spans="1:17">
      <c r="A55" s="3">
        <v>50</v>
      </c>
      <c r="B55" s="9" t="s">
        <v>66</v>
      </c>
      <c r="C55" s="36" t="s">
        <v>49</v>
      </c>
      <c r="D55" s="3">
        <f t="shared" si="0"/>
        <v>3</v>
      </c>
      <c r="E55" s="37">
        <v>0</v>
      </c>
      <c r="F55" s="41">
        <f t="shared" si="1"/>
        <v>0</v>
      </c>
      <c r="G55" s="33">
        <f t="shared" si="4"/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3">
        <v>0</v>
      </c>
      <c r="N55" s="10">
        <v>0</v>
      </c>
      <c r="O55" s="10">
        <v>3</v>
      </c>
      <c r="P55" s="10">
        <v>0</v>
      </c>
      <c r="Q55" s="3">
        <v>0</v>
      </c>
    </row>
    <row r="56" spans="1:17">
      <c r="A56" s="3">
        <v>51</v>
      </c>
      <c r="B56" s="10" t="s">
        <v>67</v>
      </c>
      <c r="C56" s="4" t="s">
        <v>27</v>
      </c>
      <c r="D56" s="3">
        <f t="shared" si="0"/>
        <v>3</v>
      </c>
      <c r="E56" s="4">
        <v>0</v>
      </c>
      <c r="F56" s="33">
        <f t="shared" si="1"/>
        <v>0</v>
      </c>
      <c r="G56" s="33">
        <f t="shared" si="4"/>
        <v>0</v>
      </c>
      <c r="H56" s="42">
        <v>0</v>
      </c>
      <c r="I56" s="10">
        <v>0</v>
      </c>
      <c r="J56" s="42">
        <v>0</v>
      </c>
      <c r="K56" s="3">
        <v>0</v>
      </c>
      <c r="L56" s="3">
        <v>0</v>
      </c>
      <c r="M56" s="3">
        <v>0</v>
      </c>
      <c r="N56" s="3">
        <v>0</v>
      </c>
      <c r="O56" s="3">
        <v>3</v>
      </c>
      <c r="P56" s="3">
        <v>0</v>
      </c>
      <c r="Q56" s="3">
        <v>0</v>
      </c>
    </row>
    <row r="57" spans="1:17">
      <c r="A57" s="3">
        <v>52</v>
      </c>
      <c r="B57" s="11" t="s">
        <v>68</v>
      </c>
      <c r="C57" s="39" t="s">
        <v>49</v>
      </c>
      <c r="D57" s="3">
        <f t="shared" si="0"/>
        <v>5</v>
      </c>
      <c r="E57" s="37">
        <v>0</v>
      </c>
      <c r="F57" s="41">
        <f t="shared" si="1"/>
        <v>0</v>
      </c>
      <c r="G57" s="33">
        <f t="shared" si="4"/>
        <v>0</v>
      </c>
      <c r="H57" s="3">
        <v>5</v>
      </c>
      <c r="I57" s="10"/>
      <c r="J57" s="3"/>
      <c r="K57" s="3"/>
      <c r="L57" s="3"/>
      <c r="M57" s="3"/>
      <c r="N57" s="3"/>
      <c r="O57" s="3"/>
      <c r="P57" s="3">
        <v>0</v>
      </c>
      <c r="Q57" s="3"/>
    </row>
    <row r="58" spans="1:17" ht="15.75" thickBot="1">
      <c r="A58" s="48">
        <v>53</v>
      </c>
      <c r="B58" s="49" t="s">
        <v>70</v>
      </c>
      <c r="C58" s="50" t="s">
        <v>27</v>
      </c>
      <c r="D58" s="48">
        <f t="shared" si="0"/>
        <v>40</v>
      </c>
      <c r="E58" s="50">
        <v>0</v>
      </c>
      <c r="F58" s="51">
        <f t="shared" si="1"/>
        <v>0</v>
      </c>
      <c r="G58" s="51">
        <f t="shared" si="4"/>
        <v>0</v>
      </c>
      <c r="H58" s="48">
        <v>0</v>
      </c>
      <c r="I58" s="52"/>
      <c r="J58" s="48"/>
      <c r="K58" s="48"/>
      <c r="L58" s="48"/>
      <c r="M58" s="48"/>
      <c r="N58" s="48">
        <v>40</v>
      </c>
      <c r="O58" s="48"/>
      <c r="P58" s="48"/>
      <c r="Q58" s="48"/>
    </row>
    <row r="59" spans="1:17" ht="16.5">
      <c r="A59" s="53"/>
      <c r="B59" s="54"/>
      <c r="C59" s="55"/>
      <c r="D59" s="56"/>
      <c r="E59" s="57"/>
      <c r="F59" s="63"/>
      <c r="G59" s="64"/>
      <c r="H59" s="58"/>
      <c r="I59" s="59"/>
      <c r="J59" s="56"/>
      <c r="K59" s="56"/>
      <c r="L59" s="56"/>
      <c r="M59" s="56"/>
      <c r="N59" s="56"/>
      <c r="O59" s="56"/>
      <c r="P59" s="60"/>
      <c r="Q59" s="67"/>
    </row>
    <row r="60" spans="1:17" ht="17.25" thickBot="1">
      <c r="A60" s="13"/>
      <c r="B60" s="44" t="s">
        <v>69</v>
      </c>
      <c r="C60" s="44"/>
      <c r="D60" s="44"/>
      <c r="E60" s="61"/>
      <c r="F60" s="65">
        <f>SUM(F6:F58)</f>
        <v>0</v>
      </c>
      <c r="G60" s="45">
        <f>SUM(G6:G58)</f>
        <v>0</v>
      </c>
      <c r="H60" s="62"/>
      <c r="I60" s="14"/>
      <c r="J60" s="14"/>
      <c r="K60" s="14"/>
      <c r="L60" s="14"/>
      <c r="M60" s="14"/>
      <c r="N60" s="14"/>
      <c r="O60" s="14"/>
      <c r="P60" s="66"/>
      <c r="Q60" s="68"/>
    </row>
    <row r="61" spans="1:17">
      <c r="A61" s="15"/>
      <c r="B61" s="16"/>
      <c r="C61" s="17"/>
      <c r="D61" s="18"/>
      <c r="E61" s="12"/>
      <c r="F61" s="19"/>
      <c r="G61" s="20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6.5">
      <c r="A62" s="21"/>
      <c r="B62" s="22"/>
      <c r="C62" s="22"/>
      <c r="D62" s="23"/>
      <c r="E62" s="12"/>
      <c r="F62" s="24"/>
      <c r="G62" s="25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6.5">
      <c r="A63" s="26"/>
      <c r="B63" s="27"/>
      <c r="C63" s="28"/>
      <c r="D63" s="28"/>
      <c r="E63" s="29"/>
      <c r="F63" s="30"/>
      <c r="G63" s="30"/>
      <c r="H63" s="31"/>
      <c r="I63" s="28"/>
      <c r="J63" s="32"/>
      <c r="K63" s="32"/>
      <c r="L63" s="32"/>
      <c r="M63" s="32"/>
      <c r="N63" s="32"/>
      <c r="O63" s="32"/>
      <c r="P63" s="32"/>
      <c r="Q63" s="32"/>
    </row>
  </sheetData>
  <mergeCells count="18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2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user</cp:lastModifiedBy>
  <dcterms:created xsi:type="dcterms:W3CDTF">2024-02-08T09:58:27Z</dcterms:created>
  <dcterms:modified xsi:type="dcterms:W3CDTF">2024-02-08T12:08:55Z</dcterms:modified>
</cp:coreProperties>
</file>