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560" windowHeight="11235" tabRatio="818" activeTab="7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</sheets>
  <definedNames>
    <definedName name="_xlnm.Print_Area" localSheetId="2">'część (1)'!$A$1:$O$15</definedName>
    <definedName name="_xlnm.Print_Area" localSheetId="11">'część (10)'!$A$1:$O$14</definedName>
    <definedName name="_xlnm.Print_Area" localSheetId="12">'część (11)'!$A$1:$O$13</definedName>
    <definedName name="_xlnm.Print_Area" localSheetId="13">'część (12)'!$A$1:$O$13</definedName>
    <definedName name="_xlnm.Print_Area" localSheetId="14">'część (13)'!$A$1:$O$20</definedName>
    <definedName name="_xlnm.Print_Area" localSheetId="15">'część (14)'!$A$1:$O$17</definedName>
    <definedName name="_xlnm.Print_Area" localSheetId="16">'część (15)'!$A$1:$O$15</definedName>
    <definedName name="_xlnm.Print_Area" localSheetId="17">'część (16)'!$A$1:$O$13</definedName>
    <definedName name="_xlnm.Print_Area" localSheetId="3">'część (2)'!$A$1:$O$16</definedName>
    <definedName name="_xlnm.Print_Area" localSheetId="4">'część (3)'!$A$1:$O$15</definedName>
    <definedName name="_xlnm.Print_Area" localSheetId="5">'część (4)'!$A$1:$O$22</definedName>
    <definedName name="_xlnm.Print_Area" localSheetId="6">'część (5)'!$A$1:$O$13</definedName>
    <definedName name="_xlnm.Print_Area" localSheetId="7">'część (6)'!$A$1:$O$13</definedName>
    <definedName name="_xlnm.Print_Area" localSheetId="8">'część (7)'!$A$1:$O$16</definedName>
    <definedName name="_xlnm.Print_Area" localSheetId="9">'część (8)'!$A$1:$O$17</definedName>
    <definedName name="_xlnm.Print_Area" localSheetId="10">'część (9)'!$A$1:$O$14</definedName>
    <definedName name="_xlnm.Print_Area" localSheetId="0">'formularz oferty'!$A$1:$E$68</definedName>
  </definedNames>
  <calcPr fullCalcOnLoad="1"/>
</workbook>
</file>

<file path=xl/sharedStrings.xml><?xml version="1.0" encoding="utf-8"?>
<sst xmlns="http://schemas.openxmlformats.org/spreadsheetml/2006/main" count="639" uniqueCount="219">
  <si>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</si>
  <si>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</si>
  <si>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</si>
  <si>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</si>
  <si>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</si>
  <si>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</si>
  <si>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</si>
  <si>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</si>
  <si>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</si>
  <si>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</si>
  <si>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</si>
  <si>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</si>
  <si>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</si>
  <si>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</si>
  <si>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</si>
  <si>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</si>
  <si>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</si>
  <si>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</si>
  <si>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</si>
  <si>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</si>
  <si>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</si>
  <si>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</si>
  <si>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</si>
  <si>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</si>
  <si>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</si>
  <si>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</si>
  <si>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</si>
  <si>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</si>
  <si>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</si>
  <si>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</si>
  <si>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</si>
  <si>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</si>
  <si>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</si>
  <si>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</si>
  <si>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</si>
  <si>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</si>
  <si>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</si>
  <si>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</si>
  <si>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</si>
  <si>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</si>
  <si>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</si>
  <si>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</si>
  <si>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</si>
  <si>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</si>
  <si>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</si>
  <si>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</si>
  <si>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</si>
  <si>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</si>
  <si>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</si>
  <si>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</si>
  <si>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</si>
  <si>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</si>
  <si>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</si>
  <si>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</si>
  <si>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</si>
  <si>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</si>
  <si>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</si>
  <si>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</si>
  <si>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</si>
  <si>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</si>
  <si>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</si>
  <si>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</si>
  <si>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</si>
  <si>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</si>
  <si>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</si>
  <si>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</si>
  <si>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</si>
  <si>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</si>
  <si>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</si>
  <si>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część 7</t>
  </si>
  <si>
    <t>część 8</t>
  </si>
  <si>
    <t>część 9</t>
  </si>
  <si>
    <t>część 10</t>
  </si>
  <si>
    <t>część 11</t>
  </si>
  <si>
    <t>część 12</t>
  </si>
  <si>
    <t>Numer GTIN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</si>
  <si>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</si>
  <si>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</si>
  <si>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</si>
  <si>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</si>
  <si>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12.</t>
  </si>
  <si>
    <t>część 13</t>
  </si>
  <si>
    <t>część 14</t>
  </si>
  <si>
    <t>część 15</t>
  </si>
  <si>
    <t>część 16</t>
  </si>
  <si>
    <t xml:space="preserve">sztuk </t>
  </si>
  <si>
    <t>DFP.271.56.2024.AMW</t>
  </si>
  <si>
    <t>Dostawa produktów leczniczych, wyrobów medycznych, dietetycznych środków spożywczych specjalnego przeznaczenia medycznego, suplementów diety</t>
  </si>
  <si>
    <t>13.</t>
  </si>
  <si>
    <t>14.</t>
  </si>
  <si>
    <t>Fostamatinibum^</t>
  </si>
  <si>
    <t>100 mg</t>
  </si>
  <si>
    <t>Tabletki powlekane, opakowanie a 60 tabl.</t>
  </si>
  <si>
    <t>150 mg</t>
  </si>
  <si>
    <t>Dikalii clorazepas*</t>
  </si>
  <si>
    <t>20 mg/2ml</t>
  </si>
  <si>
    <t>proszek i rozpuszczalnik do sporządzania roztworu do wstrzykiwań, fiol. proszku + rozp. 2ml</t>
  </si>
  <si>
    <t>Dikalii clorazepas *</t>
  </si>
  <si>
    <t>5 mg</t>
  </si>
  <si>
    <t>postać stała doustna</t>
  </si>
  <si>
    <t>10 mg</t>
  </si>
  <si>
    <t>Sotaloli hydrochloridum*</t>
  </si>
  <si>
    <t>40 mg</t>
  </si>
  <si>
    <t>80 mg</t>
  </si>
  <si>
    <t>Bilastinum</t>
  </si>
  <si>
    <t>20 mg</t>
  </si>
  <si>
    <t>Clonidini hydrochloridum</t>
  </si>
  <si>
    <t>75 µg</t>
  </si>
  <si>
    <t>Empagliflozinum</t>
  </si>
  <si>
    <t>Ketoprofenum</t>
  </si>
  <si>
    <t>50 mg</t>
  </si>
  <si>
    <t>Naproxenum</t>
  </si>
  <si>
    <t>100 mg/g (10%)</t>
  </si>
  <si>
    <t>żel, 1 tuba 50 - 55 g</t>
  </si>
  <si>
    <t>Racecadotrilum</t>
  </si>
  <si>
    <t>30 mg</t>
  </si>
  <si>
    <t>granulat do sporządzania zawiesiny doustnej,
saszetka</t>
  </si>
  <si>
    <t>Sildenafil</t>
  </si>
  <si>
    <t>25mg</t>
  </si>
  <si>
    <t>tabl.powl.</t>
  </si>
  <si>
    <t>Tizanidinum</t>
  </si>
  <si>
    <t>4 mg</t>
  </si>
  <si>
    <t xml:space="preserve">jałowy roztwór 0,9 % NaCl + hialuronian sodu
</t>
  </si>
  <si>
    <t xml:space="preserve">5 ml </t>
  </si>
  <si>
    <t>roztwór do inhalacji 
ampułka a 5 ml</t>
  </si>
  <si>
    <t>Trehaloza, hialuronian sodu, chlorek sodu, trometamol, kwas chlorowodorowy, woda do wstrzykiwań</t>
  </si>
  <si>
    <t>Trehaloza  3mg/ml    Hyaluronian sodu               1,5 mg/ml</t>
  </si>
  <si>
    <t>Krople do oczu  butelka a 10 ml</t>
  </si>
  <si>
    <t>Trehaloza, hialuronian sodu, karbomer, sorbitol, wodorotlenek sodu, woda do wstrzykiwań</t>
  </si>
  <si>
    <t>Trehaloza 3 %
Kwas hialuronowy 0,15 %
Karbomer 0,25 %</t>
  </si>
  <si>
    <t>jednodawkowe pojemniki , OPAKOWANIE 30 pojemników</t>
  </si>
  <si>
    <t>Linezolidum</t>
  </si>
  <si>
    <t>600 mg</t>
  </si>
  <si>
    <t>Lactobacillus rhamnosus R0011, Lactobacillus helveticus R0052</t>
  </si>
  <si>
    <t>1 kapsułka zawiera: 2 x 10 9
CFU bakterii kwasu mlekowego: Lactobacillus rhamnosus R0011, Lactobacillus helveticus R0052</t>
  </si>
  <si>
    <t>Levothyroxinum natricum*</t>
  </si>
  <si>
    <t>25 mcg/5ml</t>
  </si>
  <si>
    <t>roztwór doustny, butelka a 75 ml</t>
  </si>
  <si>
    <t>50 mcg/5ml</t>
  </si>
  <si>
    <t>100 mcg/5ml</t>
  </si>
  <si>
    <t>Brekspiprazol*</t>
  </si>
  <si>
    <t>1mg</t>
  </si>
  <si>
    <t xml:space="preserve">tabletki powlekane </t>
  </si>
  <si>
    <t>2mg</t>
  </si>
  <si>
    <t>3mg</t>
  </si>
  <si>
    <t>4mg</t>
  </si>
  <si>
    <t>Daptomycinum ^</t>
  </si>
  <si>
    <t>500 mg</t>
  </si>
  <si>
    <t>Dimetylosulfotlenek</t>
  </si>
  <si>
    <t>Bupivacainum + Epinephrinum</t>
  </si>
  <si>
    <t>(5 mg + 0,005 mg) /ml, 20 ml</t>
  </si>
  <si>
    <t xml:space="preserve">roztwór do wstrz. </t>
  </si>
  <si>
    <t>Nirmatrelvirum + Ritonavirum</t>
  </si>
  <si>
    <t>150 mg + 100 mg</t>
  </si>
  <si>
    <t>Aqua pro iniectione*</t>
  </si>
  <si>
    <t xml:space="preserve">100 ml </t>
  </si>
  <si>
    <t xml:space="preserve">Butelka PE, dwa porty równej wielkości </t>
  </si>
  <si>
    <t xml:space="preserve">500 ml </t>
  </si>
  <si>
    <t>Glucosum*</t>
  </si>
  <si>
    <t>50mg/ml; 250 ml</t>
  </si>
  <si>
    <t>50mg/ml; 500 ml</t>
  </si>
  <si>
    <t>Natrii chloridum*</t>
  </si>
  <si>
    <t>9mg/ml; 100 ml</t>
  </si>
  <si>
    <t>9mg/ml; 250 ml</t>
  </si>
  <si>
    <t>9mg/ml; 500 ml</t>
  </si>
  <si>
    <t>Hydrożel z alginatem sodowym do autolitycznego usuwania martwicy; z możliwością pozostawienia na ranie do 3 dni ***</t>
  </si>
  <si>
    <t>15 g</t>
  </si>
  <si>
    <t>szt.</t>
  </si>
  <si>
    <t>25 g</t>
  </si>
  <si>
    <t>Jałowy opatrunek bakteriobójczy nasączony 10% rozpuszczalnynym żelem jodoformowym***</t>
  </si>
  <si>
    <t>5 cm x 5 cm</t>
  </si>
  <si>
    <t>9,5 cm x 9,5 cm</t>
  </si>
  <si>
    <t>Nośnik - olej kukurydziany, mikroenkapsulowane żywe kultury bakterii Lactobacillus rhamnosus GG (ATCC53103).
5 kropli zawiera: 1x10^9 żywych kultur bakterii mikroenkapsulowanych Lactobacillus rhamnosus GG</t>
  </si>
  <si>
    <t>krople doustne</t>
  </si>
  <si>
    <t>Płynna glukoza w żelu</t>
  </si>
  <si>
    <t>1 saszetka :
węglowaodany 10 g
wartość energetyczna 40 kcal</t>
  </si>
  <si>
    <t>saszetka a 10 ml</t>
  </si>
  <si>
    <t xml:space="preserve">Dieta kompletna do żywienia drogą przewodu pokarmowego, wysokokaloryczna, wysokobiałkowa, doustna na bazie hydrolizatu białka drobiowego HBD. Wysokobiałkowa (22g białka/100g) i hiperkaloryczna (400 kcal/100g). 22% energii pochodzi z białka. Zawiera L-Argininę (1,7g/100g), 13 witamin oraz 13 składników mineralnych. Dostępna w różnych smakach. Opakowanie 4 saszetek (porcji) x 100g.Dieta dedykowana chorym niedożywionym lub zagrożonym niedożywieniem. </t>
  </si>
  <si>
    <t>proszek do sporządzenia roztworu doustnego</t>
  </si>
  <si>
    <t>saszetka minimum 100 g, do zakupu smaki dyniowy, koperkowy, pomidorowy, ogórkowy, żurek ;
 opakowanie a 4 saszetki</t>
  </si>
  <si>
    <t>^ Lek stosowany w ramach Ratunkowego Dostępu do Technologii Lekowej, produkt leczniczy dopuszczony do obrotu w trybie art. 3 ustawy Prawo Farmaceutyczne,numer GTIN aktualny w Rejestrze Produktów Leczniczych dopuszczonych do obrotu na terenie RP.</t>
  </si>
  <si>
    <t>*wymagany jeden podmiot odpowiedzialny w przypadku tej samej substancji czynnej</t>
  </si>
  <si>
    <t>* wymagany jeden podmiot odpowiedzialny</t>
  </si>
  <si>
    <t>^ import docelowy</t>
  </si>
  <si>
    <t>* W przypadku tej samej subtsancji czynnej wymagany jeden podmiot odpowiedzialny</t>
  </si>
  <si>
    <t>*** wymagany jeden producent</t>
  </si>
  <si>
    <t>opakowania</t>
  </si>
  <si>
    <t>Producent</t>
  </si>
  <si>
    <t>Oświadczamy, że zamówienie będziemy wykonywać do czasu wyczerpania kwoty wynagrodzenia umownego, nie dłużej jednak niż przez 18 miesięcy od dnia zawarcia umowy.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</si>
  <si>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</si>
  <si>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</si>
  <si>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</si>
  <si>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</si>
  <si>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>Oświadczamy, że oferowane przez nas dietetyczne środki spożywcze specjalnego przeznaczenia medycznego (</t>
    </r>
    <r>
      <rPr>
        <b/>
        <sz val="11"/>
        <color indexed="8"/>
        <rFont val="Times New Roman"/>
        <family val="1"/>
      </rPr>
      <t>część 16</t>
    </r>
    <r>
      <rPr>
        <sz val="11"/>
        <color indexed="8"/>
        <rFont val="Times New Roman"/>
        <family val="1"/>
      </rPr>
      <t>)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</si>
  <si>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r>
      <t>Oświadczamy, że oferowane przez nas suplementy diety</t>
    </r>
    <r>
      <rPr>
        <b/>
        <sz val="11"/>
        <color indexed="8"/>
        <rFont val="Times New Roman"/>
        <family val="1"/>
      </rPr>
      <t xml:space="preserve"> (część 15) </t>
    </r>
    <r>
      <rPr>
        <sz val="11"/>
        <color indexed="8"/>
        <rFont val="Times New Roman"/>
        <family val="1"/>
      </rPr>
      <t>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suplementy diety)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</si>
  <si>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</si>
  <si>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</si>
  <si>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</si>
  <si>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</si>
  <si>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Numer GTIN (poz 1-8)
Numer GTIN </t>
    </r>
    <r>
      <rPr>
        <b/>
        <i/>
        <sz val="11"/>
        <color indexed="8"/>
        <rFont val="Times New Roman"/>
        <family val="1"/>
      </rPr>
      <t>jeżeli dotyczy</t>
    </r>
    <r>
      <rPr>
        <b/>
        <sz val="11"/>
        <color indexed="8"/>
        <rFont val="Times New Roman"/>
        <family val="1"/>
      </rPr>
      <t xml:space="preserve"> (poz 9-11)</t>
    </r>
  </si>
  <si>
    <r>
      <t xml:space="preserve">kapsułka
Do zakupu opakowania po </t>
    </r>
    <r>
      <rPr>
        <b/>
        <sz val="11"/>
        <color indexed="8"/>
        <rFont val="Times New Roman"/>
        <family val="1"/>
      </rPr>
      <t>20 sztuk</t>
    </r>
    <r>
      <rPr>
        <sz val="11"/>
        <color indexed="8"/>
        <rFont val="Times New Roman"/>
        <family val="1"/>
      </rPr>
      <t xml:space="preserve"> i </t>
    </r>
    <r>
      <rPr>
        <b/>
        <sz val="11"/>
        <color indexed="8"/>
        <rFont val="Times New Roman"/>
        <family val="1"/>
      </rPr>
      <t>60 sztuk</t>
    </r>
    <r>
      <rPr>
        <sz val="11"/>
        <color indexed="8"/>
        <rFont val="Times New Roman"/>
        <family val="1"/>
      </rPr>
      <t xml:space="preserve"> </t>
    </r>
  </si>
  <si>
    <t>dla opakowania 20 sztuk:
Nazwa handlowa:
Dawka: 
Postać / Opakowanie:
dla opakowania 60 sztuk:
Nazwa handlowa:
Dawka: 
Postać / Opakowanie:</t>
  </si>
  <si>
    <t xml:space="preserve">dla opakowania 20 sztuk:
dla opakowania 60 sztuk:
</t>
  </si>
  <si>
    <r>
      <t>tabletki powlekane, opakowanie a</t>
    </r>
    <r>
      <rPr>
        <strike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30 tabl</t>
    </r>
  </si>
  <si>
    <r>
      <t xml:space="preserve">Numer GTIN </t>
    </r>
    <r>
      <rPr>
        <b/>
        <i/>
        <sz val="11"/>
        <color indexed="8"/>
        <rFont val="Times New Roman"/>
        <family val="1"/>
      </rPr>
      <t>jeżeli dotyczy</t>
    </r>
  </si>
  <si>
    <r>
      <t>Numer GTIN</t>
    </r>
    <r>
      <rPr>
        <b/>
        <i/>
        <sz val="11"/>
        <color indexed="8"/>
        <rFont val="Times New Roman"/>
        <family val="1"/>
      </rPr>
      <t xml:space="preserve"> jeżeli dotyczy</t>
    </r>
  </si>
  <si>
    <t>opakowań</t>
  </si>
  <si>
    <t>Podmiot Odpowiedzialny (poz 1-8)
Producent (poz 9-11)</t>
  </si>
  <si>
    <t>kapsułek</t>
  </si>
  <si>
    <t>proszek do sporządzania roztworu do wstrzykiwań/do infuzji, fiol.</t>
  </si>
  <si>
    <r>
      <t xml:space="preserve">Numer GTIN </t>
    </r>
    <r>
      <rPr>
        <b/>
        <i/>
        <sz val="11"/>
        <color indexed="8"/>
        <rFont val="Times New Roman"/>
        <family val="1"/>
      </rPr>
      <t>jeżeli dotyczy</t>
    </r>
  </si>
  <si>
    <t xml:space="preserve">Objętość 50 ml </t>
  </si>
  <si>
    <t xml:space="preserve">Objętość 10 ml </t>
  </si>
  <si>
    <t>krio-konserwant, strzykawka z drenem 15 cm
opakowanie x 5 sztuk</t>
  </si>
  <si>
    <t>krio-konserwant, fiolka
opakowanie x 12 sztuk</t>
  </si>
  <si>
    <r>
      <t>Oświadczamy, że oferowane przez nas wyroby medyczne (</t>
    </r>
    <r>
      <rPr>
        <b/>
        <sz val="11"/>
        <color indexed="8"/>
        <rFont val="Times New Roman"/>
        <family val="1"/>
      </rPr>
      <t xml:space="preserve">część 4 </t>
    </r>
    <r>
      <rPr>
        <sz val="11"/>
        <color indexed="8"/>
        <rFont val="Times New Roman"/>
        <family val="1"/>
      </rPr>
      <t>poz.9-11</t>
    </r>
    <r>
      <rPr>
        <b/>
        <sz val="11"/>
        <color indexed="8"/>
        <rFont val="Times New Roman"/>
        <family val="1"/>
      </rPr>
      <t>; część 10, 14)</t>
    </r>
    <r>
      <rPr>
        <sz val="11"/>
        <color indexed="8"/>
        <rFont val="Times New Roman"/>
        <family val="1"/>
      </rPr>
      <t xml:space="preserve"> są dopuszczone do obrotu i używania na terenie Polski na zasadach określonych w ustawie o wyrobach medycznych oraz z rozporządzeniu Parlamentu Europejskiego i Rady (UE) 2017/745 z dnia 5.04.2017 r. w sprawie wyrobów medycznych. Jednocześnie oświadczamy, że na każdorazowe wezwanie Zamawiającego przedstawimy dokumenty dopuszczające do obrotu i używania na terenie Polski.  (dotyczy wykonawców oferujących wyroby medyczne)</t>
    </r>
  </si>
  <si>
    <r>
      <t xml:space="preserve">Oświadczamy, że oferowane przez nas produkty lecznicze </t>
    </r>
    <r>
      <rPr>
        <b/>
        <sz val="11"/>
        <color indexed="8"/>
        <rFont val="Times New Roman"/>
        <family val="1"/>
      </rPr>
      <t xml:space="preserve">(część 2, 3; część 4 </t>
    </r>
    <r>
      <rPr>
        <sz val="11"/>
        <color indexed="8"/>
        <rFont val="Times New Roman"/>
        <family val="1"/>
      </rPr>
      <t>poz.1-8</t>
    </r>
    <r>
      <rPr>
        <b/>
        <sz val="11"/>
        <color indexed="8"/>
        <rFont val="Times New Roman"/>
        <family val="1"/>
      </rPr>
      <t>; część 5, 6, 7, 8, 11, 12, 13)</t>
    </r>
    <r>
      <rPr>
        <sz val="11"/>
        <color indexed="8"/>
        <rFont val="Times New Roman"/>
        <family val="1"/>
      </rPr>
      <t xml:space="preserve"> są dopuszczone do obrotu na terenie Polski na zasadach określonych w art. 3 lub 4 ust. 8 lub 4a  ustawy Prawo farmaceutyczne. Jednocześnie oświadczamy, że na każdorazowe wezwanie Zamawiającego przedstawimy dokumenty dopuszczające do obrotu na terenie Polski. (dotyczy wykonawców oferujących produkty lecznicze). </t>
    </r>
  </si>
  <si>
    <r>
      <t xml:space="preserve">Oświadczamy, że oferowane przez nas produkty lecznicze </t>
    </r>
    <r>
      <rPr>
        <b/>
        <sz val="11"/>
        <color indexed="8"/>
        <rFont val="Times New Roman"/>
        <family val="1"/>
      </rPr>
      <t>(część 1)</t>
    </r>
    <r>
      <rPr>
        <sz val="11"/>
        <color indexed="8"/>
        <rFont val="Times New Roman"/>
        <family val="1"/>
      </rPr>
      <t xml:space="preserve"> są dopuszczone do obrotu na terenie Polski na zasadach określonych w art. 3 ustawy Prawo farmaceutyczne, posiadają aktualny numer GTIN w Rejestrze Produktów Leczniczych dopuszczonych do obrotu na terenie RP. Jednocześnie oświadczamy, że na każdorazowe wezwanie Zamawiającego przedstawimy dokumenty dopuszczające do obrotu na terenie Polski. (dotyczy wykonawców oferujących produkty lecznicze). </t>
    </r>
  </si>
  <si>
    <r>
      <t xml:space="preserve">Oświadczamy, że oferowane przez nas produkty lecznicze </t>
    </r>
    <r>
      <rPr>
        <b/>
        <sz val="11"/>
        <color indexed="8"/>
        <rFont val="Times New Roman"/>
        <family val="1"/>
      </rPr>
      <t>(część 9)</t>
    </r>
    <r>
      <rPr>
        <sz val="11"/>
        <color indexed="8"/>
        <rFont val="Times New Roman"/>
        <family val="1"/>
      </rPr>
      <t xml:space="preserve"> są dopuszczone do obrotu na terenie Polski na zasadach określonych w art. 3 lub 4 ust. 1 i 2 lub 4 ust.8 lub 4a ustawy Prawo farmaceutyczne. Jednocześnie oświadczamy, że na każdorazowe wezwanie Zamawiającego przedstawimy dokumenty dopuszczające do obrotu na terenie Polski. (dotyczy wykonawców oferujących produkty lecznicze). 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</si>
</sst>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  <numFmt numFmtId="193" formatCode="0.000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89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7" fillId="0" borderId="0" applyBorder="0" applyProtection="0">
      <alignment/>
    </xf>
    <xf numFmtId="0" fontId="3" fillId="0" borderId="0">
      <alignment/>
      <protection/>
    </xf>
    <xf numFmtId="0" fontId="48" fillId="0" borderId="0" applyNumberFormat="0" applyBorder="0" applyProtection="0">
      <alignment/>
    </xf>
    <xf numFmtId="0" fontId="3" fillId="0" borderId="0">
      <alignment/>
      <protection/>
    </xf>
    <xf numFmtId="0" fontId="4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4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3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/>
      <protection locked="0"/>
    </xf>
    <xf numFmtId="170" fontId="56" fillId="0" borderId="0" xfId="0" applyNumberFormat="1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right" vertical="top" wrapText="1"/>
      <protection locked="0"/>
    </xf>
    <xf numFmtId="3" fontId="57" fillId="0" borderId="0" xfId="0" applyNumberFormat="1" applyFont="1" applyFill="1" applyAlignment="1" applyProtection="1">
      <alignment horizontal="left" vertical="top"/>
      <protection locked="0"/>
    </xf>
    <xf numFmtId="3" fontId="57" fillId="0" borderId="0" xfId="0" applyNumberFormat="1" applyFont="1" applyFill="1" applyAlignment="1" applyProtection="1">
      <alignment horizontal="left" vertical="top" wrapText="1"/>
      <protection locked="0"/>
    </xf>
    <xf numFmtId="3" fontId="57" fillId="0" borderId="0" xfId="0" applyNumberFormat="1" applyFont="1" applyFill="1" applyAlignment="1" applyProtection="1">
      <alignment horizontal="righ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center" vertical="top"/>
      <protection locked="0"/>
    </xf>
    <xf numFmtId="3" fontId="57" fillId="0" borderId="0" xfId="0" applyNumberFormat="1" applyFont="1" applyFill="1" applyBorder="1" applyAlignment="1" applyProtection="1">
      <alignment horizontal="left" vertical="top" wrapText="1"/>
      <protection locked="0"/>
    </xf>
    <xf numFmtId="44" fontId="56" fillId="0" borderId="10" xfId="81" applyNumberFormat="1" applyFont="1" applyFill="1" applyBorder="1" applyAlignment="1" applyProtection="1">
      <alignment horizontal="left" vertical="top" wrapText="1"/>
      <protection locked="0"/>
    </xf>
    <xf numFmtId="44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6" fillId="0" borderId="0" xfId="0" applyNumberFormat="1" applyFont="1" applyFill="1" applyBorder="1" applyAlignment="1" applyProtection="1">
      <alignment horizontal="left" vertical="top" wrapText="1"/>
      <protection locked="0"/>
    </xf>
    <xf numFmtId="49" fontId="56" fillId="0" borderId="0" xfId="0" applyNumberFormat="1" applyFont="1" applyFill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3" fontId="57" fillId="0" borderId="1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  <xf numFmtId="1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10" xfId="0" applyFont="1" applyFill="1" applyBorder="1" applyAlignment="1" applyProtection="1">
      <alignment vertical="top" wrapText="1"/>
      <protection locked="0"/>
    </xf>
    <xf numFmtId="4" fontId="56" fillId="0" borderId="10" xfId="0" applyNumberFormat="1" applyFont="1" applyFill="1" applyBorder="1" applyAlignment="1" applyProtection="1">
      <alignment vertical="top" wrapText="1" shrinkToFit="1"/>
      <protection locked="0"/>
    </xf>
    <xf numFmtId="1" fontId="56" fillId="0" borderId="10" xfId="0" applyNumberFormat="1" applyFont="1" applyFill="1" applyBorder="1" applyAlignment="1" applyProtection="1">
      <alignment vertical="top" wrapText="1" shrinkToFit="1"/>
      <protection locked="0"/>
    </xf>
    <xf numFmtId="44" fontId="56" fillId="0" borderId="10" xfId="0" applyNumberFormat="1" applyFont="1" applyFill="1" applyBorder="1" applyAlignment="1" applyProtection="1">
      <alignment vertical="top" wrapText="1"/>
      <protection locked="0"/>
    </xf>
    <xf numFmtId="3" fontId="57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" fontId="5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6" fillId="0" borderId="0" xfId="0" applyFont="1" applyFill="1" applyBorder="1" applyAlignment="1" applyProtection="1">
      <alignment vertical="top" wrapText="1"/>
      <protection locked="0"/>
    </xf>
    <xf numFmtId="4" fontId="56" fillId="0" borderId="0" xfId="0" applyNumberFormat="1" applyFont="1" applyFill="1" applyBorder="1" applyAlignment="1" applyProtection="1">
      <alignment vertical="top" wrapText="1" shrinkToFit="1"/>
      <protection locked="0"/>
    </xf>
    <xf numFmtId="44" fontId="56" fillId="0" borderId="0" xfId="0" applyNumberFormat="1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 applyProtection="1">
      <alignment horizontal="left" vertical="top"/>
      <protection locked="0"/>
    </xf>
    <xf numFmtId="1" fontId="56" fillId="0" borderId="0" xfId="0" applyNumberFormat="1" applyFont="1" applyFill="1" applyBorder="1" applyAlignment="1" applyProtection="1">
      <alignment vertical="top" wrapText="1" shrinkToFi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horizontal="center" vertical="center"/>
    </xf>
    <xf numFmtId="0" fontId="56" fillId="0" borderId="10" xfId="64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177" fontId="56" fillId="35" borderId="10" xfId="46" applyNumberFormat="1" applyFont="1" applyFill="1" applyBorder="1" applyAlignment="1">
      <alignment vertical="center" wrapText="1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184" fontId="56" fillId="35" borderId="10" xfId="42" applyNumberFormat="1" applyFont="1" applyFill="1" applyBorder="1" applyAlignment="1">
      <alignment horizontal="center" vertical="center" wrapText="1"/>
    </xf>
    <xf numFmtId="3" fontId="56" fillId="35" borderId="10" xfId="42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184" fontId="56" fillId="35" borderId="15" xfId="42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 applyProtection="1">
      <alignment horizontal="left" vertical="center" wrapText="1"/>
      <protection locked="0"/>
    </xf>
    <xf numFmtId="0" fontId="56" fillId="36" borderId="15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 wrapText="1"/>
    </xf>
    <xf numFmtId="184" fontId="56" fillId="37" borderId="15" xfId="42" applyNumberFormat="1" applyFont="1" applyFill="1" applyBorder="1" applyAlignment="1">
      <alignment horizontal="center" vertical="center" wrapText="1"/>
    </xf>
    <xf numFmtId="0" fontId="56" fillId="36" borderId="15" xfId="6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177" fontId="56" fillId="0" borderId="10" xfId="47" applyNumberFormat="1" applyFont="1" applyFill="1" applyBorder="1" applyAlignment="1">
      <alignment horizontal="center" vertical="center" wrapText="1"/>
    </xf>
    <xf numFmtId="0" fontId="56" fillId="36" borderId="15" xfId="66" applyFont="1" applyFill="1" applyBorder="1" applyAlignment="1">
      <alignment horizontal="center" vertical="center"/>
      <protection/>
    </xf>
    <xf numFmtId="0" fontId="56" fillId="0" borderId="15" xfId="0" applyFont="1" applyBorder="1" applyAlignment="1">
      <alignment horizontal="center" vertical="center"/>
    </xf>
    <xf numFmtId="184" fontId="56" fillId="35" borderId="15" xfId="42" applyNumberFormat="1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5" xfId="64" applyFont="1" applyFill="1" applyBorder="1" applyAlignment="1">
      <alignment horizontal="center" vertical="center" wrapText="1"/>
      <protection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184" fontId="56" fillId="35" borderId="17" xfId="42" applyNumberFormat="1" applyFont="1" applyFill="1" applyBorder="1" applyAlignment="1">
      <alignment horizontal="center" vertical="center"/>
    </xf>
    <xf numFmtId="184" fontId="56" fillId="35" borderId="17" xfId="42" applyNumberFormat="1" applyFont="1" applyFill="1" applyBorder="1" applyAlignment="1">
      <alignment horizontal="center" vertical="center" wrapText="1"/>
    </xf>
    <xf numFmtId="0" fontId="56" fillId="35" borderId="10" xfId="64" applyFont="1" applyFill="1" applyBorder="1" applyAlignment="1">
      <alignment horizontal="center" vertical="center" wrapText="1"/>
      <protection/>
    </xf>
    <xf numFmtId="0" fontId="56" fillId="0" borderId="10" xfId="72" applyFont="1" applyBorder="1" applyAlignment="1">
      <alignment horizontal="center" vertical="center" wrapText="1"/>
    </xf>
    <xf numFmtId="177" fontId="56" fillId="35" borderId="10" xfId="45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 applyProtection="1">
      <alignment horizontal="center" vertical="center" wrapText="1"/>
      <protection locked="0"/>
    </xf>
    <xf numFmtId="3" fontId="56" fillId="35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vertical="center" wrapText="1"/>
      <protection locked="0"/>
    </xf>
    <xf numFmtId="177" fontId="56" fillId="0" borderId="10" xfId="42" applyNumberFormat="1" applyFont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 wrapText="1"/>
    </xf>
    <xf numFmtId="177" fontId="56" fillId="35" borderId="10" xfId="46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177" fontId="56" fillId="35" borderId="10" xfId="42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35" borderId="10" xfId="0" applyFont="1" applyFill="1" applyBorder="1" applyAlignment="1">
      <alignment vertical="center"/>
    </xf>
    <xf numFmtId="177" fontId="56" fillId="0" borderId="10" xfId="42" applyNumberFormat="1" applyFont="1" applyFill="1" applyBorder="1" applyAlignment="1">
      <alignment horizontal="center" vertical="center" wrapText="1"/>
    </xf>
    <xf numFmtId="8" fontId="56" fillId="0" borderId="10" xfId="0" applyNumberFormat="1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177" fontId="56" fillId="35" borderId="10" xfId="47" applyNumberFormat="1" applyFont="1" applyFill="1" applyBorder="1" applyAlignment="1">
      <alignment vertical="center" wrapText="1"/>
    </xf>
    <xf numFmtId="0" fontId="56" fillId="0" borderId="17" xfId="0" applyFont="1" applyBorder="1" applyAlignment="1">
      <alignment horizontal="center" vertical="center"/>
    </xf>
    <xf numFmtId="0" fontId="56" fillId="35" borderId="17" xfId="0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84" fontId="56" fillId="35" borderId="20" xfId="42" applyNumberFormat="1" applyFont="1" applyFill="1" applyBorder="1" applyAlignment="1">
      <alignment horizontal="center" vertical="center"/>
    </xf>
    <xf numFmtId="187" fontId="56" fillId="0" borderId="10" xfId="42" applyNumberFormat="1" applyFont="1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4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left" vertical="top" wrapText="1"/>
      <protection locked="0"/>
    </xf>
    <xf numFmtId="0" fontId="57" fillId="0" borderId="21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NumberFormat="1" applyFont="1" applyFill="1" applyBorder="1" applyAlignment="1" applyProtection="1">
      <alignment horizontal="left" vertical="top" wrapText="1"/>
      <protection locked="0"/>
    </xf>
    <xf numFmtId="49" fontId="56" fillId="0" borderId="14" xfId="0" applyNumberFormat="1" applyFont="1" applyFill="1" applyBorder="1" applyAlignment="1" applyProtection="1">
      <alignment horizontal="left" vertical="top" wrapText="1"/>
      <protection locked="0"/>
    </xf>
    <xf numFmtId="49" fontId="56" fillId="0" borderId="22" xfId="0" applyNumberFormat="1" applyFont="1" applyFill="1" applyBorder="1" applyAlignment="1" applyProtection="1">
      <alignment horizontal="left" vertical="top" wrapText="1"/>
      <protection locked="0"/>
    </xf>
    <xf numFmtId="49" fontId="56" fillId="0" borderId="21" xfId="0" applyNumberFormat="1" applyFont="1" applyFill="1" applyBorder="1" applyAlignment="1" applyProtection="1">
      <alignment horizontal="left" vertical="top" wrapText="1"/>
      <protection locked="0"/>
    </xf>
    <xf numFmtId="0" fontId="57" fillId="0" borderId="14" xfId="0" applyFont="1" applyFill="1" applyBorder="1" applyAlignment="1" applyProtection="1">
      <alignment horizontal="center" vertical="top" wrapText="1"/>
      <protection locked="0"/>
    </xf>
    <xf numFmtId="0" fontId="57" fillId="0" borderId="21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56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7" fillId="0" borderId="14" xfId="0" applyNumberFormat="1" applyFont="1" applyFill="1" applyBorder="1" applyAlignment="1" applyProtection="1">
      <alignment horizontal="left" vertical="top" wrapText="1"/>
      <protection locked="0"/>
    </xf>
    <xf numFmtId="49" fontId="57" fillId="0" borderId="21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justify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Alignment="1">
      <alignment horizontal="left" vertical="top" wrapText="1"/>
    </xf>
    <xf numFmtId="44" fontId="56" fillId="0" borderId="14" xfId="0" applyNumberFormat="1" applyFont="1" applyFill="1" applyBorder="1" applyAlignment="1" applyProtection="1">
      <alignment horizontal="left" vertical="top" wrapText="1"/>
      <protection locked="0"/>
    </xf>
    <xf numFmtId="44" fontId="56" fillId="0" borderId="21" xfId="0" applyNumberFormat="1" applyFont="1" applyFill="1" applyBorder="1" applyAlignment="1" applyProtection="1">
      <alignment horizontal="left" vertical="top" wrapText="1"/>
      <protection locked="0"/>
    </xf>
    <xf numFmtId="3" fontId="57" fillId="33" borderId="14" xfId="51" applyNumberFormat="1" applyFont="1" applyFill="1" applyBorder="1" applyAlignment="1" applyProtection="1">
      <alignment horizontal="left" vertical="top" wrapText="1"/>
      <protection locked="0"/>
    </xf>
    <xf numFmtId="3" fontId="57" fillId="33" borderId="21" xfId="51" applyNumberFormat="1" applyFont="1" applyFill="1" applyBorder="1" applyAlignment="1" applyProtection="1">
      <alignment horizontal="left" vertical="top" wrapText="1"/>
      <protection locked="0"/>
    </xf>
    <xf numFmtId="0" fontId="56" fillId="0" borderId="23" xfId="0" applyFont="1" applyFill="1" applyBorder="1" applyAlignment="1">
      <alignment horizontal="left" vertical="center" wrapText="1"/>
    </xf>
    <xf numFmtId="3" fontId="57" fillId="33" borderId="10" xfId="51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>
      <alignment horizontal="left" vertical="center" wrapText="1"/>
    </xf>
    <xf numFmtId="3" fontId="57" fillId="33" borderId="24" xfId="51" applyNumberFormat="1" applyFont="1" applyFill="1" applyBorder="1" applyAlignment="1" applyProtection="1">
      <alignment horizontal="left" vertical="top" wrapText="1"/>
      <protection locked="0"/>
    </xf>
    <xf numFmtId="3" fontId="57" fillId="33" borderId="25" xfId="51" applyNumberFormat="1" applyFont="1" applyFill="1" applyBorder="1" applyAlignment="1" applyProtection="1">
      <alignment horizontal="left" vertical="top" wrapText="1"/>
      <protection locked="0"/>
    </xf>
    <xf numFmtId="3" fontId="57" fillId="33" borderId="14" xfId="51" applyNumberFormat="1" applyFont="1" applyFill="1" applyBorder="1" applyAlignment="1" applyProtection="1">
      <alignment vertical="top" wrapText="1"/>
      <protection locked="0"/>
    </xf>
    <xf numFmtId="3" fontId="57" fillId="33" borderId="21" xfId="51" applyNumberFormat="1" applyFont="1" applyFill="1" applyBorder="1" applyAlignment="1" applyProtection="1">
      <alignment vertical="top" wrapText="1"/>
      <protection locked="0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 applyProtection="1">
      <alignment horizontal="left" vertical="center" wrapText="1"/>
      <protection locked="0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35" borderId="23" xfId="0" applyFont="1" applyFill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2" xfId="46"/>
    <cellStyle name="Dziesiętny 2 2" xfId="47"/>
    <cellStyle name="Dziesiętny 2 3" xfId="48"/>
    <cellStyle name="Dziesiętny 2 4" xfId="49"/>
    <cellStyle name="Dziesiętny 2 8" xfId="50"/>
    <cellStyle name="Dziesiętny 3" xfId="51"/>
    <cellStyle name="Dziesiętny 4" xfId="52"/>
    <cellStyle name="Dziesiętny 7" xfId="53"/>
    <cellStyle name="Dziesiętny 9" xfId="54"/>
    <cellStyle name="Excel Built-in Comma 1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y" xfId="63"/>
    <cellStyle name="Normalny 2" xfId="64"/>
    <cellStyle name="Normalny 2 2" xfId="65"/>
    <cellStyle name="Normalny 3" xfId="66"/>
    <cellStyle name="Normalny 3 2" xfId="67"/>
    <cellStyle name="Normalny 4" xfId="68"/>
    <cellStyle name="Normalny 6" xfId="69"/>
    <cellStyle name="Normalny 7" xfId="70"/>
    <cellStyle name="Normalny 8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3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69"/>
  <sheetViews>
    <sheetView showGridLines="0" view="pageBreakPreview" zoomScale="130" zoomScaleNormal="110" zoomScaleSheetLayoutView="130" zoomScalePageLayoutView="115" workbookViewId="0" topLeftCell="A42">
      <selection activeCell="C43" sqref="C43:E43"/>
    </sheetView>
  </sheetViews>
  <sheetFormatPr defaultColWidth="9.00390625" defaultRowHeight="12.75"/>
  <cols>
    <col min="1" max="1" width="9.125" style="51" customWidth="1"/>
    <col min="2" max="2" width="6.125" style="51" customWidth="1"/>
    <col min="3" max="4" width="30.00390625" style="51" customWidth="1"/>
    <col min="5" max="5" width="48.625" style="9" customWidth="1"/>
    <col min="6" max="7" width="9.125" style="51" customWidth="1"/>
    <col min="8" max="8" width="31.00390625" style="51" customWidth="1"/>
    <col min="9" max="9" width="9.125" style="51" customWidth="1"/>
    <col min="10" max="10" width="26.75390625" style="51" customWidth="1"/>
    <col min="11" max="12" width="16.125" style="51" customWidth="1"/>
    <col min="13" max="16384" width="9.125" style="51" customWidth="1"/>
  </cols>
  <sheetData>
    <row r="1" ht="15">
      <c r="E1" s="12" t="s">
        <v>65</v>
      </c>
    </row>
    <row r="2" spans="3:5" ht="15">
      <c r="C2" s="17"/>
      <c r="D2" s="17" t="s">
        <v>43</v>
      </c>
      <c r="E2" s="17"/>
    </row>
    <row r="4" spans="3:4" ht="15">
      <c r="C4" s="51" t="s">
        <v>35</v>
      </c>
      <c r="D4" s="51" t="s">
        <v>86</v>
      </c>
    </row>
    <row r="6" spans="3:5" ht="35.25" customHeight="1">
      <c r="C6" s="51" t="s">
        <v>34</v>
      </c>
      <c r="D6" s="116" t="s">
        <v>87</v>
      </c>
      <c r="E6" s="116"/>
    </row>
    <row r="8" spans="3:5" ht="15">
      <c r="C8" s="16" t="s">
        <v>31</v>
      </c>
      <c r="D8" s="118"/>
      <c r="E8" s="119"/>
    </row>
    <row r="9" spans="3:5" ht="15">
      <c r="C9" s="16" t="s">
        <v>36</v>
      </c>
      <c r="D9" s="124"/>
      <c r="E9" s="125"/>
    </row>
    <row r="10" spans="3:5" ht="15">
      <c r="C10" s="16" t="s">
        <v>30</v>
      </c>
      <c r="D10" s="114"/>
      <c r="E10" s="115"/>
    </row>
    <row r="11" spans="3:5" ht="15">
      <c r="C11" s="16" t="s">
        <v>37</v>
      </c>
      <c r="D11" s="114"/>
      <c r="E11" s="115"/>
    </row>
    <row r="12" spans="3:5" ht="15">
      <c r="C12" s="16" t="s">
        <v>38</v>
      </c>
      <c r="D12" s="114"/>
      <c r="E12" s="115"/>
    </row>
    <row r="13" spans="3:5" ht="15">
      <c r="C13" s="16" t="s">
        <v>39</v>
      </c>
      <c r="D13" s="114"/>
      <c r="E13" s="115"/>
    </row>
    <row r="14" spans="3:5" ht="15">
      <c r="C14" s="16" t="s">
        <v>40</v>
      </c>
      <c r="D14" s="114"/>
      <c r="E14" s="115"/>
    </row>
    <row r="15" spans="3:5" ht="15">
      <c r="C15" s="16" t="s">
        <v>41</v>
      </c>
      <c r="D15" s="114"/>
      <c r="E15" s="115"/>
    </row>
    <row r="16" spans="3:5" ht="15">
      <c r="C16" s="16" t="s">
        <v>42</v>
      </c>
      <c r="D16" s="114"/>
      <c r="E16" s="115"/>
    </row>
    <row r="17" spans="4:5" ht="15">
      <c r="D17" s="8"/>
      <c r="E17" s="18"/>
    </row>
    <row r="18" spans="2:5" ht="15" customHeight="1">
      <c r="B18" s="51" t="s">
        <v>1</v>
      </c>
      <c r="C18" s="117" t="s">
        <v>55</v>
      </c>
      <c r="D18" s="117"/>
      <c r="E18" s="117"/>
    </row>
    <row r="19" spans="3:5" ht="21" customHeight="1">
      <c r="C19" s="5" t="s">
        <v>16</v>
      </c>
      <c r="D19" s="36" t="s">
        <v>189</v>
      </c>
      <c r="E19" s="8"/>
    </row>
    <row r="20" spans="3:5" ht="15">
      <c r="C20" s="50" t="s">
        <v>21</v>
      </c>
      <c r="D20" s="19">
        <f>'część (1)'!H$6</f>
        <v>0</v>
      </c>
      <c r="E20" s="20"/>
    </row>
    <row r="21" spans="3:5" ht="15">
      <c r="C21" s="50" t="s">
        <v>22</v>
      </c>
      <c r="D21" s="19">
        <f>'część (2)'!H$6</f>
        <v>0</v>
      </c>
      <c r="E21" s="20"/>
    </row>
    <row r="22" spans="3:5" ht="15">
      <c r="C22" s="50" t="s">
        <v>23</v>
      </c>
      <c r="D22" s="19">
        <f>'część (3)'!H$6</f>
        <v>0</v>
      </c>
      <c r="E22" s="20"/>
    </row>
    <row r="23" spans="3:5" ht="15">
      <c r="C23" s="50" t="s">
        <v>24</v>
      </c>
      <c r="D23" s="19">
        <f>'część (4)'!H$6</f>
        <v>0</v>
      </c>
      <c r="E23" s="20"/>
    </row>
    <row r="24" spans="3:5" ht="15">
      <c r="C24" s="50" t="s">
        <v>25</v>
      </c>
      <c r="D24" s="19">
        <f>'część (5)'!H$6</f>
        <v>0</v>
      </c>
      <c r="E24" s="20"/>
    </row>
    <row r="25" spans="3:5" ht="15">
      <c r="C25" s="50" t="s">
        <v>26</v>
      </c>
      <c r="D25" s="19">
        <f>'część (6)'!H$6</f>
        <v>0</v>
      </c>
      <c r="E25" s="20"/>
    </row>
    <row r="26" spans="3:5" ht="15">
      <c r="C26" s="50" t="s">
        <v>69</v>
      </c>
      <c r="D26" s="19">
        <f>'część (7)'!H$6</f>
        <v>0</v>
      </c>
      <c r="E26" s="20"/>
    </row>
    <row r="27" spans="3:5" ht="15">
      <c r="C27" s="50" t="s">
        <v>70</v>
      </c>
      <c r="D27" s="19">
        <f>'część (8)'!H$6</f>
        <v>0</v>
      </c>
      <c r="E27" s="20"/>
    </row>
    <row r="28" spans="3:5" ht="15">
      <c r="C28" s="50" t="s">
        <v>71</v>
      </c>
      <c r="D28" s="19">
        <f>'część (9)'!H$6</f>
        <v>0</v>
      </c>
      <c r="E28" s="20"/>
    </row>
    <row r="29" spans="3:5" ht="15">
      <c r="C29" s="50" t="s">
        <v>72</v>
      </c>
      <c r="D29" s="19">
        <f>'część (10)'!H$6</f>
        <v>0</v>
      </c>
      <c r="E29" s="20"/>
    </row>
    <row r="30" spans="3:5" ht="15">
      <c r="C30" s="50" t="s">
        <v>73</v>
      </c>
      <c r="D30" s="19">
        <f>'część (11)'!H$6</f>
        <v>0</v>
      </c>
      <c r="E30" s="20"/>
    </row>
    <row r="31" spans="3:5" ht="15">
      <c r="C31" s="50" t="s">
        <v>74</v>
      </c>
      <c r="D31" s="19">
        <f>'część (12)'!H$6</f>
        <v>0</v>
      </c>
      <c r="E31" s="20"/>
    </row>
    <row r="32" spans="3:5" ht="15">
      <c r="C32" s="50" t="s">
        <v>81</v>
      </c>
      <c r="D32" s="19">
        <f>'część (13)'!H$6</f>
        <v>0</v>
      </c>
      <c r="E32" s="20"/>
    </row>
    <row r="33" spans="3:5" ht="15">
      <c r="C33" s="50" t="s">
        <v>82</v>
      </c>
      <c r="D33" s="19">
        <f>'część (14)'!H$6</f>
        <v>0</v>
      </c>
      <c r="E33" s="20"/>
    </row>
    <row r="34" spans="3:5" ht="15">
      <c r="C34" s="50" t="s">
        <v>83</v>
      </c>
      <c r="D34" s="19">
        <f>'część (15)'!H$6</f>
        <v>0</v>
      </c>
      <c r="E34" s="20"/>
    </row>
    <row r="35" spans="3:5" ht="15">
      <c r="C35" s="50" t="s">
        <v>84</v>
      </c>
      <c r="D35" s="19">
        <f>'część (16)'!H$6</f>
        <v>0</v>
      </c>
      <c r="E35" s="20"/>
    </row>
    <row r="36" spans="3:5" ht="36" customHeight="1">
      <c r="C36" s="126" t="s">
        <v>190</v>
      </c>
      <c r="D36" s="126"/>
      <c r="E36" s="126"/>
    </row>
    <row r="37" spans="2:5" ht="72.75" customHeight="1">
      <c r="B37" s="51" t="s">
        <v>2</v>
      </c>
      <c r="C37" s="117" t="s">
        <v>191</v>
      </c>
      <c r="D37" s="117"/>
      <c r="E37" s="117"/>
    </row>
    <row r="38" spans="2:5" ht="21" customHeight="1">
      <c r="B38" s="51" t="s">
        <v>3</v>
      </c>
      <c r="C38" s="127" t="s">
        <v>56</v>
      </c>
      <c r="D38" s="117"/>
      <c r="E38" s="128"/>
    </row>
    <row r="39" spans="2:5" ht="33" customHeight="1">
      <c r="B39" s="51" t="s">
        <v>4</v>
      </c>
      <c r="C39" s="129" t="s">
        <v>188</v>
      </c>
      <c r="D39" s="129"/>
      <c r="E39" s="129"/>
    </row>
    <row r="40" spans="2:5" ht="17.25" customHeight="1">
      <c r="B40" s="51" t="s">
        <v>29</v>
      </c>
      <c r="C40" s="21" t="s">
        <v>62</v>
      </c>
      <c r="D40" s="21"/>
      <c r="E40" s="21"/>
    </row>
    <row r="41" spans="3:5" ht="93.75" customHeight="1">
      <c r="C41" s="22" t="s">
        <v>61</v>
      </c>
      <c r="D41" s="120" t="s">
        <v>192</v>
      </c>
      <c r="E41" s="120"/>
    </row>
    <row r="42" spans="3:5" ht="20.25" customHeight="1">
      <c r="C42" s="23"/>
      <c r="D42" s="23" t="s">
        <v>60</v>
      </c>
      <c r="E42" s="21"/>
    </row>
    <row r="43" spans="2:5" s="45" customFormat="1" ht="74.25" customHeight="1">
      <c r="B43" s="45" t="s">
        <v>33</v>
      </c>
      <c r="C43" s="116" t="s">
        <v>216</v>
      </c>
      <c r="D43" s="116"/>
      <c r="E43" s="116"/>
    </row>
    <row r="44" spans="3:5" s="45" customFormat="1" ht="74.25" customHeight="1">
      <c r="C44" s="116" t="s">
        <v>217</v>
      </c>
      <c r="D44" s="116"/>
      <c r="E44" s="116"/>
    </row>
    <row r="45" spans="3:5" s="45" customFormat="1" ht="74.25" customHeight="1">
      <c r="C45" s="116" t="s">
        <v>218</v>
      </c>
      <c r="D45" s="116"/>
      <c r="E45" s="116"/>
    </row>
    <row r="46" spans="2:5" s="45" customFormat="1" ht="80.25" customHeight="1">
      <c r="B46" s="45" t="s">
        <v>5</v>
      </c>
      <c r="C46" s="116" t="s">
        <v>215</v>
      </c>
      <c r="D46" s="116"/>
      <c r="E46" s="116"/>
    </row>
    <row r="47" spans="2:5" s="45" customFormat="1" ht="75" customHeight="1">
      <c r="B47" s="45" t="s">
        <v>6</v>
      </c>
      <c r="C47" s="117" t="s">
        <v>193</v>
      </c>
      <c r="D47" s="117"/>
      <c r="E47" s="117"/>
    </row>
    <row r="48" spans="2:5" s="45" customFormat="1" ht="62.25" customHeight="1">
      <c r="B48" s="45" t="s">
        <v>53</v>
      </c>
      <c r="C48" s="117" t="s">
        <v>194</v>
      </c>
      <c r="D48" s="117"/>
      <c r="E48" s="117"/>
    </row>
    <row r="49" spans="2:5" ht="36" customHeight="1">
      <c r="B49" s="45" t="s">
        <v>63</v>
      </c>
      <c r="C49" s="116" t="s">
        <v>57</v>
      </c>
      <c r="D49" s="116"/>
      <c r="E49" s="116"/>
    </row>
    <row r="50" spans="2:5" ht="21" customHeight="1">
      <c r="B50" s="45" t="s">
        <v>64</v>
      </c>
      <c r="C50" s="132" t="s">
        <v>58</v>
      </c>
      <c r="D50" s="132"/>
      <c r="E50" s="132"/>
    </row>
    <row r="51" spans="2:5" ht="39" customHeight="1">
      <c r="B51" s="45" t="s">
        <v>80</v>
      </c>
      <c r="C51" s="116" t="s">
        <v>59</v>
      </c>
      <c r="D51" s="116"/>
      <c r="E51" s="116"/>
    </row>
    <row r="52" spans="2:5" ht="158.25" customHeight="1">
      <c r="B52" s="45" t="s">
        <v>88</v>
      </c>
      <c r="C52" s="117" t="s">
        <v>195</v>
      </c>
      <c r="D52" s="117"/>
      <c r="E52" s="117"/>
    </row>
    <row r="53" spans="2:5" ht="18" customHeight="1">
      <c r="B53" s="51" t="s">
        <v>89</v>
      </c>
      <c r="C53" s="47" t="s">
        <v>7</v>
      </c>
      <c r="D53" s="53"/>
      <c r="E53" s="51"/>
    </row>
    <row r="54" spans="2:5" ht="18" customHeight="1">
      <c r="B54" s="24"/>
      <c r="C54" s="121" t="s">
        <v>18</v>
      </c>
      <c r="D54" s="122"/>
      <c r="E54" s="123"/>
    </row>
    <row r="55" spans="3:5" ht="18" customHeight="1">
      <c r="C55" s="121" t="s">
        <v>8</v>
      </c>
      <c r="D55" s="123"/>
      <c r="E55" s="50"/>
    </row>
    <row r="56" spans="3:5" ht="18" customHeight="1">
      <c r="C56" s="130"/>
      <c r="D56" s="131"/>
      <c r="E56" s="50"/>
    </row>
    <row r="57" spans="3:5" ht="18" customHeight="1">
      <c r="C57" s="130"/>
      <c r="D57" s="131"/>
      <c r="E57" s="50"/>
    </row>
    <row r="58" spans="3:5" ht="18" customHeight="1">
      <c r="C58" s="130"/>
      <c r="D58" s="131"/>
      <c r="E58" s="50"/>
    </row>
    <row r="59" spans="3:5" ht="18" customHeight="1">
      <c r="C59" s="25" t="s">
        <v>10</v>
      </c>
      <c r="D59" s="25"/>
      <c r="E59" s="12"/>
    </row>
    <row r="60" spans="3:5" ht="18" customHeight="1">
      <c r="C60" s="121" t="s">
        <v>19</v>
      </c>
      <c r="D60" s="122"/>
      <c r="E60" s="123"/>
    </row>
    <row r="61" spans="3:5" ht="18" customHeight="1">
      <c r="C61" s="26" t="s">
        <v>8</v>
      </c>
      <c r="D61" s="49" t="s">
        <v>9</v>
      </c>
      <c r="E61" s="27" t="s">
        <v>11</v>
      </c>
    </row>
    <row r="62" spans="3:5" ht="18" customHeight="1">
      <c r="C62" s="28"/>
      <c r="D62" s="49"/>
      <c r="E62" s="29"/>
    </row>
    <row r="63" spans="3:5" ht="18" customHeight="1">
      <c r="C63" s="28"/>
      <c r="D63" s="49"/>
      <c r="E63" s="29"/>
    </row>
    <row r="64" spans="3:5" ht="18" customHeight="1">
      <c r="C64" s="25"/>
      <c r="D64" s="25"/>
      <c r="E64" s="12"/>
    </row>
    <row r="65" spans="3:5" ht="18" customHeight="1">
      <c r="C65" s="121" t="s">
        <v>20</v>
      </c>
      <c r="D65" s="122"/>
      <c r="E65" s="123"/>
    </row>
    <row r="66" spans="3:5" ht="18" customHeight="1">
      <c r="C66" s="121" t="s">
        <v>12</v>
      </c>
      <c r="D66" s="123"/>
      <c r="E66" s="50"/>
    </row>
    <row r="67" spans="3:5" ht="18" customHeight="1">
      <c r="C67" s="119"/>
      <c r="D67" s="119"/>
      <c r="E67" s="50"/>
    </row>
    <row r="68" spans="3:5" ht="34.5" customHeight="1">
      <c r="C68" s="48"/>
      <c r="D68" s="30"/>
      <c r="E68" s="30"/>
    </row>
    <row r="69" spans="3:5" ht="21" customHeight="1">
      <c r="C69" s="133"/>
      <c r="D69" s="134"/>
      <c r="E69" s="134"/>
    </row>
  </sheetData>
  <sheetProtection/>
  <mergeCells count="36">
    <mergeCell ref="C69:E69"/>
    <mergeCell ref="C51:E51"/>
    <mergeCell ref="C54:E54"/>
    <mergeCell ref="C57:D57"/>
    <mergeCell ref="C58:D58"/>
    <mergeCell ref="C46:E46"/>
    <mergeCell ref="C47:E47"/>
    <mergeCell ref="C48:E48"/>
    <mergeCell ref="C39:E39"/>
    <mergeCell ref="C67:D67"/>
    <mergeCell ref="C60:E60"/>
    <mergeCell ref="C56:D56"/>
    <mergeCell ref="C50:E50"/>
    <mergeCell ref="C55:D55"/>
    <mergeCell ref="C44:E44"/>
    <mergeCell ref="C45:E45"/>
    <mergeCell ref="C37:E37"/>
    <mergeCell ref="D10:E10"/>
    <mergeCell ref="C65:E65"/>
    <mergeCell ref="C66:D66"/>
    <mergeCell ref="D9:E9"/>
    <mergeCell ref="D16:E16"/>
    <mergeCell ref="C36:E36"/>
    <mergeCell ref="C52:E52"/>
    <mergeCell ref="C38:E38"/>
    <mergeCell ref="C49:E49"/>
    <mergeCell ref="D12:E12"/>
    <mergeCell ref="D15:E15"/>
    <mergeCell ref="C43:E43"/>
    <mergeCell ref="C18:E18"/>
    <mergeCell ref="D6:E6"/>
    <mergeCell ref="D13:E13"/>
    <mergeCell ref="D11:E11"/>
    <mergeCell ref="D14:E14"/>
    <mergeCell ref="D8:E8"/>
    <mergeCell ref="D41:E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40" max="4" man="1"/>
    <brk id="5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6"/>
  <sheetViews>
    <sheetView showGridLines="0" view="pageBreakPreview" zoomScaleNormal="80" zoomScaleSheetLayoutView="100" zoomScalePageLayoutView="85" workbookViewId="0" topLeftCell="A1">
      <selection activeCell="G19" sqref="G19"/>
    </sheetView>
  </sheetViews>
  <sheetFormatPr defaultColWidth="9.00390625" defaultRowHeight="12.75"/>
  <cols>
    <col min="1" max="1" width="5.375" style="53" customWidth="1"/>
    <col min="2" max="2" width="22.75390625" style="53" customWidth="1"/>
    <col min="3" max="3" width="12.00390625" style="53" customWidth="1"/>
    <col min="4" max="4" width="28.875" style="53" customWidth="1"/>
    <col min="5" max="5" width="9.75390625" style="4" customWidth="1"/>
    <col min="6" max="6" width="7.875" style="53" customWidth="1"/>
    <col min="7" max="7" width="36.125" style="53" customWidth="1"/>
    <col min="8" max="8" width="31.00390625" style="53" customWidth="1"/>
    <col min="9" max="9" width="12.75390625" style="53" customWidth="1"/>
    <col min="10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8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SUM(N11:N14)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40" t="s">
        <v>49</v>
      </c>
      <c r="F10" s="140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32" t="s">
        <v>1</v>
      </c>
      <c r="B11" s="55" t="s">
        <v>140</v>
      </c>
      <c r="C11" s="89" t="s">
        <v>141</v>
      </c>
      <c r="D11" s="57" t="s">
        <v>142</v>
      </c>
      <c r="E11" s="90">
        <v>2016</v>
      </c>
      <c r="F11" s="87" t="s">
        <v>52</v>
      </c>
      <c r="G11" s="33" t="s">
        <v>51</v>
      </c>
      <c r="H11" s="33"/>
      <c r="I11" s="33"/>
      <c r="J11" s="34"/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1:14" ht="45">
      <c r="A12" s="32" t="s">
        <v>2</v>
      </c>
      <c r="B12" s="55" t="s">
        <v>140</v>
      </c>
      <c r="C12" s="55" t="s">
        <v>143</v>
      </c>
      <c r="D12" s="57" t="s">
        <v>142</v>
      </c>
      <c r="E12" s="55">
        <v>2520</v>
      </c>
      <c r="F12" s="87" t="s">
        <v>52</v>
      </c>
      <c r="G12" s="33" t="s">
        <v>51</v>
      </c>
      <c r="H12" s="33"/>
      <c r="I12" s="33"/>
      <c r="J12" s="34"/>
      <c r="K12" s="33"/>
      <c r="L12" s="33" t="str">
        <f>IF(K12=0,"0,00",IF(K12&gt;0,ROUND(E12/K12,2)))</f>
        <v>0,00</v>
      </c>
      <c r="M12" s="33"/>
      <c r="N12" s="35">
        <f>ROUND(L12*ROUND(M12,2),2)</f>
        <v>0</v>
      </c>
    </row>
    <row r="13" spans="1:14" ht="45">
      <c r="A13" s="32" t="s">
        <v>3</v>
      </c>
      <c r="B13" s="55" t="s">
        <v>140</v>
      </c>
      <c r="C13" s="55" t="s">
        <v>144</v>
      </c>
      <c r="D13" s="57" t="s">
        <v>142</v>
      </c>
      <c r="E13" s="55">
        <v>1008</v>
      </c>
      <c r="F13" s="87" t="s">
        <v>52</v>
      </c>
      <c r="G13" s="33" t="s">
        <v>51</v>
      </c>
      <c r="H13" s="33"/>
      <c r="I13" s="33"/>
      <c r="J13" s="34"/>
      <c r="K13" s="33"/>
      <c r="L13" s="33" t="str">
        <f>IF(K13=0,"0,00",IF(K13&gt;0,ROUND(E13/K13,2)))</f>
        <v>0,00</v>
      </c>
      <c r="M13" s="33"/>
      <c r="N13" s="35">
        <f>ROUND(L13*ROUND(M13,2),2)</f>
        <v>0</v>
      </c>
    </row>
    <row r="14" spans="1:14" ht="45">
      <c r="A14" s="32" t="s">
        <v>4</v>
      </c>
      <c r="B14" s="55" t="s">
        <v>140</v>
      </c>
      <c r="C14" s="55" t="s">
        <v>145</v>
      </c>
      <c r="D14" s="57" t="s">
        <v>142</v>
      </c>
      <c r="E14" s="55">
        <v>1520</v>
      </c>
      <c r="F14" s="87" t="s">
        <v>52</v>
      </c>
      <c r="G14" s="33" t="s">
        <v>51</v>
      </c>
      <c r="H14" s="33"/>
      <c r="I14" s="33"/>
      <c r="J14" s="34"/>
      <c r="K14" s="33"/>
      <c r="L14" s="33" t="str">
        <f>IF(K14=0,"0,00",IF(K14&gt;0,ROUND(E14/K14,2)))</f>
        <v>0,00</v>
      </c>
      <c r="M14" s="33"/>
      <c r="N14" s="35">
        <f>ROUND(L14*ROUND(M14,2),2)</f>
        <v>0</v>
      </c>
    </row>
    <row r="15" spans="1:14" ht="22.5" customHeight="1">
      <c r="A15" s="42"/>
      <c r="B15" s="147" t="s">
        <v>182</v>
      </c>
      <c r="C15" s="147"/>
      <c r="D15" s="147"/>
      <c r="E15" s="147"/>
      <c r="F15" s="147"/>
      <c r="G15" s="43"/>
      <c r="H15" s="43"/>
      <c r="I15" s="43"/>
      <c r="J15" s="46"/>
      <c r="K15" s="43"/>
      <c r="L15" s="43"/>
      <c r="M15" s="43"/>
      <c r="N15" s="44"/>
    </row>
    <row r="16" spans="2:11" ht="21" customHeight="1">
      <c r="B16" s="117" t="s">
        <v>198</v>
      </c>
      <c r="C16" s="117"/>
      <c r="D16" s="117"/>
      <c r="E16" s="117"/>
      <c r="F16" s="117"/>
      <c r="G16" s="117"/>
      <c r="H16" s="117"/>
      <c r="I16" s="117"/>
      <c r="J16" s="117"/>
      <c r="K16" s="117"/>
    </row>
    <row r="17" ht="23.25" customHeight="1"/>
  </sheetData>
  <sheetProtection/>
  <mergeCells count="5">
    <mergeCell ref="G2:I2"/>
    <mergeCell ref="H6:I6"/>
    <mergeCell ref="B16:K16"/>
    <mergeCell ref="E10:F10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I22" sqref="I22"/>
    </sheetView>
  </sheetViews>
  <sheetFormatPr defaultColWidth="9.00390625" defaultRowHeight="12.75"/>
  <cols>
    <col min="1" max="1" width="5.375" style="53" customWidth="1"/>
    <col min="2" max="2" width="17.875" style="53" customWidth="1"/>
    <col min="3" max="3" width="10.00390625" style="53" customWidth="1"/>
    <col min="4" max="4" width="22.00390625" style="53" customWidth="1"/>
    <col min="5" max="5" width="6.875" style="4" customWidth="1"/>
    <col min="6" max="6" width="8.375" style="53" customWidth="1"/>
    <col min="7" max="7" width="36.125" style="53" customWidth="1"/>
    <col min="8" max="8" width="31.00390625" style="53" customWidth="1"/>
    <col min="9" max="9" width="11.25390625" style="53" customWidth="1"/>
    <col min="10" max="10" width="17.1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9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210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60">
      <c r="A11" s="32" t="s">
        <v>1</v>
      </c>
      <c r="B11" s="77" t="s">
        <v>146</v>
      </c>
      <c r="C11" s="77" t="s">
        <v>147</v>
      </c>
      <c r="D11" s="63" t="s">
        <v>209</v>
      </c>
      <c r="E11" s="74">
        <v>120</v>
      </c>
      <c r="F11" s="87" t="s">
        <v>52</v>
      </c>
      <c r="G11" s="33" t="s">
        <v>51</v>
      </c>
      <c r="H11" s="33"/>
      <c r="I11" s="33"/>
      <c r="J11" s="34"/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2:11" ht="24" customHeight="1">
      <c r="B12" s="117" t="s">
        <v>183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2:11" ht="15">
      <c r="B13" s="117" t="s">
        <v>198</v>
      </c>
      <c r="C13" s="117"/>
      <c r="D13" s="117"/>
      <c r="E13" s="117"/>
      <c r="F13" s="117"/>
      <c r="G13" s="117"/>
      <c r="H13" s="117"/>
      <c r="I13" s="117"/>
      <c r="J13" s="117"/>
      <c r="K13" s="117"/>
    </row>
  </sheetData>
  <sheetProtection/>
  <mergeCells count="5">
    <mergeCell ref="G2:I2"/>
    <mergeCell ref="H6:I6"/>
    <mergeCell ref="B12:K12"/>
    <mergeCell ref="E10:F10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3"/>
  <sheetViews>
    <sheetView showGridLines="0" view="pageBreakPreview" zoomScaleNormal="80" zoomScaleSheetLayoutView="100" zoomScalePageLayoutView="85" workbookViewId="0" topLeftCell="A1">
      <selection activeCell="J17" sqref="J17"/>
    </sheetView>
  </sheetViews>
  <sheetFormatPr defaultColWidth="9.00390625" defaultRowHeight="12.75"/>
  <cols>
    <col min="1" max="1" width="5.375" style="53" customWidth="1"/>
    <col min="2" max="2" width="18.625" style="53" customWidth="1"/>
    <col min="3" max="3" width="18.125" style="53" customWidth="1"/>
    <col min="4" max="4" width="25.625" style="53" customWidth="1"/>
    <col min="5" max="5" width="7.75390625" style="4" customWidth="1"/>
    <col min="6" max="6" width="9.625" style="53" customWidth="1"/>
    <col min="7" max="7" width="29.00390625" style="53" customWidth="1"/>
    <col min="8" max="8" width="31.00390625" style="53" customWidth="1"/>
    <col min="9" max="9" width="14.875" style="53" customWidth="1"/>
    <col min="10" max="10" width="21.37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10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SUM(N11:N12)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40" t="s">
        <v>49</v>
      </c>
      <c r="F10" s="140"/>
      <c r="G10" s="5" t="str">
        <f>"Nazwa handlowa /
"&amp;C10&amp;" / 
"&amp;D10</f>
        <v>Nazwa handlowa /
Dawka / 
Postać/ Opakowanie</v>
      </c>
      <c r="H10" s="5" t="s">
        <v>187</v>
      </c>
      <c r="I10" s="5" t="str">
        <f>B10</f>
        <v>Skład</v>
      </c>
      <c r="J10" s="5" t="s">
        <v>210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32" t="s">
        <v>1</v>
      </c>
      <c r="B11" s="91" t="s">
        <v>148</v>
      </c>
      <c r="C11" s="91" t="s">
        <v>211</v>
      </c>
      <c r="D11" s="91" t="s">
        <v>213</v>
      </c>
      <c r="E11" s="92">
        <v>100</v>
      </c>
      <c r="F11" s="87" t="s">
        <v>206</v>
      </c>
      <c r="G11" s="33" t="s">
        <v>51</v>
      </c>
      <c r="H11" s="33"/>
      <c r="I11" s="33"/>
      <c r="J11" s="34"/>
      <c r="K11" s="33"/>
      <c r="L11" s="33"/>
      <c r="M11" s="33"/>
      <c r="N11" s="35">
        <f>ROUND(L11*ROUND(M11,2),2)</f>
        <v>0</v>
      </c>
    </row>
    <row r="12" spans="1:14" ht="45">
      <c r="A12" s="32" t="s">
        <v>2</v>
      </c>
      <c r="B12" s="57" t="s">
        <v>148</v>
      </c>
      <c r="C12" s="57" t="s">
        <v>212</v>
      </c>
      <c r="D12" s="57" t="s">
        <v>214</v>
      </c>
      <c r="E12" s="93">
        <v>10</v>
      </c>
      <c r="F12" s="87" t="s">
        <v>206</v>
      </c>
      <c r="G12" s="33" t="s">
        <v>51</v>
      </c>
      <c r="H12" s="33"/>
      <c r="I12" s="33"/>
      <c r="J12" s="34"/>
      <c r="K12" s="33"/>
      <c r="L12" s="33"/>
      <c r="M12" s="33"/>
      <c r="N12" s="35">
        <f>ROUND(L12*ROUND(M12,2),2)</f>
        <v>0</v>
      </c>
    </row>
    <row r="13" spans="2:11" ht="23.25" customHeight="1">
      <c r="B13" s="117" t="s">
        <v>198</v>
      </c>
      <c r="C13" s="117"/>
      <c r="D13" s="117"/>
      <c r="E13" s="117"/>
      <c r="F13" s="117"/>
      <c r="G13" s="117"/>
      <c r="H13" s="117"/>
      <c r="I13" s="117"/>
      <c r="J13" s="117"/>
      <c r="K13" s="117"/>
    </row>
  </sheetData>
  <sheetProtection/>
  <mergeCells count="4">
    <mergeCell ref="G2:I2"/>
    <mergeCell ref="H6:I6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E25" sqref="E25"/>
    </sheetView>
  </sheetViews>
  <sheetFormatPr defaultColWidth="9.00390625" defaultRowHeight="12.75"/>
  <cols>
    <col min="1" max="1" width="5.375" style="53" customWidth="1"/>
    <col min="2" max="2" width="28.375" style="53" customWidth="1"/>
    <col min="3" max="3" width="25.25390625" style="53" customWidth="1"/>
    <col min="4" max="4" width="20.25390625" style="53" customWidth="1"/>
    <col min="5" max="5" width="8.625" style="4" customWidth="1"/>
    <col min="6" max="6" width="7.625" style="53" customWidth="1"/>
    <col min="7" max="7" width="36.125" style="53" customWidth="1"/>
    <col min="8" max="8" width="26.125" style="53" customWidth="1"/>
    <col min="9" max="9" width="10.875" style="53" customWidth="1"/>
    <col min="10" max="10" width="16.37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11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32" t="s">
        <v>1</v>
      </c>
      <c r="B11" s="57" t="s">
        <v>149</v>
      </c>
      <c r="C11" s="57" t="s">
        <v>150</v>
      </c>
      <c r="D11" s="57" t="s">
        <v>151</v>
      </c>
      <c r="E11" s="94">
        <v>1000</v>
      </c>
      <c r="F11" s="87" t="s">
        <v>52</v>
      </c>
      <c r="G11" s="33" t="s">
        <v>51</v>
      </c>
      <c r="H11" s="33"/>
      <c r="I11" s="33"/>
      <c r="J11" s="34"/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2:9" ht="26.25" customHeight="1">
      <c r="B12" s="148" t="s">
        <v>198</v>
      </c>
      <c r="C12" s="148"/>
      <c r="D12" s="148"/>
      <c r="E12" s="148"/>
      <c r="F12" s="148"/>
      <c r="G12" s="148"/>
      <c r="H12" s="148"/>
      <c r="I12" s="148"/>
    </row>
  </sheetData>
  <sheetProtection/>
  <mergeCells count="4">
    <mergeCell ref="G2:I2"/>
    <mergeCell ref="H6:I6"/>
    <mergeCell ref="E10:F10"/>
    <mergeCell ref="B12:I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F18" sqref="F18"/>
    </sheetView>
  </sheetViews>
  <sheetFormatPr defaultColWidth="9.00390625" defaultRowHeight="12.75"/>
  <cols>
    <col min="1" max="1" width="5.375" style="53" customWidth="1"/>
    <col min="2" max="2" width="17.375" style="53" customWidth="1"/>
    <col min="3" max="3" width="10.625" style="53" customWidth="1"/>
    <col min="4" max="4" width="21.125" style="53" customWidth="1"/>
    <col min="5" max="5" width="8.25390625" style="4" customWidth="1"/>
    <col min="6" max="6" width="11.875" style="53" customWidth="1"/>
    <col min="7" max="7" width="36.125" style="53" customWidth="1"/>
    <col min="8" max="8" width="31.00390625" style="53" customWidth="1"/>
    <col min="9" max="9" width="15.37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12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32" t="s">
        <v>1</v>
      </c>
      <c r="B11" s="95" t="s">
        <v>152</v>
      </c>
      <c r="C11" s="95" t="s">
        <v>153</v>
      </c>
      <c r="D11" s="95" t="s">
        <v>203</v>
      </c>
      <c r="E11" s="96">
        <v>150</v>
      </c>
      <c r="F11" s="87" t="s">
        <v>206</v>
      </c>
      <c r="G11" s="33" t="s">
        <v>51</v>
      </c>
      <c r="H11" s="33"/>
      <c r="I11" s="33"/>
      <c r="J11" s="34"/>
      <c r="K11" s="33"/>
      <c r="L11" s="33"/>
      <c r="M11" s="33"/>
      <c r="N11" s="35">
        <f>ROUND(L11*ROUND(M11,2),2)</f>
        <v>0</v>
      </c>
    </row>
    <row r="12" spans="2:11" ht="33.75" customHeight="1">
      <c r="B12" s="117" t="s">
        <v>198</v>
      </c>
      <c r="C12" s="117"/>
      <c r="D12" s="117"/>
      <c r="E12" s="117"/>
      <c r="F12" s="117"/>
      <c r="G12" s="117"/>
      <c r="H12" s="117"/>
      <c r="I12" s="117"/>
      <c r="J12" s="117"/>
      <c r="K12" s="117"/>
    </row>
  </sheetData>
  <sheetProtection/>
  <mergeCells count="4">
    <mergeCell ref="G2:I2"/>
    <mergeCell ref="H6:I6"/>
    <mergeCell ref="B12:K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9"/>
  <sheetViews>
    <sheetView showGridLines="0" view="pageBreakPreview" zoomScaleNormal="80" zoomScaleSheetLayoutView="100" zoomScalePageLayoutView="85" workbookViewId="0" topLeftCell="A1">
      <selection activeCell="H10" sqref="H10"/>
    </sheetView>
  </sheetViews>
  <sheetFormatPr defaultColWidth="9.00390625" defaultRowHeight="12.75"/>
  <cols>
    <col min="1" max="1" width="5.375" style="53" customWidth="1"/>
    <col min="2" max="2" width="22.625" style="53" customWidth="1"/>
    <col min="3" max="3" width="12.00390625" style="53" customWidth="1"/>
    <col min="4" max="4" width="17.75390625" style="53" customWidth="1"/>
    <col min="5" max="5" width="11.00390625" style="4" customWidth="1"/>
    <col min="6" max="6" width="8.375" style="53" customWidth="1"/>
    <col min="7" max="7" width="36.125" style="53" customWidth="1"/>
    <col min="8" max="8" width="31.00390625" style="53" customWidth="1"/>
    <col min="9" max="9" width="17.875" style="53" customWidth="1"/>
    <col min="10" max="10" width="18.7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13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SUM(N11:N17)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40" t="s">
        <v>49</v>
      </c>
      <c r="F10" s="140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32" t="s">
        <v>1</v>
      </c>
      <c r="B11" s="60" t="s">
        <v>154</v>
      </c>
      <c r="C11" s="57" t="s">
        <v>155</v>
      </c>
      <c r="D11" s="57" t="s">
        <v>156</v>
      </c>
      <c r="E11" s="97">
        <v>10000</v>
      </c>
      <c r="F11" s="87" t="s">
        <v>52</v>
      </c>
      <c r="G11" s="33" t="s">
        <v>51</v>
      </c>
      <c r="H11" s="33"/>
      <c r="I11" s="33"/>
      <c r="J11" s="34"/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1:14" ht="45">
      <c r="A12" s="32" t="s">
        <v>2</v>
      </c>
      <c r="B12" s="60" t="s">
        <v>154</v>
      </c>
      <c r="C12" s="57" t="s">
        <v>157</v>
      </c>
      <c r="D12" s="57" t="s">
        <v>156</v>
      </c>
      <c r="E12" s="97">
        <v>17000</v>
      </c>
      <c r="F12" s="87" t="s">
        <v>52</v>
      </c>
      <c r="G12" s="33" t="s">
        <v>51</v>
      </c>
      <c r="H12" s="33"/>
      <c r="I12" s="33"/>
      <c r="J12" s="34"/>
      <c r="K12" s="33"/>
      <c r="L12" s="33" t="str">
        <f aca="true" t="shared" si="0" ref="L12:L17">IF(K12=0,"0,00",IF(K12&gt;0,ROUND(E12/K12,2)))</f>
        <v>0,00</v>
      </c>
      <c r="M12" s="33"/>
      <c r="N12" s="35">
        <f aca="true" t="shared" si="1" ref="N12:N17">ROUND(L12*ROUND(M12,2),2)</f>
        <v>0</v>
      </c>
    </row>
    <row r="13" spans="1:14" ht="45">
      <c r="A13" s="32" t="s">
        <v>3</v>
      </c>
      <c r="B13" s="98" t="s">
        <v>158</v>
      </c>
      <c r="C13" s="99" t="s">
        <v>159</v>
      </c>
      <c r="D13" s="57" t="s">
        <v>156</v>
      </c>
      <c r="E13" s="97">
        <v>5000</v>
      </c>
      <c r="F13" s="87" t="s">
        <v>52</v>
      </c>
      <c r="G13" s="33" t="s">
        <v>51</v>
      </c>
      <c r="H13" s="33"/>
      <c r="I13" s="33"/>
      <c r="J13" s="34"/>
      <c r="K13" s="33"/>
      <c r="L13" s="33" t="str">
        <f t="shared" si="0"/>
        <v>0,00</v>
      </c>
      <c r="M13" s="33"/>
      <c r="N13" s="35">
        <f t="shared" si="1"/>
        <v>0</v>
      </c>
    </row>
    <row r="14" spans="1:14" ht="45">
      <c r="A14" s="32" t="s">
        <v>4</v>
      </c>
      <c r="B14" s="98" t="s">
        <v>158</v>
      </c>
      <c r="C14" s="99" t="s">
        <v>160</v>
      </c>
      <c r="D14" s="57" t="s">
        <v>156</v>
      </c>
      <c r="E14" s="97">
        <v>900</v>
      </c>
      <c r="F14" s="87" t="s">
        <v>52</v>
      </c>
      <c r="G14" s="33" t="s">
        <v>51</v>
      </c>
      <c r="H14" s="33"/>
      <c r="I14" s="33"/>
      <c r="J14" s="34"/>
      <c r="K14" s="33"/>
      <c r="L14" s="33" t="str">
        <f t="shared" si="0"/>
        <v>0,00</v>
      </c>
      <c r="M14" s="33"/>
      <c r="N14" s="35">
        <f t="shared" si="1"/>
        <v>0</v>
      </c>
    </row>
    <row r="15" spans="1:14" ht="45">
      <c r="A15" s="32" t="s">
        <v>29</v>
      </c>
      <c r="B15" s="98" t="s">
        <v>161</v>
      </c>
      <c r="C15" s="100" t="s">
        <v>162</v>
      </c>
      <c r="D15" s="57" t="s">
        <v>156</v>
      </c>
      <c r="E15" s="97">
        <v>130000</v>
      </c>
      <c r="F15" s="87" t="s">
        <v>52</v>
      </c>
      <c r="G15" s="33" t="s">
        <v>51</v>
      </c>
      <c r="H15" s="33"/>
      <c r="I15" s="33"/>
      <c r="J15" s="34"/>
      <c r="K15" s="33"/>
      <c r="L15" s="33" t="str">
        <f t="shared" si="0"/>
        <v>0,00</v>
      </c>
      <c r="M15" s="33"/>
      <c r="N15" s="35">
        <f t="shared" si="1"/>
        <v>0</v>
      </c>
    </row>
    <row r="16" spans="1:14" ht="45">
      <c r="A16" s="32" t="s">
        <v>33</v>
      </c>
      <c r="B16" s="98" t="s">
        <v>161</v>
      </c>
      <c r="C16" s="60" t="s">
        <v>163</v>
      </c>
      <c r="D16" s="57" t="s">
        <v>156</v>
      </c>
      <c r="E16" s="97">
        <v>40000</v>
      </c>
      <c r="F16" s="87" t="s">
        <v>52</v>
      </c>
      <c r="G16" s="33" t="s">
        <v>51</v>
      </c>
      <c r="H16" s="33"/>
      <c r="I16" s="33"/>
      <c r="J16" s="34"/>
      <c r="K16" s="33"/>
      <c r="L16" s="33" t="str">
        <f t="shared" si="0"/>
        <v>0,00</v>
      </c>
      <c r="M16" s="33"/>
      <c r="N16" s="35">
        <f t="shared" si="1"/>
        <v>0</v>
      </c>
    </row>
    <row r="17" spans="1:14" ht="45">
      <c r="A17" s="32" t="s">
        <v>5</v>
      </c>
      <c r="B17" s="98" t="s">
        <v>161</v>
      </c>
      <c r="C17" s="99" t="s">
        <v>164</v>
      </c>
      <c r="D17" s="57" t="s">
        <v>156</v>
      </c>
      <c r="E17" s="97">
        <v>50000</v>
      </c>
      <c r="F17" s="87" t="s">
        <v>52</v>
      </c>
      <c r="G17" s="33" t="s">
        <v>51</v>
      </c>
      <c r="H17" s="33"/>
      <c r="I17" s="33"/>
      <c r="J17" s="34"/>
      <c r="K17" s="33"/>
      <c r="L17" s="33" t="str">
        <f t="shared" si="0"/>
        <v>0,00</v>
      </c>
      <c r="M17" s="33"/>
      <c r="N17" s="35">
        <f t="shared" si="1"/>
        <v>0</v>
      </c>
    </row>
    <row r="18" spans="1:14" ht="24.75" customHeight="1">
      <c r="A18" s="42"/>
      <c r="B18" s="149" t="s">
        <v>184</v>
      </c>
      <c r="C18" s="149"/>
      <c r="D18" s="149"/>
      <c r="E18" s="149"/>
      <c r="F18" s="149"/>
      <c r="G18" s="149"/>
      <c r="H18" s="43"/>
      <c r="I18" s="43"/>
      <c r="J18" s="46"/>
      <c r="K18" s="43"/>
      <c r="L18" s="43"/>
      <c r="M18" s="43"/>
      <c r="N18" s="44"/>
    </row>
    <row r="19" spans="2:11" ht="27.75" customHeight="1">
      <c r="B19" s="117" t="s">
        <v>198</v>
      </c>
      <c r="C19" s="117"/>
      <c r="D19" s="117"/>
      <c r="E19" s="117"/>
      <c r="F19" s="117"/>
      <c r="G19" s="117"/>
      <c r="H19" s="117"/>
      <c r="I19" s="117"/>
      <c r="J19" s="117"/>
      <c r="K19" s="117"/>
    </row>
  </sheetData>
  <sheetProtection/>
  <mergeCells count="5">
    <mergeCell ref="G2:I2"/>
    <mergeCell ref="H6:I6"/>
    <mergeCell ref="E10:F10"/>
    <mergeCell ref="B19:K19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6"/>
  <sheetViews>
    <sheetView showGridLines="0" view="pageBreakPreview" zoomScaleNormal="80" zoomScaleSheetLayoutView="100" zoomScalePageLayoutView="85" workbookViewId="0" topLeftCell="A1">
      <selection activeCell="K5" sqref="K5"/>
    </sheetView>
  </sheetViews>
  <sheetFormatPr defaultColWidth="9.00390625" defaultRowHeight="12.75"/>
  <cols>
    <col min="1" max="1" width="5.375" style="53" customWidth="1"/>
    <col min="2" max="2" width="29.125" style="53" customWidth="1"/>
    <col min="3" max="3" width="20.75390625" style="53" customWidth="1"/>
    <col min="4" max="4" width="13.375" style="53" customWidth="1"/>
    <col min="5" max="5" width="9.375" style="4" customWidth="1"/>
    <col min="6" max="6" width="8.00390625" style="53" customWidth="1"/>
    <col min="7" max="7" width="36.125" style="53" customWidth="1"/>
    <col min="8" max="8" width="31.00390625" style="53" customWidth="1"/>
    <col min="9" max="9" width="13.375" style="53" customWidth="1"/>
    <col min="10" max="10" width="15.87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14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SUM(N11:N14)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40" t="s">
        <v>49</v>
      </c>
      <c r="F10" s="140"/>
      <c r="G10" s="5" t="str">
        <f>"Nazwa handlowa /
"&amp;C10&amp;" / 
"&amp;D10</f>
        <v>Nazwa handlowa /
Dawka / 
Postać/ Opakowanie</v>
      </c>
      <c r="H10" s="5" t="s">
        <v>187</v>
      </c>
      <c r="I10" s="5" t="str">
        <f>B10</f>
        <v>Skład</v>
      </c>
      <c r="J10" s="5" t="s">
        <v>204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75">
      <c r="A11" s="32" t="s">
        <v>1</v>
      </c>
      <c r="B11" s="101" t="s">
        <v>165</v>
      </c>
      <c r="C11" s="101" t="s">
        <v>166</v>
      </c>
      <c r="D11" s="101" t="s">
        <v>167</v>
      </c>
      <c r="E11" s="102">
        <v>360</v>
      </c>
      <c r="F11" s="87" t="s">
        <v>52</v>
      </c>
      <c r="G11" s="33" t="s">
        <v>51</v>
      </c>
      <c r="H11" s="33"/>
      <c r="I11" s="33"/>
      <c r="J11" s="34"/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1:14" ht="75">
      <c r="A12" s="32" t="s">
        <v>2</v>
      </c>
      <c r="B12" s="101" t="s">
        <v>165</v>
      </c>
      <c r="C12" s="101" t="s">
        <v>168</v>
      </c>
      <c r="D12" s="101" t="s">
        <v>167</v>
      </c>
      <c r="E12" s="102">
        <v>500</v>
      </c>
      <c r="F12" s="87" t="s">
        <v>52</v>
      </c>
      <c r="G12" s="33" t="s">
        <v>51</v>
      </c>
      <c r="H12" s="50"/>
      <c r="I12" s="50"/>
      <c r="J12" s="50"/>
      <c r="K12" s="50"/>
      <c r="L12" s="33" t="str">
        <f>IF(K12=0,"0,00",IF(K12&gt;0,ROUND(E12/K12,2)))</f>
        <v>0,00</v>
      </c>
      <c r="M12" s="50"/>
      <c r="N12" s="35">
        <f>ROUND(L12*ROUND(M12,2),2)</f>
        <v>0</v>
      </c>
    </row>
    <row r="13" spans="1:14" ht="60">
      <c r="A13" s="32" t="s">
        <v>3</v>
      </c>
      <c r="B13" s="101" t="s">
        <v>169</v>
      </c>
      <c r="C13" s="101" t="s">
        <v>170</v>
      </c>
      <c r="D13" s="101" t="s">
        <v>167</v>
      </c>
      <c r="E13" s="102">
        <v>1500</v>
      </c>
      <c r="F13" s="87" t="s">
        <v>52</v>
      </c>
      <c r="G13" s="33" t="s">
        <v>51</v>
      </c>
      <c r="H13" s="50"/>
      <c r="I13" s="50"/>
      <c r="J13" s="50"/>
      <c r="K13" s="50"/>
      <c r="L13" s="33" t="str">
        <f>IF(K13=0,"0,00",IF(K13&gt;0,ROUND(E13/K13,2)))</f>
        <v>0,00</v>
      </c>
      <c r="M13" s="50"/>
      <c r="N13" s="35">
        <f>ROUND(L13*ROUND(M13,2),2)</f>
        <v>0</v>
      </c>
    </row>
    <row r="14" spans="1:14" ht="60">
      <c r="A14" s="32" t="s">
        <v>4</v>
      </c>
      <c r="B14" s="101" t="s">
        <v>169</v>
      </c>
      <c r="C14" s="101" t="s">
        <v>171</v>
      </c>
      <c r="D14" s="101" t="s">
        <v>167</v>
      </c>
      <c r="E14" s="102">
        <v>2300</v>
      </c>
      <c r="F14" s="87" t="s">
        <v>52</v>
      </c>
      <c r="G14" s="33" t="s">
        <v>51</v>
      </c>
      <c r="H14" s="50"/>
      <c r="I14" s="50"/>
      <c r="J14" s="50"/>
      <c r="K14" s="50"/>
      <c r="L14" s="33" t="str">
        <f>IF(K14=0,"0,00",IF(K14&gt;0,ROUND(E14/K14,2)))</f>
        <v>0,00</v>
      </c>
      <c r="M14" s="50"/>
      <c r="N14" s="35">
        <f>ROUND(L14*ROUND(M14,2),2)</f>
        <v>0</v>
      </c>
    </row>
    <row r="15" spans="1:14" ht="20.25" customHeight="1">
      <c r="A15" s="42"/>
      <c r="B15" s="146" t="s">
        <v>185</v>
      </c>
      <c r="C15" s="146"/>
      <c r="D15" s="146"/>
      <c r="E15" s="146"/>
      <c r="F15" s="146"/>
      <c r="G15" s="146"/>
      <c r="H15" s="51"/>
      <c r="I15" s="51"/>
      <c r="J15" s="51"/>
      <c r="K15" s="51"/>
      <c r="L15" s="43"/>
      <c r="M15" s="51"/>
      <c r="N15" s="44"/>
    </row>
    <row r="16" spans="2:11" ht="27.75" customHeight="1">
      <c r="B16" s="117" t="s">
        <v>198</v>
      </c>
      <c r="C16" s="117"/>
      <c r="D16" s="117"/>
      <c r="E16" s="117"/>
      <c r="F16" s="117"/>
      <c r="G16" s="117"/>
      <c r="H16" s="117"/>
      <c r="I16" s="117"/>
      <c r="J16" s="117"/>
      <c r="K16" s="117"/>
    </row>
  </sheetData>
  <sheetProtection/>
  <mergeCells count="5">
    <mergeCell ref="G2:I2"/>
    <mergeCell ref="H6:I6"/>
    <mergeCell ref="E10:F10"/>
    <mergeCell ref="B15:G15"/>
    <mergeCell ref="B16:K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80" zoomScaleSheetLayoutView="100" zoomScalePageLayoutView="85" workbookViewId="0" topLeftCell="A1">
      <selection activeCell="E3" sqref="E3"/>
    </sheetView>
  </sheetViews>
  <sheetFormatPr defaultColWidth="9.00390625" defaultRowHeight="12.75"/>
  <cols>
    <col min="1" max="1" width="5.375" style="53" customWidth="1"/>
    <col min="2" max="2" width="25.75390625" style="53" customWidth="1"/>
    <col min="3" max="3" width="12.125" style="53" customWidth="1"/>
    <col min="4" max="4" width="14.25390625" style="53" customWidth="1"/>
    <col min="5" max="5" width="9.00390625" style="4" customWidth="1"/>
    <col min="6" max="6" width="11.87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2539062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15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SUM(N11:N12)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187</v>
      </c>
      <c r="I10" s="5" t="str">
        <f>B10</f>
        <v>Skład</v>
      </c>
      <c r="J10" s="5" t="s">
        <v>205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150">
      <c r="A11" s="32" t="s">
        <v>1</v>
      </c>
      <c r="B11" s="77" t="s">
        <v>172</v>
      </c>
      <c r="C11" s="103" t="s">
        <v>123</v>
      </c>
      <c r="D11" s="78" t="s">
        <v>173</v>
      </c>
      <c r="E11" s="104">
        <v>1200</v>
      </c>
      <c r="F11" s="87" t="s">
        <v>186</v>
      </c>
      <c r="G11" s="33" t="s">
        <v>51</v>
      </c>
      <c r="H11" s="33"/>
      <c r="I11" s="33"/>
      <c r="J11" s="34"/>
      <c r="K11" s="33"/>
      <c r="L11" s="33"/>
      <c r="M11" s="33"/>
      <c r="N11" s="35">
        <f>ROUND(L11*ROUND(M11,2),2)</f>
        <v>0</v>
      </c>
    </row>
    <row r="12" spans="1:14" ht="90">
      <c r="A12" s="32" t="s">
        <v>2</v>
      </c>
      <c r="B12" s="57" t="s">
        <v>174</v>
      </c>
      <c r="C12" s="105" t="s">
        <v>175</v>
      </c>
      <c r="D12" s="106" t="s">
        <v>176</v>
      </c>
      <c r="E12" s="107">
        <v>720</v>
      </c>
      <c r="F12" s="87" t="s">
        <v>186</v>
      </c>
      <c r="G12" s="33" t="s">
        <v>51</v>
      </c>
      <c r="H12" s="50"/>
      <c r="I12" s="50"/>
      <c r="J12" s="50"/>
      <c r="K12" s="50"/>
      <c r="L12" s="33"/>
      <c r="M12" s="50"/>
      <c r="N12" s="35">
        <f>ROUND(L12*ROUND(M12,2),2)</f>
        <v>0</v>
      </c>
    </row>
    <row r="13" spans="1:14" ht="21" customHeight="1">
      <c r="A13" s="42"/>
      <c r="B13" s="150"/>
      <c r="C13" s="150"/>
      <c r="D13" s="150"/>
      <c r="E13" s="150"/>
      <c r="F13" s="150"/>
      <c r="G13" s="150"/>
      <c r="H13" s="51"/>
      <c r="I13" s="51"/>
      <c r="J13" s="51"/>
      <c r="K13" s="51"/>
      <c r="L13" s="43"/>
      <c r="M13" s="51"/>
      <c r="N13" s="44"/>
    </row>
    <row r="14" spans="2:11" ht="23.25" customHeight="1">
      <c r="B14" s="117" t="s">
        <v>198</v>
      </c>
      <c r="C14" s="117"/>
      <c r="D14" s="117"/>
      <c r="E14" s="117"/>
      <c r="F14" s="117"/>
      <c r="G14" s="117"/>
      <c r="H14" s="117"/>
      <c r="I14" s="117"/>
      <c r="J14" s="117"/>
      <c r="K14" s="117"/>
    </row>
  </sheetData>
  <sheetProtection/>
  <mergeCells count="5">
    <mergeCell ref="G2:I2"/>
    <mergeCell ref="H6:I6"/>
    <mergeCell ref="E10:F10"/>
    <mergeCell ref="B13:G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H16" sqref="H16"/>
    </sheetView>
  </sheetViews>
  <sheetFormatPr defaultColWidth="9.00390625" defaultRowHeight="12.75"/>
  <cols>
    <col min="1" max="1" width="5.375" style="53" customWidth="1"/>
    <col min="2" max="2" width="32.375" style="53" customWidth="1"/>
    <col min="3" max="3" width="9.875" style="53" customWidth="1"/>
    <col min="4" max="4" width="12.75390625" style="53" customWidth="1"/>
    <col min="5" max="5" width="10.25390625" style="4" customWidth="1"/>
    <col min="6" max="6" width="10.875" style="53" customWidth="1"/>
    <col min="7" max="7" width="36.125" style="53" customWidth="1"/>
    <col min="8" max="8" width="31.00390625" style="53" customWidth="1"/>
    <col min="9" max="9" width="16.25390625" style="53" customWidth="1"/>
    <col min="10" max="10" width="18.87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16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187</v>
      </c>
      <c r="I10" s="5" t="str">
        <f>B10</f>
        <v>Skład</v>
      </c>
      <c r="J10" s="5" t="s">
        <v>204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225">
      <c r="A11" s="32" t="s">
        <v>1</v>
      </c>
      <c r="B11" s="57" t="s">
        <v>177</v>
      </c>
      <c r="C11" s="57" t="s">
        <v>178</v>
      </c>
      <c r="D11" s="57" t="s">
        <v>179</v>
      </c>
      <c r="E11" s="108">
        <v>200</v>
      </c>
      <c r="F11" s="87" t="s">
        <v>206</v>
      </c>
      <c r="G11" s="33" t="s">
        <v>51</v>
      </c>
      <c r="H11" s="33"/>
      <c r="I11" s="33"/>
      <c r="J11" s="34"/>
      <c r="K11" s="33"/>
      <c r="L11" s="33"/>
      <c r="M11" s="33"/>
      <c r="N11" s="35">
        <f>ROUND(L11*ROUND(M11,2),2)</f>
        <v>0</v>
      </c>
    </row>
    <row r="12" spans="2:11" ht="30" customHeight="1">
      <c r="B12" s="117" t="s">
        <v>198</v>
      </c>
      <c r="C12" s="117"/>
      <c r="D12" s="117"/>
      <c r="E12" s="117"/>
      <c r="F12" s="117"/>
      <c r="G12" s="117"/>
      <c r="H12" s="117"/>
      <c r="I12" s="117"/>
      <c r="J12" s="117"/>
      <c r="K12" s="117"/>
    </row>
  </sheetData>
  <sheetProtection/>
  <mergeCells count="4">
    <mergeCell ref="G2:I2"/>
    <mergeCell ref="H6:I6"/>
    <mergeCell ref="E10:F10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26" sqref="A26"/>
    </sheetView>
  </sheetViews>
  <sheetFormatPr defaultColWidth="9.00390625" defaultRowHeight="12.75"/>
  <cols>
    <col min="1" max="1" width="89.875" style="0" customWidth="1"/>
  </cols>
  <sheetData>
    <row r="1" ht="18.75">
      <c r="A1" s="37" t="s">
        <v>76</v>
      </c>
    </row>
    <row r="2" ht="13.5" thickBot="1"/>
    <row r="3" ht="143.25" customHeight="1">
      <c r="A3" s="38" t="s">
        <v>77</v>
      </c>
    </row>
    <row r="4" ht="108.75" customHeight="1">
      <c r="A4" s="39" t="s">
        <v>78</v>
      </c>
    </row>
    <row r="5" ht="103.5" customHeight="1" thickBot="1">
      <c r="A5" s="40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90" zoomScaleSheetLayoutView="100" zoomScalePageLayoutView="85" workbookViewId="0" topLeftCell="A1">
      <selection activeCell="F17" sqref="F17"/>
    </sheetView>
  </sheetViews>
  <sheetFormatPr defaultColWidth="9.00390625" defaultRowHeight="12.75"/>
  <cols>
    <col min="1" max="1" width="5.375" style="53" customWidth="1"/>
    <col min="2" max="2" width="21.25390625" style="53" customWidth="1"/>
    <col min="3" max="3" width="12.75390625" style="53" customWidth="1"/>
    <col min="4" max="4" width="24.125" style="53" customWidth="1"/>
    <col min="5" max="5" width="10.375" style="4" customWidth="1"/>
    <col min="6" max="6" width="11.75390625" style="53" customWidth="1"/>
    <col min="7" max="7" width="34.00390625" style="53" customWidth="1"/>
    <col min="8" max="8" width="29.125" style="53" customWidth="1"/>
    <col min="9" max="9" width="20.375" style="53" customWidth="1"/>
    <col min="10" max="10" width="17.37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1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SUM(N11:N12)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59.25">
      <c r="A10" s="5" t="s">
        <v>32</v>
      </c>
      <c r="B10" s="5" t="s">
        <v>14</v>
      </c>
      <c r="C10" s="5" t="s">
        <v>15</v>
      </c>
      <c r="D10" s="5" t="s">
        <v>48</v>
      </c>
      <c r="E10" s="137" t="s">
        <v>45</v>
      </c>
      <c r="F10" s="138"/>
      <c r="G10" s="5" t="str">
        <f>"Nazwa handlowa /
"&amp;C10&amp;" / 
"&amp;D10</f>
        <v>Nazwa handlowa /
Dawka / 
Postać/Opakowanie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50" t="s">
        <v>1</v>
      </c>
      <c r="B11" s="55" t="s">
        <v>90</v>
      </c>
      <c r="C11" s="56" t="s">
        <v>91</v>
      </c>
      <c r="D11" s="57" t="s">
        <v>92</v>
      </c>
      <c r="E11" s="58">
        <v>12</v>
      </c>
      <c r="F11" s="59" t="s">
        <v>206</v>
      </c>
      <c r="G11" s="41" t="s">
        <v>51</v>
      </c>
      <c r="H11" s="41"/>
      <c r="I11" s="41"/>
      <c r="J11" s="31"/>
      <c r="K11" s="41"/>
      <c r="L11" s="41"/>
      <c r="M11" s="41"/>
      <c r="N11" s="1">
        <f>ROUND(L11*ROUND(M11,2),2)</f>
        <v>0</v>
      </c>
    </row>
    <row r="12" spans="1:14" ht="45">
      <c r="A12" s="50" t="s">
        <v>2</v>
      </c>
      <c r="B12" s="55" t="s">
        <v>90</v>
      </c>
      <c r="C12" s="56" t="s">
        <v>93</v>
      </c>
      <c r="D12" s="57" t="s">
        <v>92</v>
      </c>
      <c r="E12" s="58">
        <v>40</v>
      </c>
      <c r="F12" s="59" t="s">
        <v>206</v>
      </c>
      <c r="G12" s="41" t="s">
        <v>51</v>
      </c>
      <c r="H12" s="41"/>
      <c r="I12" s="41"/>
      <c r="J12" s="31"/>
      <c r="K12" s="41"/>
      <c r="L12" s="41"/>
      <c r="M12" s="41"/>
      <c r="N12" s="1">
        <f>ROUND(L12*ROUND(M12,2),2)</f>
        <v>0</v>
      </c>
    </row>
    <row r="13" spans="1:8" ht="45" customHeight="1">
      <c r="A13" s="117" t="s">
        <v>180</v>
      </c>
      <c r="B13" s="117"/>
      <c r="C13" s="117"/>
      <c r="D13" s="117"/>
      <c r="E13" s="117"/>
      <c r="F13" s="117"/>
      <c r="G13" s="117"/>
      <c r="H13" s="117"/>
    </row>
    <row r="14" spans="1:10" ht="27" customHeight="1">
      <c r="A14" s="117" t="s">
        <v>198</v>
      </c>
      <c r="B14" s="117"/>
      <c r="C14" s="117"/>
      <c r="D14" s="117"/>
      <c r="E14" s="117"/>
      <c r="F14" s="117"/>
      <c r="G14" s="117"/>
      <c r="H14" s="117"/>
      <c r="I14" s="117"/>
      <c r="J14" s="117"/>
    </row>
  </sheetData>
  <sheetProtection/>
  <mergeCells count="5">
    <mergeCell ref="G2:I2"/>
    <mergeCell ref="H6:I6"/>
    <mergeCell ref="A14:J14"/>
    <mergeCell ref="A13:H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90" zoomScaleSheetLayoutView="100" zoomScalePageLayoutView="85" workbookViewId="0" topLeftCell="A1">
      <selection activeCell="F19" sqref="F19"/>
    </sheetView>
  </sheetViews>
  <sheetFormatPr defaultColWidth="9.00390625" defaultRowHeight="12.75"/>
  <cols>
    <col min="1" max="1" width="5.375" style="53" customWidth="1"/>
    <col min="2" max="2" width="19.875" style="53" customWidth="1"/>
    <col min="3" max="3" width="8.75390625" style="53" customWidth="1"/>
    <col min="4" max="4" width="22.25390625" style="53" customWidth="1"/>
    <col min="5" max="5" width="8.375" style="4" customWidth="1"/>
    <col min="6" max="6" width="13.753906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3.003906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2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SUM(N11:N13)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59.2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75">
      <c r="A11" s="50" t="s">
        <v>1</v>
      </c>
      <c r="B11" s="60" t="s">
        <v>94</v>
      </c>
      <c r="C11" s="60" t="s">
        <v>95</v>
      </c>
      <c r="D11" s="60" t="s">
        <v>96</v>
      </c>
      <c r="E11" s="61">
        <v>2700</v>
      </c>
      <c r="F11" s="59" t="s">
        <v>52</v>
      </c>
      <c r="G11" s="41" t="s">
        <v>51</v>
      </c>
      <c r="H11" s="41"/>
      <c r="I11" s="41"/>
      <c r="J11" s="31"/>
      <c r="K11" s="41"/>
      <c r="L11" s="41" t="str">
        <f>IF(K11=0,"0,00",IF(K11&gt;0,ROUND(E11/K11,2)))</f>
        <v>0,00</v>
      </c>
      <c r="M11" s="41"/>
      <c r="N11" s="1">
        <f>ROUND(L11*ROUND(M11,2),2)</f>
        <v>0</v>
      </c>
    </row>
    <row r="12" spans="1:14" ht="45">
      <c r="A12" s="50" t="s">
        <v>2</v>
      </c>
      <c r="B12" s="60" t="s">
        <v>97</v>
      </c>
      <c r="C12" s="60" t="s">
        <v>98</v>
      </c>
      <c r="D12" s="60" t="s">
        <v>99</v>
      </c>
      <c r="E12" s="62">
        <v>8100</v>
      </c>
      <c r="F12" s="59" t="s">
        <v>52</v>
      </c>
      <c r="G12" s="41" t="s">
        <v>51</v>
      </c>
      <c r="H12" s="41"/>
      <c r="I12" s="41"/>
      <c r="J12" s="31"/>
      <c r="K12" s="41"/>
      <c r="L12" s="41" t="str">
        <f>IF(K12=0,"0,00",IF(K12&gt;0,ROUND(E12/K12,2)))</f>
        <v>0,00</v>
      </c>
      <c r="M12" s="41"/>
      <c r="N12" s="1">
        <f>ROUND(L12*ROUND(M12,2),2)</f>
        <v>0</v>
      </c>
    </row>
    <row r="13" spans="1:14" ht="45">
      <c r="A13" s="50" t="s">
        <v>3</v>
      </c>
      <c r="B13" s="60" t="s">
        <v>97</v>
      </c>
      <c r="C13" s="60" t="s">
        <v>100</v>
      </c>
      <c r="D13" s="60" t="s">
        <v>99</v>
      </c>
      <c r="E13" s="62">
        <v>1800</v>
      </c>
      <c r="F13" s="59" t="s">
        <v>52</v>
      </c>
      <c r="G13" s="41" t="s">
        <v>51</v>
      </c>
      <c r="H13" s="41"/>
      <c r="I13" s="41"/>
      <c r="J13" s="31"/>
      <c r="K13" s="41"/>
      <c r="L13" s="41" t="str">
        <f>IF(K13=0,"0,00",IF(K13&gt;0,ROUND(E13/K13,2)))</f>
        <v>0,00</v>
      </c>
      <c r="M13" s="41"/>
      <c r="N13" s="1">
        <f>ROUND(L13*ROUND(M13,2),2)</f>
        <v>0</v>
      </c>
    </row>
    <row r="14" spans="1:17" s="110" customFormat="1" ht="24" customHeight="1">
      <c r="A14" s="109"/>
      <c r="B14" s="139" t="s">
        <v>182</v>
      </c>
      <c r="C14" s="139"/>
      <c r="D14" s="139"/>
      <c r="E14" s="139"/>
      <c r="F14" s="139"/>
      <c r="G14" s="111"/>
      <c r="H14" s="111"/>
      <c r="I14" s="111"/>
      <c r="J14" s="112"/>
      <c r="K14" s="111"/>
      <c r="L14" s="111"/>
      <c r="M14" s="111"/>
      <c r="N14" s="113"/>
      <c r="Q14" s="7"/>
    </row>
    <row r="15" spans="2:11" ht="23.25" customHeight="1">
      <c r="B15" s="117" t="s">
        <v>198</v>
      </c>
      <c r="C15" s="117"/>
      <c r="D15" s="117"/>
      <c r="E15" s="117"/>
      <c r="F15" s="117"/>
      <c r="G15" s="117"/>
      <c r="H15" s="117"/>
      <c r="I15" s="117"/>
      <c r="J15" s="117"/>
      <c r="K15" s="117"/>
    </row>
  </sheetData>
  <sheetProtection/>
  <mergeCells count="5">
    <mergeCell ref="G2:I2"/>
    <mergeCell ref="H6:I6"/>
    <mergeCell ref="B15:K15"/>
    <mergeCell ref="E10:F10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4"/>
  <sheetViews>
    <sheetView showGridLines="0" view="pageBreakPreview" zoomScaleNormal="120" zoomScaleSheetLayoutView="100" zoomScalePageLayoutView="80" workbookViewId="0" topLeftCell="A1">
      <selection activeCell="B19" sqref="B19"/>
    </sheetView>
  </sheetViews>
  <sheetFormatPr defaultColWidth="9.00390625" defaultRowHeight="12.75"/>
  <cols>
    <col min="1" max="1" width="5.375" style="53" customWidth="1"/>
    <col min="2" max="2" width="22.00390625" style="53" customWidth="1"/>
    <col min="3" max="3" width="10.375" style="53" customWidth="1"/>
    <col min="4" max="4" width="28.625" style="53" customWidth="1"/>
    <col min="5" max="5" width="8.125" style="4" customWidth="1"/>
    <col min="6" max="6" width="10.00390625" style="53" customWidth="1"/>
    <col min="7" max="7" width="36.125" style="53" customWidth="1"/>
    <col min="8" max="8" width="28.125" style="53" customWidth="1"/>
    <col min="9" max="9" width="19.25390625" style="53" customWidth="1"/>
    <col min="10" max="10" width="19.753906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3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SUM(N11:N12)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59.25">
      <c r="A10" s="5" t="s">
        <v>32</v>
      </c>
      <c r="B10" s="5" t="s">
        <v>14</v>
      </c>
      <c r="C10" s="5" t="s">
        <v>15</v>
      </c>
      <c r="D10" s="5" t="s">
        <v>47</v>
      </c>
      <c r="E10" s="140" t="s">
        <v>49</v>
      </c>
      <c r="F10" s="140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50" t="s">
        <v>1</v>
      </c>
      <c r="B11" s="63" t="s">
        <v>101</v>
      </c>
      <c r="C11" s="63" t="s">
        <v>102</v>
      </c>
      <c r="D11" s="63" t="s">
        <v>99</v>
      </c>
      <c r="E11" s="64">
        <v>6480</v>
      </c>
      <c r="F11" s="65" t="s">
        <v>52</v>
      </c>
      <c r="G11" s="41" t="s">
        <v>51</v>
      </c>
      <c r="H11" s="41"/>
      <c r="I11" s="41"/>
      <c r="J11" s="31"/>
      <c r="K11" s="41"/>
      <c r="L11" s="41" t="str">
        <f>IF(K11=0,"0,00",IF(K11&gt;0,ROUND(E11/K11,2)))</f>
        <v>0,00</v>
      </c>
      <c r="M11" s="41"/>
      <c r="N11" s="1">
        <f>ROUND(L11*ROUND(M11,2),2)</f>
        <v>0</v>
      </c>
    </row>
    <row r="12" spans="1:14" ht="45">
      <c r="A12" s="50" t="s">
        <v>2</v>
      </c>
      <c r="B12" s="63" t="s">
        <v>101</v>
      </c>
      <c r="C12" s="63" t="s">
        <v>103</v>
      </c>
      <c r="D12" s="63" t="s">
        <v>99</v>
      </c>
      <c r="E12" s="64">
        <v>600</v>
      </c>
      <c r="F12" s="65" t="s">
        <v>52</v>
      </c>
      <c r="G12" s="41" t="s">
        <v>51</v>
      </c>
      <c r="H12" s="41"/>
      <c r="I12" s="41"/>
      <c r="J12" s="31"/>
      <c r="K12" s="41"/>
      <c r="L12" s="41" t="str">
        <f>IF(K12=0,"0,00",IF(K12&gt;0,ROUND(E12/K12,2)))</f>
        <v>0,00</v>
      </c>
      <c r="M12" s="41"/>
      <c r="N12" s="1">
        <f>ROUND(L12*ROUND(M12,2),2)</f>
        <v>0</v>
      </c>
    </row>
    <row r="13" spans="1:17" s="110" customFormat="1" ht="15" customHeight="1">
      <c r="A13" s="141" t="s">
        <v>182</v>
      </c>
      <c r="B13" s="141"/>
      <c r="C13" s="141"/>
      <c r="D13" s="141"/>
      <c r="E13" s="141"/>
      <c r="F13" s="141"/>
      <c r="G13" s="111"/>
      <c r="H13" s="111"/>
      <c r="I13" s="111"/>
      <c r="J13" s="112"/>
      <c r="K13" s="111"/>
      <c r="L13" s="111"/>
      <c r="M13" s="111"/>
      <c r="N13" s="113"/>
      <c r="Q13" s="7"/>
    </row>
    <row r="14" spans="1:10" ht="28.5" customHeight="1">
      <c r="A14" s="117" t="s">
        <v>198</v>
      </c>
      <c r="B14" s="117"/>
      <c r="C14" s="117"/>
      <c r="D14" s="117"/>
      <c r="E14" s="117"/>
      <c r="F14" s="117"/>
      <c r="G14" s="117"/>
      <c r="H14" s="117"/>
      <c r="I14" s="117"/>
      <c r="J14" s="117"/>
    </row>
  </sheetData>
  <sheetProtection/>
  <mergeCells count="5">
    <mergeCell ref="G2:I2"/>
    <mergeCell ref="H6:I6"/>
    <mergeCell ref="E10:F10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23"/>
  <sheetViews>
    <sheetView showGridLines="0" view="pageBreakPreview" zoomScaleNormal="82" zoomScaleSheetLayoutView="100" zoomScalePageLayoutView="80" workbookViewId="0" topLeftCell="A13">
      <selection activeCell="J21" sqref="J21"/>
    </sheetView>
  </sheetViews>
  <sheetFormatPr defaultColWidth="9.00390625" defaultRowHeight="12.75"/>
  <cols>
    <col min="1" max="1" width="5.375" style="53" customWidth="1"/>
    <col min="2" max="2" width="21.125" style="53" customWidth="1"/>
    <col min="3" max="3" width="10.125" style="53" customWidth="1"/>
    <col min="4" max="4" width="25.75390625" style="53" customWidth="1"/>
    <col min="5" max="5" width="9.625" style="4" customWidth="1"/>
    <col min="6" max="6" width="12.125" style="53" customWidth="1"/>
    <col min="7" max="7" width="36.125" style="53" customWidth="1"/>
    <col min="8" max="8" width="31.00390625" style="53" customWidth="1"/>
    <col min="9" max="9" width="19.25390625" style="53" customWidth="1"/>
    <col min="10" max="10" width="21.87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4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SUM(N11:N21)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59.25">
      <c r="A10" s="5" t="s">
        <v>32</v>
      </c>
      <c r="B10" s="5" t="s">
        <v>14</v>
      </c>
      <c r="C10" s="5" t="s">
        <v>15</v>
      </c>
      <c r="D10" s="5" t="s">
        <v>50</v>
      </c>
      <c r="E10" s="142" t="s">
        <v>45</v>
      </c>
      <c r="F10" s="143"/>
      <c r="G10" s="5" t="str">
        <f>"Nazwa handlowa /
"&amp;C10&amp;" / 
"&amp;D10</f>
        <v>Nazwa handlowa /
Dawka / 
Postać / opakowanie</v>
      </c>
      <c r="H10" s="5" t="s">
        <v>207</v>
      </c>
      <c r="I10" s="5" t="str">
        <f>B10</f>
        <v>Skład</v>
      </c>
      <c r="J10" s="5" t="s">
        <v>199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50" t="s">
        <v>1</v>
      </c>
      <c r="B11" s="66" t="s">
        <v>104</v>
      </c>
      <c r="C11" s="66" t="s">
        <v>105</v>
      </c>
      <c r="D11" s="67" t="s">
        <v>99</v>
      </c>
      <c r="E11" s="68">
        <v>2700</v>
      </c>
      <c r="F11" s="59" t="s">
        <v>52</v>
      </c>
      <c r="G11" s="41" t="s">
        <v>51</v>
      </c>
      <c r="H11" s="41"/>
      <c r="I11" s="41"/>
      <c r="J11" s="31" t="s">
        <v>67</v>
      </c>
      <c r="K11" s="41"/>
      <c r="L11" s="41" t="str">
        <f>IF(K11=0,"0,00",IF(K11&gt;0,ROUND(E11/K11,2)))</f>
        <v>0,00</v>
      </c>
      <c r="M11" s="41"/>
      <c r="N11" s="1">
        <f>ROUND(L11*ROUND(M11,2),2)</f>
        <v>0</v>
      </c>
    </row>
    <row r="12" spans="1:14" ht="45">
      <c r="A12" s="50" t="s">
        <v>2</v>
      </c>
      <c r="B12" s="69" t="s">
        <v>106</v>
      </c>
      <c r="C12" s="69" t="s">
        <v>107</v>
      </c>
      <c r="D12" s="69" t="s">
        <v>99</v>
      </c>
      <c r="E12" s="64">
        <v>54000</v>
      </c>
      <c r="F12" s="59" t="s">
        <v>52</v>
      </c>
      <c r="G12" s="41" t="s">
        <v>51</v>
      </c>
      <c r="H12" s="41"/>
      <c r="I12" s="41"/>
      <c r="J12" s="31"/>
      <c r="K12" s="41"/>
      <c r="L12" s="41" t="str">
        <f aca="true" t="shared" si="0" ref="L12:L21">IF(K12=0,"0,00",IF(K12&gt;0,ROUND(E12/K12,2)))</f>
        <v>0,00</v>
      </c>
      <c r="M12" s="41"/>
      <c r="N12" s="1">
        <f aca="true" t="shared" si="1" ref="N12:N21">ROUND(L12*ROUND(M12,2),2)</f>
        <v>0</v>
      </c>
    </row>
    <row r="13" spans="1:14" ht="45">
      <c r="A13" s="50" t="s">
        <v>3</v>
      </c>
      <c r="B13" s="70" t="s">
        <v>108</v>
      </c>
      <c r="C13" s="70" t="s">
        <v>100</v>
      </c>
      <c r="D13" s="60" t="s">
        <v>99</v>
      </c>
      <c r="E13" s="71">
        <v>21600</v>
      </c>
      <c r="F13" s="59" t="s">
        <v>52</v>
      </c>
      <c r="G13" s="41" t="s">
        <v>51</v>
      </c>
      <c r="H13" s="41"/>
      <c r="I13" s="41"/>
      <c r="J13" s="31"/>
      <c r="K13" s="41"/>
      <c r="L13" s="41" t="str">
        <f t="shared" si="0"/>
        <v>0,00</v>
      </c>
      <c r="M13" s="41"/>
      <c r="N13" s="1">
        <f t="shared" si="1"/>
        <v>0</v>
      </c>
    </row>
    <row r="14" spans="1:14" ht="45">
      <c r="A14" s="50" t="s">
        <v>4</v>
      </c>
      <c r="B14" s="72" t="s">
        <v>109</v>
      </c>
      <c r="C14" s="69" t="s">
        <v>110</v>
      </c>
      <c r="D14" s="72" t="s">
        <v>99</v>
      </c>
      <c r="E14" s="64">
        <v>10500</v>
      </c>
      <c r="F14" s="59" t="s">
        <v>52</v>
      </c>
      <c r="G14" s="41" t="s">
        <v>51</v>
      </c>
      <c r="H14" s="41"/>
      <c r="I14" s="41"/>
      <c r="J14" s="31"/>
      <c r="K14" s="41"/>
      <c r="L14" s="41" t="str">
        <f t="shared" si="0"/>
        <v>0,00</v>
      </c>
      <c r="M14" s="41"/>
      <c r="N14" s="1">
        <f t="shared" si="1"/>
        <v>0</v>
      </c>
    </row>
    <row r="15" spans="1:14" ht="45">
      <c r="A15" s="50" t="s">
        <v>29</v>
      </c>
      <c r="B15" s="73" t="s">
        <v>111</v>
      </c>
      <c r="C15" s="73" t="s">
        <v>112</v>
      </c>
      <c r="D15" s="67" t="s">
        <v>113</v>
      </c>
      <c r="E15" s="74">
        <v>1800</v>
      </c>
      <c r="F15" s="59" t="s">
        <v>52</v>
      </c>
      <c r="G15" s="41" t="s">
        <v>51</v>
      </c>
      <c r="H15" s="41"/>
      <c r="I15" s="41"/>
      <c r="J15" s="31"/>
      <c r="K15" s="41"/>
      <c r="L15" s="41" t="str">
        <f t="shared" si="0"/>
        <v>0,00</v>
      </c>
      <c r="M15" s="41"/>
      <c r="N15" s="1">
        <f t="shared" si="1"/>
        <v>0</v>
      </c>
    </row>
    <row r="16" spans="1:14" ht="45">
      <c r="A16" s="50" t="s">
        <v>33</v>
      </c>
      <c r="B16" s="55" t="s">
        <v>114</v>
      </c>
      <c r="C16" s="75" t="s">
        <v>115</v>
      </c>
      <c r="D16" s="76" t="s">
        <v>116</v>
      </c>
      <c r="E16" s="64">
        <v>864</v>
      </c>
      <c r="F16" s="59" t="s">
        <v>52</v>
      </c>
      <c r="G16" s="41" t="s">
        <v>51</v>
      </c>
      <c r="H16" s="41"/>
      <c r="I16" s="41"/>
      <c r="J16" s="31"/>
      <c r="K16" s="41"/>
      <c r="L16" s="41" t="str">
        <f t="shared" si="0"/>
        <v>0,00</v>
      </c>
      <c r="M16" s="41"/>
      <c r="N16" s="1">
        <f t="shared" si="1"/>
        <v>0</v>
      </c>
    </row>
    <row r="17" spans="1:14" ht="45">
      <c r="A17" s="50" t="s">
        <v>5</v>
      </c>
      <c r="B17" s="77" t="s">
        <v>117</v>
      </c>
      <c r="C17" s="77" t="s">
        <v>118</v>
      </c>
      <c r="D17" s="77" t="s">
        <v>119</v>
      </c>
      <c r="E17" s="74">
        <v>2200</v>
      </c>
      <c r="F17" s="59" t="s">
        <v>52</v>
      </c>
      <c r="G17" s="41" t="s">
        <v>51</v>
      </c>
      <c r="H17" s="41"/>
      <c r="I17" s="41"/>
      <c r="J17" s="31"/>
      <c r="K17" s="41"/>
      <c r="L17" s="41" t="str">
        <f t="shared" si="0"/>
        <v>0,00</v>
      </c>
      <c r="M17" s="41"/>
      <c r="N17" s="1">
        <f t="shared" si="1"/>
        <v>0</v>
      </c>
    </row>
    <row r="18" spans="1:14" ht="45">
      <c r="A18" s="50" t="s">
        <v>6</v>
      </c>
      <c r="B18" s="77" t="s">
        <v>120</v>
      </c>
      <c r="C18" s="77" t="s">
        <v>121</v>
      </c>
      <c r="D18" s="63" t="s">
        <v>99</v>
      </c>
      <c r="E18" s="74">
        <v>2100</v>
      </c>
      <c r="F18" s="59" t="s">
        <v>52</v>
      </c>
      <c r="G18" s="41" t="s">
        <v>51</v>
      </c>
      <c r="H18" s="41"/>
      <c r="I18" s="41"/>
      <c r="J18" s="31"/>
      <c r="K18" s="41"/>
      <c r="L18" s="41" t="str">
        <f t="shared" si="0"/>
        <v>0,00</v>
      </c>
      <c r="M18" s="41"/>
      <c r="N18" s="1">
        <f t="shared" si="1"/>
        <v>0</v>
      </c>
    </row>
    <row r="19" spans="1:14" ht="45">
      <c r="A19" s="50" t="s">
        <v>53</v>
      </c>
      <c r="B19" s="78" t="s">
        <v>122</v>
      </c>
      <c r="C19" s="78" t="s">
        <v>123</v>
      </c>
      <c r="D19" s="79" t="s">
        <v>124</v>
      </c>
      <c r="E19" s="80">
        <v>1800</v>
      </c>
      <c r="F19" s="59" t="s">
        <v>52</v>
      </c>
      <c r="G19" s="41" t="s">
        <v>51</v>
      </c>
      <c r="H19" s="41"/>
      <c r="I19" s="41"/>
      <c r="J19" s="31"/>
      <c r="K19" s="41"/>
      <c r="L19" s="41" t="str">
        <f t="shared" si="0"/>
        <v>0,00</v>
      </c>
      <c r="M19" s="41"/>
      <c r="N19" s="1">
        <f t="shared" si="1"/>
        <v>0</v>
      </c>
    </row>
    <row r="20" spans="1:14" ht="75">
      <c r="A20" s="50" t="s">
        <v>63</v>
      </c>
      <c r="B20" s="79" t="s">
        <v>125</v>
      </c>
      <c r="C20" s="79" t="s">
        <v>126</v>
      </c>
      <c r="D20" s="79" t="s">
        <v>127</v>
      </c>
      <c r="E20" s="81">
        <v>50</v>
      </c>
      <c r="F20" s="59" t="s">
        <v>52</v>
      </c>
      <c r="G20" s="41" t="s">
        <v>51</v>
      </c>
      <c r="H20" s="41"/>
      <c r="I20" s="41"/>
      <c r="J20" s="31"/>
      <c r="K20" s="41"/>
      <c r="L20" s="41" t="str">
        <f t="shared" si="0"/>
        <v>0,00</v>
      </c>
      <c r="M20" s="41"/>
      <c r="N20" s="1">
        <f t="shared" si="1"/>
        <v>0</v>
      </c>
    </row>
    <row r="21" spans="1:14" ht="105">
      <c r="A21" s="50" t="s">
        <v>64</v>
      </c>
      <c r="B21" s="82" t="s">
        <v>128</v>
      </c>
      <c r="C21" s="70" t="s">
        <v>129</v>
      </c>
      <c r="D21" s="82" t="s">
        <v>130</v>
      </c>
      <c r="E21" s="61">
        <v>30</v>
      </c>
      <c r="F21" s="59" t="s">
        <v>206</v>
      </c>
      <c r="G21" s="41" t="s">
        <v>51</v>
      </c>
      <c r="H21" s="41"/>
      <c r="I21" s="41"/>
      <c r="J21" s="31"/>
      <c r="K21" s="41"/>
      <c r="L21" s="41"/>
      <c r="M21" s="41"/>
      <c r="N21" s="1">
        <f t="shared" si="1"/>
        <v>0</v>
      </c>
    </row>
    <row r="22" spans="2:11" ht="20.25" customHeight="1">
      <c r="B22" s="117" t="s">
        <v>198</v>
      </c>
      <c r="C22" s="117"/>
      <c r="D22" s="117"/>
      <c r="E22" s="117"/>
      <c r="F22" s="117"/>
      <c r="G22" s="117"/>
      <c r="H22" s="117"/>
      <c r="I22" s="117"/>
      <c r="J22" s="117"/>
      <c r="K22" s="117"/>
    </row>
    <row r="23" spans="2:5" ht="15">
      <c r="B23" s="3"/>
      <c r="E23" s="2"/>
    </row>
  </sheetData>
  <sheetProtection/>
  <mergeCells count="4">
    <mergeCell ref="G2:I2"/>
    <mergeCell ref="H6:I6"/>
    <mergeCell ref="B22:K2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view="pageBreakPreview" zoomScaleNormal="80" zoomScaleSheetLayoutView="100" zoomScalePageLayoutView="85" workbookViewId="0" topLeftCell="A1">
      <selection activeCell="F19" sqref="F19"/>
    </sheetView>
  </sheetViews>
  <sheetFormatPr defaultColWidth="9.00390625" defaultRowHeight="12.75"/>
  <cols>
    <col min="1" max="1" width="5.375" style="53" customWidth="1"/>
    <col min="2" max="2" width="21.25390625" style="53" customWidth="1"/>
    <col min="3" max="3" width="12.125" style="53" customWidth="1"/>
    <col min="4" max="4" width="28.875" style="53" customWidth="1"/>
    <col min="5" max="5" width="10.125" style="4" customWidth="1"/>
    <col min="6" max="6" width="10.125" style="53" customWidth="1"/>
    <col min="7" max="7" width="36.125" style="53" customWidth="1"/>
    <col min="8" max="8" width="31.00390625" style="53" customWidth="1"/>
    <col min="9" max="9" width="13.375" style="53" customWidth="1"/>
    <col min="10" max="10" width="18.125" style="53" customWidth="1"/>
    <col min="11" max="12" width="16.125" style="53" customWidth="1"/>
    <col min="13" max="13" width="17.12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5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59.25">
      <c r="A10" s="5" t="s">
        <v>32</v>
      </c>
      <c r="B10" s="5" t="s">
        <v>14</v>
      </c>
      <c r="C10" s="5" t="s">
        <v>15</v>
      </c>
      <c r="D10" s="5" t="s">
        <v>47</v>
      </c>
      <c r="E10" s="144" t="s">
        <v>49</v>
      </c>
      <c r="F10" s="145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54</v>
      </c>
      <c r="M10" s="5" t="s">
        <v>196</v>
      </c>
      <c r="N10" s="5" t="s">
        <v>197</v>
      </c>
    </row>
    <row r="11" spans="1:14" ht="45">
      <c r="A11" s="50" t="s">
        <v>1</v>
      </c>
      <c r="B11" s="83" t="s">
        <v>131</v>
      </c>
      <c r="C11" s="83" t="s">
        <v>132</v>
      </c>
      <c r="D11" s="83" t="s">
        <v>99</v>
      </c>
      <c r="E11" s="84">
        <v>1400</v>
      </c>
      <c r="F11" s="59" t="s">
        <v>52</v>
      </c>
      <c r="G11" s="41" t="s">
        <v>51</v>
      </c>
      <c r="H11" s="41"/>
      <c r="I11" s="41"/>
      <c r="J11" s="31" t="s">
        <v>68</v>
      </c>
      <c r="K11" s="41"/>
      <c r="L11" s="41" t="str">
        <f>IF(K11=0,"0,00",IF(K11&gt;0,ROUND(E11/K11,2)))</f>
        <v>0,00</v>
      </c>
      <c r="M11" s="41"/>
      <c r="N11" s="1">
        <f>ROUND(L11*ROUND(M11,2),2)</f>
        <v>0</v>
      </c>
    </row>
    <row r="12" spans="2:11" ht="24.75" customHeight="1">
      <c r="B12" s="117" t="s">
        <v>198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ht="34.5" customHeight="1"/>
  </sheetData>
  <sheetProtection/>
  <mergeCells count="4">
    <mergeCell ref="G2:I2"/>
    <mergeCell ref="H6:I6"/>
    <mergeCell ref="B12:K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2"/>
  <sheetViews>
    <sheetView showGridLines="0" tabSelected="1" view="pageBreakPreview" zoomScale="110" zoomScaleNormal="80" zoomScaleSheetLayoutView="110" zoomScalePageLayoutView="85" workbookViewId="0" topLeftCell="C1">
      <selection activeCell="I14" sqref="I14"/>
    </sheetView>
  </sheetViews>
  <sheetFormatPr defaultColWidth="9.00390625" defaultRowHeight="12.75"/>
  <cols>
    <col min="1" max="1" width="5.375" style="53" customWidth="1"/>
    <col min="2" max="2" width="21.00390625" style="53" customWidth="1"/>
    <col min="3" max="3" width="24.00390625" style="53" customWidth="1"/>
    <col min="4" max="4" width="27.875" style="53" customWidth="1"/>
    <col min="5" max="5" width="9.00390625" style="4" customWidth="1"/>
    <col min="6" max="6" width="11.875" style="53" customWidth="1"/>
    <col min="7" max="7" width="24.25390625" style="53" customWidth="1"/>
    <col min="8" max="8" width="31.00390625" style="53" customWidth="1"/>
    <col min="9" max="9" width="15.75390625" style="53" customWidth="1"/>
    <col min="10" max="10" width="15.37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6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SUM(N11:N11)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37" t="s">
        <v>49</v>
      </c>
      <c r="F10" s="138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135">
      <c r="A11" s="32" t="s">
        <v>1</v>
      </c>
      <c r="B11" s="85" t="s">
        <v>133</v>
      </c>
      <c r="C11" s="85" t="s">
        <v>134</v>
      </c>
      <c r="D11" s="85" t="s">
        <v>200</v>
      </c>
      <c r="E11" s="86">
        <v>1200</v>
      </c>
      <c r="F11" s="87" t="s">
        <v>208</v>
      </c>
      <c r="G11" s="33" t="s">
        <v>201</v>
      </c>
      <c r="H11" s="33"/>
      <c r="I11" s="33"/>
      <c r="J11" s="33" t="s">
        <v>202</v>
      </c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2:11" ht="22.5" customHeight="1">
      <c r="B12" s="117" t="s">
        <v>198</v>
      </c>
      <c r="C12" s="117"/>
      <c r="D12" s="117"/>
      <c r="E12" s="117"/>
      <c r="F12" s="117"/>
      <c r="G12" s="117"/>
      <c r="H12" s="117"/>
      <c r="I12" s="117"/>
      <c r="J12" s="117"/>
      <c r="K12" s="117"/>
    </row>
  </sheetData>
  <sheetProtection/>
  <mergeCells count="4">
    <mergeCell ref="B12:K12"/>
    <mergeCell ref="G2:I2"/>
    <mergeCell ref="H6:I6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15"/>
  <sheetViews>
    <sheetView showGridLines="0" view="pageBreakPreview" zoomScaleNormal="80" zoomScaleSheetLayoutView="100" zoomScalePageLayoutView="85" workbookViewId="0" topLeftCell="A1">
      <selection activeCell="E21" sqref="E21"/>
    </sheetView>
  </sheetViews>
  <sheetFormatPr defaultColWidth="9.00390625" defaultRowHeight="12.75"/>
  <cols>
    <col min="1" max="1" width="5.375" style="53" customWidth="1"/>
    <col min="2" max="2" width="21.375" style="53" customWidth="1"/>
    <col min="3" max="3" width="11.75390625" style="53" customWidth="1"/>
    <col min="4" max="4" width="36.00390625" style="53" customWidth="1"/>
    <col min="5" max="5" width="8.875" style="4" customWidth="1"/>
    <col min="6" max="6" width="7.25390625" style="53" customWidth="1"/>
    <col min="7" max="7" width="36.125" style="53" customWidth="1"/>
    <col min="8" max="8" width="25.75390625" style="53" customWidth="1"/>
    <col min="9" max="9" width="12.25390625" style="53" customWidth="1"/>
    <col min="10" max="10" width="15.875" style="53" customWidth="1"/>
    <col min="11" max="12" width="16.125" style="53" customWidth="1"/>
    <col min="13" max="13" width="20.875" style="53" customWidth="1"/>
    <col min="14" max="14" width="18.625" style="53" customWidth="1"/>
    <col min="15" max="15" width="8.00390625" style="53" customWidth="1"/>
    <col min="16" max="16" width="15.875" style="53" customWidth="1"/>
    <col min="17" max="17" width="15.875" style="7" customWidth="1"/>
    <col min="18" max="18" width="15.875" style="53" customWidth="1"/>
    <col min="19" max="20" width="14.25390625" style="53" customWidth="1"/>
    <col min="21" max="21" width="15.25390625" style="53" customWidth="1"/>
    <col min="22" max="16384" width="9.125" style="53" customWidth="1"/>
  </cols>
  <sheetData>
    <row r="1" spans="2:20" ht="15">
      <c r="B1" s="3" t="str">
        <f>'formularz oferty'!D4</f>
        <v>DFP.271.56.2024.AMW</v>
      </c>
      <c r="N1" s="6" t="s">
        <v>66</v>
      </c>
      <c r="S1" s="3"/>
      <c r="T1" s="3"/>
    </row>
    <row r="2" spans="7:9" ht="15">
      <c r="G2" s="127"/>
      <c r="H2" s="127"/>
      <c r="I2" s="127"/>
    </row>
    <row r="3" ht="15">
      <c r="N3" s="6" t="s">
        <v>46</v>
      </c>
    </row>
    <row r="4" spans="2:17" ht="15">
      <c r="B4" s="47" t="s">
        <v>13</v>
      </c>
      <c r="C4" s="54">
        <v>7</v>
      </c>
      <c r="D4" s="8"/>
      <c r="E4" s="9"/>
      <c r="F4" s="51"/>
      <c r="G4" s="10" t="s">
        <v>17</v>
      </c>
      <c r="H4" s="51"/>
      <c r="I4" s="8"/>
      <c r="J4" s="51"/>
      <c r="K4" s="51"/>
      <c r="L4" s="51"/>
      <c r="M4" s="51"/>
      <c r="N4" s="51"/>
      <c r="Q4" s="53"/>
    </row>
    <row r="5" spans="2:17" ht="15">
      <c r="B5" s="47"/>
      <c r="C5" s="8"/>
      <c r="D5" s="8"/>
      <c r="E5" s="9"/>
      <c r="F5" s="51"/>
      <c r="G5" s="10"/>
      <c r="H5" s="51"/>
      <c r="I5" s="8"/>
      <c r="J5" s="51"/>
      <c r="K5" s="51"/>
      <c r="L5" s="51"/>
      <c r="M5" s="51"/>
      <c r="N5" s="51"/>
      <c r="Q5" s="53"/>
    </row>
    <row r="6" spans="1:17" ht="15">
      <c r="A6" s="47"/>
      <c r="B6" s="47"/>
      <c r="C6" s="11"/>
      <c r="D6" s="11"/>
      <c r="E6" s="12"/>
      <c r="F6" s="51"/>
      <c r="G6" s="52" t="s">
        <v>0</v>
      </c>
      <c r="H6" s="135">
        <f>SUM(N11:N13)</f>
        <v>0</v>
      </c>
      <c r="I6" s="136"/>
      <c r="Q6" s="53"/>
    </row>
    <row r="7" spans="1:17" ht="15">
      <c r="A7" s="47"/>
      <c r="C7" s="51"/>
      <c r="D7" s="51"/>
      <c r="E7" s="12"/>
      <c r="F7" s="51"/>
      <c r="G7" s="51"/>
      <c r="H7" s="51"/>
      <c r="I7" s="51"/>
      <c r="J7" s="51"/>
      <c r="K7" s="51"/>
      <c r="L7" s="51"/>
      <c r="Q7" s="53"/>
    </row>
    <row r="8" spans="1:17" ht="15">
      <c r="A8" s="47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3"/>
    </row>
    <row r="9" spans="2:17" ht="15">
      <c r="B9" s="47"/>
      <c r="E9" s="2"/>
      <c r="Q9" s="53"/>
    </row>
    <row r="10" spans="1:14" s="47" customFormat="1" ht="45">
      <c r="A10" s="5" t="s">
        <v>32</v>
      </c>
      <c r="B10" s="5" t="s">
        <v>14</v>
      </c>
      <c r="C10" s="5" t="s">
        <v>15</v>
      </c>
      <c r="D10" s="5" t="s">
        <v>47</v>
      </c>
      <c r="E10" s="140" t="s">
        <v>49</v>
      </c>
      <c r="F10" s="140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75</v>
      </c>
      <c r="K10" s="5" t="s">
        <v>27</v>
      </c>
      <c r="L10" s="5" t="s">
        <v>28</v>
      </c>
      <c r="M10" s="5" t="s">
        <v>196</v>
      </c>
      <c r="N10" s="5" t="s">
        <v>197</v>
      </c>
    </row>
    <row r="11" spans="1:14" ht="45">
      <c r="A11" s="32" t="s">
        <v>1</v>
      </c>
      <c r="B11" s="57" t="s">
        <v>135</v>
      </c>
      <c r="C11" s="55" t="s">
        <v>136</v>
      </c>
      <c r="D11" s="57" t="s">
        <v>137</v>
      </c>
      <c r="E11" s="88">
        <v>40</v>
      </c>
      <c r="F11" s="87" t="s">
        <v>85</v>
      </c>
      <c r="G11" s="33" t="s">
        <v>51</v>
      </c>
      <c r="H11" s="33"/>
      <c r="I11" s="33"/>
      <c r="J11" s="34"/>
      <c r="K11" s="33"/>
      <c r="L11" s="33" t="str">
        <f>IF(K11=0,"0,00",IF(K11&gt;0,ROUND(E11/K11,2)))</f>
        <v>0,00</v>
      </c>
      <c r="M11" s="33"/>
      <c r="N11" s="35">
        <f>ROUND(L11*ROUND(M11,2),2)</f>
        <v>0</v>
      </c>
    </row>
    <row r="12" spans="1:14" ht="45">
      <c r="A12" s="32" t="s">
        <v>2</v>
      </c>
      <c r="B12" s="57" t="s">
        <v>135</v>
      </c>
      <c r="C12" s="55" t="s">
        <v>138</v>
      </c>
      <c r="D12" s="57" t="s">
        <v>137</v>
      </c>
      <c r="E12" s="88">
        <v>40</v>
      </c>
      <c r="F12" s="87" t="s">
        <v>85</v>
      </c>
      <c r="G12" s="33" t="s">
        <v>51</v>
      </c>
      <c r="H12" s="33"/>
      <c r="I12" s="33"/>
      <c r="J12" s="34"/>
      <c r="K12" s="33"/>
      <c r="L12" s="33" t="str">
        <f>IF(K12=0,"0,00",IF(K12&gt;0,ROUND(E12/K12,2)))</f>
        <v>0,00</v>
      </c>
      <c r="M12" s="33"/>
      <c r="N12" s="35">
        <f>ROUND(L12*ROUND(M12,2),2)</f>
        <v>0</v>
      </c>
    </row>
    <row r="13" spans="1:14" ht="45">
      <c r="A13" s="32" t="s">
        <v>3</v>
      </c>
      <c r="B13" s="57" t="s">
        <v>135</v>
      </c>
      <c r="C13" s="55" t="s">
        <v>139</v>
      </c>
      <c r="D13" s="57" t="s">
        <v>137</v>
      </c>
      <c r="E13" s="88">
        <v>40</v>
      </c>
      <c r="F13" s="87" t="s">
        <v>85</v>
      </c>
      <c r="G13" s="33" t="s">
        <v>51</v>
      </c>
      <c r="H13" s="33"/>
      <c r="I13" s="33"/>
      <c r="J13" s="34"/>
      <c r="K13" s="33"/>
      <c r="L13" s="33" t="str">
        <f>IF(K13=0,"0,00",IF(K13&gt;0,ROUND(E13/K13,2)))</f>
        <v>0,00</v>
      </c>
      <c r="M13" s="33"/>
      <c r="N13" s="35">
        <f>ROUND(L13*ROUND(M13,2),2)</f>
        <v>0</v>
      </c>
    </row>
    <row r="14" spans="1:14" ht="39.75" customHeight="1">
      <c r="A14" s="42"/>
      <c r="B14" s="146" t="s">
        <v>181</v>
      </c>
      <c r="C14" s="146"/>
      <c r="D14" s="146"/>
      <c r="E14" s="146"/>
      <c r="F14" s="146"/>
      <c r="G14" s="146"/>
      <c r="H14" s="146"/>
      <c r="I14" s="43"/>
      <c r="J14" s="46"/>
      <c r="K14" s="43"/>
      <c r="L14" s="43"/>
      <c r="M14" s="43"/>
      <c r="N14" s="44"/>
    </row>
    <row r="15" spans="2:11" ht="19.5" customHeight="1">
      <c r="B15" s="117" t="s">
        <v>198</v>
      </c>
      <c r="C15" s="117"/>
      <c r="D15" s="117"/>
      <c r="E15" s="117"/>
      <c r="F15" s="117"/>
      <c r="G15" s="117"/>
      <c r="H15" s="117"/>
      <c r="I15" s="117"/>
      <c r="J15" s="117"/>
      <c r="K15" s="117"/>
    </row>
  </sheetData>
  <sheetProtection/>
  <mergeCells count="5">
    <mergeCell ref="G2:I2"/>
    <mergeCell ref="H6:I6"/>
    <mergeCell ref="B15:K15"/>
    <mergeCell ref="E10:F10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2024-04-16T08:01:57Z</cp:lastPrinted>
  <dcterms:created xsi:type="dcterms:W3CDTF">2003-05-16T10:10:29Z</dcterms:created>
  <dcterms:modified xsi:type="dcterms:W3CDTF">2024-04-25T08:10:14Z</dcterms:modified>
  <cp:category/>
  <cp:version/>
  <cp:contentType/>
  <cp:contentStatus/>
</cp:coreProperties>
</file>