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Zamowienia\Desktop\Anka M\NZ.262.1.2023 - K - narzędzia (9)\2. SWZ\"/>
    </mc:Choice>
  </mc:AlternateContent>
  <xr:revisionPtr revIDLastSave="0" documentId="13_ncr:1_{4F0CD25D-6E1F-4799-B4E2-AF234819C0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. 2" sheetId="1" r:id="rId1"/>
  </sheets>
  <definedNames>
    <definedName name="_xlnm.Print_Area" localSheetId="0">'Zad. 2'!$A$1:$J$21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F20" i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F12" i="1"/>
  <c r="H12" i="1" s="1"/>
  <c r="I12" i="1" s="1"/>
  <c r="F21" i="1" l="1"/>
  <c r="H21" i="1"/>
</calcChain>
</file>

<file path=xl/sharedStrings.xml><?xml version="1.0" encoding="utf-8"?>
<sst xmlns="http://schemas.openxmlformats.org/spreadsheetml/2006/main" count="34" uniqueCount="26">
  <si>
    <t>Lp.</t>
  </si>
  <si>
    <t>Przedmiot  zamówienia</t>
  </si>
  <si>
    <t>Ilość</t>
  </si>
  <si>
    <t>Razem
Netto:</t>
  </si>
  <si>
    <t>Razem
Brutto:</t>
  </si>
  <si>
    <t>szt</t>
  </si>
  <si>
    <t xml:space="preserve">Nożyczki rogówkowe, model  Castroviejo, lekko  zagięte, ostrza tępo zakończone, o długości cięcia  6 mm, długość całkowita 100 mm, narzędzie ze stali odpornej na korozję lub chirurgicznej,  z powłoką zabezpieczającą chromową lub satynową, antykorozyjną i antyodblaskową
</t>
  </si>
  <si>
    <t xml:space="preserve"> Załącznik nr 3 do SWZ NZ.262.1.2023</t>
  </si>
  <si>
    <t>Załącznik nr 1 do umowy nr NZ.262.1.2.2023</t>
  </si>
  <si>
    <t xml:space="preserve"> Formularz cenowo- techniczny  zadania nr 2</t>
  </si>
  <si>
    <t xml:space="preserve">Nożyczki oczne zagięteostrza ostre, długość ostrzy 14 mm, długość całkowita 90 mm, narzędzie ze stali odpornej na korozję, z powłoką satynową, antykorozyjną i antyodblaskową
</t>
  </si>
  <si>
    <t xml:space="preserve">Nożyczki tęczówkowe delikatnie zagięte, ostre końcówki, długość cięcia 12.5 mm, długość całkowita 110 mm, narzędzie ze stali odpornej na korozję, z powłoką satynową, antykorozyjną i antyodblaskową
</t>
  </si>
  <si>
    <t xml:space="preserve">Nożyczki oczne proste, ostro zakończone, długość ostrzy 14 mm, długość całkowita 90 mm, narzędzie ze stali odpornej na korozję lub chirurgicznej, z powłoką zabezpieczającą chromową lub satynową, antykorozyjną i antyodblaskową
</t>
  </si>
  <si>
    <t xml:space="preserve">Uchwyt do skalpela z podziałką, długość całkowita 120 mm, narzędzie ze stali odpornej na korozję lub chirurgicznej.
</t>
  </si>
  <si>
    <t xml:space="preserve">Rozwórka dla niemowląt Barraquer, bransze zamknięte o długości 9-10 mm, narzędzie ze stali odpornej na korozję lub chirurgicznej, z powłoką zabezpieczającą chromową lub satynową, antykorozyjną i antyodblaskową
</t>
  </si>
  <si>
    <t xml:space="preserve">Rozwórka  Barraquer, z grubszego drutu, bransze zamknięte o długości 15 mm, narzędzie ze stali odpornej na korozję lub chirurgicznej, z powłoką zabezpieczającą chromową lub satynową, antykorozyjną i antyodblaskową
</t>
  </si>
  <si>
    <t xml:space="preserve">Kontener  do sterylizacji aluminiowy , z Bio -Barierą lub z 1  filtrem umieszczonym w pokrywie (jeśli filtr to dodatkowe filtry na minimum 1000 sterylizacji -  5 szt ) ,  stabilna konstrukcja i odporność na uderzenia, wysoka odporność na środki chemiczne, idealny do ręcznego i mechanicznego czyszczenia, z zatrzaskowym mechanizmem zamykającym, rączki pokryte silikonem dla wygodniejszego przenoszenia, Uchwyty na etykiety identyfikacyjne. Bezwzględnie z matą silikonową typu jeżyk dopasowaną do kontenera o wymiarach zewnętrznych 280-330 x 190-280 x 65-110 mm
</t>
  </si>
  <si>
    <t>Jm.</t>
  </si>
  <si>
    <t>Cena
jedn.
Netto
(zł/j.m.)</t>
  </si>
  <si>
    <t>Wartość
netto
6=4x5</t>
  </si>
  <si>
    <t>Wartość 
brutto (zł)
8=6+7</t>
  </si>
  <si>
    <t>Cena
jedn.
brutto
9=8/4</t>
  </si>
  <si>
    <t>PRODUCENT, Nazwa własna lub inne określenie identyfikujące 
wyrób w sposób jednoznaczny, np. nr katalogowy</t>
  </si>
  <si>
    <t>Stawka
VAT
(%)</t>
  </si>
  <si>
    <t xml:space="preserve">Rozwórka rozkręcana Liebermann 15 mm, bransze otwarte zagięte,części podpowiekowe otwarte , niepełne o długości 15 mm, długość całkowita 80 mm, narzędzie ze stali nierdzewnej lub ze stali chirurgicznej, z powłoką zabezpieczającą chromową lub satynową, antykorozyjną i antyodblaskową
</t>
  </si>
  <si>
    <r>
      <rPr>
        <b/>
        <sz val="10"/>
        <color rgb="FF000000"/>
        <rFont val="Tahoma"/>
        <family val="2"/>
        <charset val="238"/>
      </rPr>
      <t>1.</t>
    </r>
    <r>
      <rPr>
        <sz val="10"/>
        <color rgb="FF000000"/>
        <rFont val="Tahoma"/>
        <family val="2"/>
        <charset val="238"/>
      </rPr>
      <t xml:space="preserve"> Przedmiotem zamówienia jest </t>
    </r>
    <r>
      <rPr>
        <b/>
        <sz val="10"/>
        <color rgb="FF000000"/>
        <rFont val="Tahoma"/>
        <family val="2"/>
        <charset val="238"/>
      </rPr>
      <t>zakup 1 zestawu narzędzi okulistycznych II na oddział okulistyczny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wszystkie wyroby objęte zamówieniem dotyczącym zadania nr 2 spełniać będą wszystkie - wskazane w niniejszym załączniku – wymagania eksploatacyjno - techniczne oraz jakościowe:
- Narzędzia wykonane ze stali odpornej na korozję i odpornych na ciepło zgodnie z normą  ISO 13485:2016 lub równoważną - potwierdzone deklaracją producenta; 
- Twardość narzędzi w zakresie 44-60 HRC - potwierdzone deklaracją producenta;
- Narzędzia muszą być wykonane w technologii umożliwiającej sterylizację parą - potwierdzone deklaracją producenta;
- Narzędzia oznakowane laserowo: numer katalogowy, nazwa producenta, znak CE  - potwierdzone deklaracją producenta; 
- Pasywacja narzędzi z walidacją procesu - potwierdzone deklaracją producenta; 
- Hartowanie narzędzi w atmosferze ochronnej z walidacją procesu - potwierdzone deklaracją producenta; 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5 posiada stosowne dokumenty, które zostaną  niezwłocznie  przekazane  zamawiającemu, na  jego  pisemny  wniosek na etapie realizacji zamówienia. 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rgb="FF000000"/>
        <rFont val="Tahoma"/>
        <family val="2"/>
        <charset val="238"/>
      </rPr>
      <t>Uwaga: Okres ważności wyrobów powinien wynosić minimum 6 miesięcy od dnia dostawy do siedziby zamawiającego.
5.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rgb="FF000000"/>
        <rFont val="Tahoma"/>
        <family val="2"/>
        <charset val="238"/>
      </rPr>
      <t xml:space="preserve">6. </t>
    </r>
    <r>
      <rPr>
        <sz val="10"/>
        <color rgb="FF000000"/>
        <rFont val="Tahoma"/>
        <family val="2"/>
        <charset val="238"/>
      </rPr>
      <t xml:space="preserve">Wykonawca dostarczy wraz z pierwszą dostawą wyrobów szczegółową instrukcję w języku polskim opisującą zasady postępowania z nowymi narzędziami przed pierwszym użyciem oraz postępowanie z instrumentami w trakcie użycia. Szczegółowe informacje mają dotyczyć mycia, dezynfekcji, sterylizacji i konserwacji narzędzi.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rgb="FF000000"/>
        <rFont val="Tahoma"/>
        <family val="2"/>
        <charset val="238"/>
      </rPr>
      <t>8.</t>
    </r>
    <r>
      <rPr>
        <sz val="10"/>
        <color rgb="FF000000"/>
        <rFont val="Tahoma"/>
        <family val="2"/>
        <charset val="238"/>
      </rPr>
      <t xml:space="preserve"> Wykonawca oferuje realizację niniejszego zadania zgodnie z następującą kalkulacją: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</si>
</sst>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&quot;-&quot;#,##0.00&quot; &quot;[$zł-415]"/>
    <numFmt numFmtId="165" formatCode="#,##0.00_ ;\-#,##0.00\ "/>
  </numFmts>
  <fonts count="15" x14ac:knownFonts="1">
    <font>
      <sz val="11"/>
      <color indexed="8"/>
      <name val="Calibri"/>
    </font>
    <font>
      <sz val="10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CC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Protection="0">
      <alignment vertical="center"/>
    </xf>
    <xf numFmtId="44" fontId="9" fillId="0" borderId="0" applyFont="0" applyFill="0" applyBorder="0" applyAlignment="0" applyProtection="0"/>
    <xf numFmtId="0" fontId="10" fillId="0" borderId="3"/>
  </cellStyleXfs>
  <cellXfs count="4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3" fillId="0" borderId="0" xfId="0" applyNumberFormat="1" applyFont="1">
      <alignment vertical="center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4" fontId="2" fillId="2" borderId="3" xfId="0" applyNumberFormat="1" applyFont="1" applyFill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2" fontId="11" fillId="5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9" fontId="12" fillId="5" borderId="7" xfId="0" applyNumberFormat="1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2" fontId="12" fillId="5" borderId="7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vertical="center" wrapText="1"/>
    </xf>
    <xf numFmtId="2" fontId="12" fillId="6" borderId="7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" fillId="0" borderId="0" xfId="0" applyFont="1">
      <alignment vertical="center"/>
    </xf>
    <xf numFmtId="4" fontId="8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top" wrapText="1"/>
    </xf>
    <xf numFmtId="0" fontId="13" fillId="0" borderId="3" xfId="2" applyFont="1" applyAlignment="1">
      <alignment horizontal="right"/>
    </xf>
    <xf numFmtId="0" fontId="13" fillId="0" borderId="3" xfId="2" applyFont="1" applyAlignment="1">
      <alignment horizontal="center"/>
    </xf>
    <xf numFmtId="49" fontId="12" fillId="2" borderId="3" xfId="0" applyNumberFormat="1" applyFont="1" applyFill="1" applyBorder="1" applyAlignment="1">
      <alignment horizontal="left" vertical="top" wrapText="1"/>
    </xf>
  </cellXfs>
  <cellStyles count="3">
    <cellStyle name="Normalny" xfId="0" builtinId="0"/>
    <cellStyle name="Normalny 3" xfId="2" xr:uid="{9ADAB796-4B6E-4F1D-A18E-9956A2FFAC58}"/>
    <cellStyle name="Walutowy" xfId="1" builtinId="4"/>
  </cellStyles>
  <dxfs count="10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rgb="FFFF0000"/>
      </font>
    </dxf>
    <dxf>
      <font>
        <strike val="0"/>
        <color theme="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70C0"/>
      <rgbColor rgb="FF800000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1"/>
  <sheetViews>
    <sheetView tabSelected="1" view="pageBreakPreview" zoomScale="85" zoomScaleNormal="100" zoomScaleSheetLayoutView="85" zoomScalePageLayoutView="40" workbookViewId="0">
      <selection activeCell="H21" sqref="H21"/>
    </sheetView>
  </sheetViews>
  <sheetFormatPr defaultColWidth="6.140625" defaultRowHeight="14.45" customHeight="1" x14ac:dyDescent="0.25"/>
  <cols>
    <col min="1" max="1" width="3.28515625" style="1" bestFit="1" customWidth="1"/>
    <col min="2" max="2" width="58.85546875" style="8" customWidth="1"/>
    <col min="3" max="3" width="3.85546875" style="1" bestFit="1" customWidth="1"/>
    <col min="4" max="4" width="4.85546875" style="1" bestFit="1" customWidth="1"/>
    <col min="5" max="5" width="8.140625" style="1" bestFit="1" customWidth="1"/>
    <col min="6" max="6" width="11.85546875" style="1" customWidth="1"/>
    <col min="7" max="7" width="8.5703125" style="1" bestFit="1" customWidth="1"/>
    <col min="8" max="8" width="11.5703125" style="1" customWidth="1"/>
    <col min="9" max="9" width="9.42578125" style="1" customWidth="1"/>
    <col min="10" max="10" width="13.28515625" style="1" customWidth="1"/>
    <col min="11" max="12" width="6.140625" style="1" customWidth="1"/>
    <col min="13" max="13" width="27.42578125" style="1" customWidth="1"/>
    <col min="14" max="14" width="20" style="1" customWidth="1"/>
    <col min="15" max="254" width="6.140625" style="1" customWidth="1"/>
  </cols>
  <sheetData>
    <row r="1" spans="1:254" ht="15" x14ac:dyDescent="0.2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</row>
    <row r="2" spans="1:254" ht="15" x14ac:dyDescent="0.2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</row>
    <row r="3" spans="1:254" ht="15" x14ac:dyDescent="0.2">
      <c r="A3" s="42" t="s">
        <v>9</v>
      </c>
      <c r="B3" s="42"/>
      <c r="C3" s="42"/>
      <c r="D3" s="42"/>
      <c r="E3" s="42"/>
      <c r="F3" s="42"/>
      <c r="G3" s="42"/>
      <c r="H3" s="42"/>
      <c r="I3" s="42"/>
      <c r="J3" s="42"/>
    </row>
    <row r="4" spans="1:254" ht="230.85" customHeight="1" x14ac:dyDescent="0.25">
      <c r="A4" s="43" t="s">
        <v>25</v>
      </c>
      <c r="B4" s="43"/>
      <c r="C4" s="43"/>
      <c r="D4" s="43"/>
      <c r="E4" s="43"/>
      <c r="F4" s="43"/>
      <c r="G4" s="43"/>
      <c r="H4" s="43"/>
      <c r="I4" s="43"/>
      <c r="J4" s="43"/>
      <c r="K4" s="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2.7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2.7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25.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69.7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0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05" x14ac:dyDescent="0.25">
      <c r="A10" s="32" t="s">
        <v>0</v>
      </c>
      <c r="B10" s="32" t="s">
        <v>1</v>
      </c>
      <c r="C10" s="33" t="s">
        <v>17</v>
      </c>
      <c r="D10" s="33" t="s">
        <v>2</v>
      </c>
      <c r="E10" s="34" t="s">
        <v>18</v>
      </c>
      <c r="F10" s="33" t="s">
        <v>19</v>
      </c>
      <c r="G10" s="33" t="s">
        <v>23</v>
      </c>
      <c r="H10" s="33" t="s">
        <v>20</v>
      </c>
      <c r="I10" s="33" t="s">
        <v>21</v>
      </c>
      <c r="J10" s="33" t="s">
        <v>22</v>
      </c>
      <c r="K10" s="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4.45" customHeight="1" x14ac:dyDescent="0.25">
      <c r="A11" s="37">
        <v>1</v>
      </c>
      <c r="B11" s="38">
        <v>2</v>
      </c>
      <c r="C11" s="39">
        <v>3</v>
      </c>
      <c r="D11" s="39">
        <v>4</v>
      </c>
      <c r="E11" s="40">
        <v>5</v>
      </c>
      <c r="F11" s="38">
        <v>6</v>
      </c>
      <c r="G11" s="40">
        <v>7</v>
      </c>
      <c r="H11" s="38">
        <v>8</v>
      </c>
      <c r="I11" s="38">
        <v>9</v>
      </c>
      <c r="J11" s="38">
        <v>10</v>
      </c>
      <c r="K11" s="1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s="12" customFormat="1" ht="76.5" x14ac:dyDescent="0.25">
      <c r="A12" s="14">
        <v>1</v>
      </c>
      <c r="B12" s="15" t="s">
        <v>24</v>
      </c>
      <c r="C12" s="16" t="s">
        <v>5</v>
      </c>
      <c r="D12" s="16">
        <v>4</v>
      </c>
      <c r="E12" s="17"/>
      <c r="F12" s="18">
        <f>ROUND(E12*D12,2)</f>
        <v>0</v>
      </c>
      <c r="G12" s="19"/>
      <c r="H12" s="18">
        <f>ROUND((F12+(F12*G12)),2)</f>
        <v>0</v>
      </c>
      <c r="I12" s="18">
        <f>ROUND(H12/D12,2)</f>
        <v>0</v>
      </c>
      <c r="J12" s="2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7"/>
    </row>
    <row r="13" spans="1:254" s="12" customFormat="1" ht="76.5" x14ac:dyDescent="0.25">
      <c r="A13" s="14">
        <f>A12+1</f>
        <v>2</v>
      </c>
      <c r="B13" s="15" t="s">
        <v>6</v>
      </c>
      <c r="C13" s="16" t="s">
        <v>5</v>
      </c>
      <c r="D13" s="16">
        <v>2</v>
      </c>
      <c r="E13" s="21"/>
      <c r="F13" s="18">
        <f t="shared" ref="F13:F20" si="0">ROUND(E13*D13,2)</f>
        <v>0</v>
      </c>
      <c r="G13" s="19"/>
      <c r="H13" s="18">
        <f t="shared" ref="H13:H20" si="1">ROUND((F13+(F13*G13)),2)</f>
        <v>0</v>
      </c>
      <c r="I13" s="18">
        <f t="shared" ref="I13:I20" si="2">ROUND(H13/D13,2)</f>
        <v>0</v>
      </c>
      <c r="J13" s="2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7"/>
    </row>
    <row r="14" spans="1:254" s="12" customFormat="1" ht="51" x14ac:dyDescent="0.25">
      <c r="A14" s="14">
        <f t="shared" ref="A14:A20" si="3">A13+1</f>
        <v>3</v>
      </c>
      <c r="B14" s="22" t="s">
        <v>10</v>
      </c>
      <c r="C14" s="23" t="s">
        <v>5</v>
      </c>
      <c r="D14" s="24">
        <v>3</v>
      </c>
      <c r="E14" s="21"/>
      <c r="F14" s="18">
        <f t="shared" si="0"/>
        <v>0</v>
      </c>
      <c r="G14" s="19"/>
      <c r="H14" s="18">
        <f t="shared" si="1"/>
        <v>0</v>
      </c>
      <c r="I14" s="18">
        <f t="shared" si="2"/>
        <v>0</v>
      </c>
      <c r="J14" s="20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7"/>
    </row>
    <row r="15" spans="1:254" s="12" customFormat="1" ht="63.75" x14ac:dyDescent="0.25">
      <c r="A15" s="14">
        <f t="shared" si="3"/>
        <v>4</v>
      </c>
      <c r="B15" s="25" t="s">
        <v>11</v>
      </c>
      <c r="C15" s="23" t="s">
        <v>5</v>
      </c>
      <c r="D15" s="16">
        <v>5</v>
      </c>
      <c r="E15" s="26"/>
      <c r="F15" s="18">
        <f t="shared" si="0"/>
        <v>0</v>
      </c>
      <c r="G15" s="19"/>
      <c r="H15" s="18">
        <f t="shared" si="1"/>
        <v>0</v>
      </c>
      <c r="I15" s="18">
        <f t="shared" si="2"/>
        <v>0</v>
      </c>
      <c r="J15" s="27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7"/>
    </row>
    <row r="16" spans="1:254" s="12" customFormat="1" ht="63.75" x14ac:dyDescent="0.25">
      <c r="A16" s="14">
        <f t="shared" si="3"/>
        <v>5</v>
      </c>
      <c r="B16" s="15" t="s">
        <v>12</v>
      </c>
      <c r="C16" s="16" t="s">
        <v>5</v>
      </c>
      <c r="D16" s="24">
        <v>3</v>
      </c>
      <c r="E16" s="26"/>
      <c r="F16" s="18">
        <f t="shared" si="0"/>
        <v>0</v>
      </c>
      <c r="G16" s="19"/>
      <c r="H16" s="18">
        <f t="shared" si="1"/>
        <v>0</v>
      </c>
      <c r="I16" s="18">
        <f t="shared" si="2"/>
        <v>0</v>
      </c>
      <c r="J16" s="2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7"/>
    </row>
    <row r="17" spans="1:254" s="12" customFormat="1" ht="38.25" x14ac:dyDescent="0.25">
      <c r="A17" s="14">
        <f t="shared" si="3"/>
        <v>6</v>
      </c>
      <c r="B17" s="15" t="s">
        <v>13</v>
      </c>
      <c r="C17" s="16" t="s">
        <v>5</v>
      </c>
      <c r="D17" s="16">
        <v>1</v>
      </c>
      <c r="E17" s="21"/>
      <c r="F17" s="18">
        <f t="shared" si="0"/>
        <v>0</v>
      </c>
      <c r="G17" s="19"/>
      <c r="H17" s="18">
        <f t="shared" si="1"/>
        <v>0</v>
      </c>
      <c r="I17" s="18">
        <f t="shared" si="2"/>
        <v>0</v>
      </c>
      <c r="J17" s="20"/>
      <c r="K17" s="11"/>
      <c r="L17" s="11"/>
      <c r="M17" s="13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7"/>
    </row>
    <row r="18" spans="1:254" s="12" customFormat="1" ht="63.75" x14ac:dyDescent="0.25">
      <c r="A18" s="14">
        <f t="shared" si="3"/>
        <v>7</v>
      </c>
      <c r="B18" s="15" t="s">
        <v>14</v>
      </c>
      <c r="C18" s="16" t="s">
        <v>5</v>
      </c>
      <c r="D18" s="24">
        <v>2</v>
      </c>
      <c r="E18" s="21"/>
      <c r="F18" s="18">
        <f t="shared" si="0"/>
        <v>0</v>
      </c>
      <c r="G18" s="19"/>
      <c r="H18" s="18">
        <f t="shared" si="1"/>
        <v>0</v>
      </c>
      <c r="I18" s="18">
        <f t="shared" si="2"/>
        <v>0</v>
      </c>
      <c r="J18" s="20"/>
      <c r="K18" s="11"/>
      <c r="L18" s="11"/>
      <c r="M18" s="13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7"/>
    </row>
    <row r="19" spans="1:254" s="12" customFormat="1" ht="63.75" x14ac:dyDescent="0.25">
      <c r="A19" s="14">
        <f t="shared" si="3"/>
        <v>8</v>
      </c>
      <c r="B19" s="15" t="s">
        <v>15</v>
      </c>
      <c r="C19" s="16" t="s">
        <v>5</v>
      </c>
      <c r="D19" s="24">
        <v>2</v>
      </c>
      <c r="E19" s="21"/>
      <c r="F19" s="18">
        <f t="shared" si="0"/>
        <v>0</v>
      </c>
      <c r="G19" s="19"/>
      <c r="H19" s="18">
        <f t="shared" si="1"/>
        <v>0</v>
      </c>
      <c r="I19" s="18">
        <f t="shared" si="2"/>
        <v>0</v>
      </c>
      <c r="J19" s="20"/>
      <c r="K19" s="11"/>
      <c r="L19" s="11"/>
      <c r="M19" s="1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7"/>
    </row>
    <row r="20" spans="1:254" s="12" customFormat="1" ht="140.25" x14ac:dyDescent="0.25">
      <c r="A20" s="14">
        <f t="shared" si="3"/>
        <v>9</v>
      </c>
      <c r="B20" s="22" t="s">
        <v>16</v>
      </c>
      <c r="C20" s="16" t="s">
        <v>5</v>
      </c>
      <c r="D20" s="24">
        <v>1</v>
      </c>
      <c r="E20" s="21"/>
      <c r="F20" s="18">
        <f t="shared" si="0"/>
        <v>0</v>
      </c>
      <c r="G20" s="19"/>
      <c r="H20" s="18">
        <f t="shared" si="1"/>
        <v>0</v>
      </c>
      <c r="I20" s="18">
        <f t="shared" si="2"/>
        <v>0</v>
      </c>
      <c r="J20" s="20"/>
      <c r="K20" s="11"/>
      <c r="L20" s="11"/>
      <c r="M20" s="1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7"/>
    </row>
    <row r="21" spans="1:254" ht="25.5" x14ac:dyDescent="0.2">
      <c r="A21" s="29"/>
      <c r="B21" s="30"/>
      <c r="C21" s="30"/>
      <c r="D21" s="30"/>
      <c r="E21" s="31" t="s">
        <v>3</v>
      </c>
      <c r="F21" s="35">
        <f>SUM(F12:F20)</f>
        <v>0</v>
      </c>
      <c r="G21" s="31" t="s">
        <v>4</v>
      </c>
      <c r="H21" s="36">
        <f>SUM(H12:H20)</f>
        <v>0</v>
      </c>
      <c r="I21" s="30"/>
      <c r="J21" s="28"/>
    </row>
  </sheetData>
  <mergeCells count="4">
    <mergeCell ref="A1:J1"/>
    <mergeCell ref="A2:J2"/>
    <mergeCell ref="A3:J3"/>
    <mergeCell ref="A4:J9"/>
  </mergeCells>
  <conditionalFormatting sqref="F12:F20 M17:M20">
    <cfRule type="cellIs" dxfId="6" priority="4" stopIfTrue="1" operator="lessThan">
      <formula>0</formula>
    </cfRule>
  </conditionalFormatting>
  <conditionalFormatting sqref="F12:F21">
    <cfRule type="cellIs" dxfId="5" priority="3" operator="equal">
      <formula>0</formula>
    </cfRule>
  </conditionalFormatting>
  <conditionalFormatting sqref="H12:I20">
    <cfRule type="cellIs" dxfId="4" priority="2" operator="equal">
      <formula>0</formula>
    </cfRule>
  </conditionalFormatting>
  <conditionalFormatting sqref="H21">
    <cfRule type="cellIs" dxfId="0" priority="1" operator="equal">
      <formula>0</formula>
    </cfRule>
  </conditionalFormatting>
  <printOptions horizontalCentered="1"/>
  <pageMargins left="0.11811023622047245" right="0.11811023622047245" top="0.9055118110236221" bottom="0.15748031496062992" header="0.11811023622047245" footer="0.11811023622047245"/>
  <pageSetup fitToHeight="0" orientation="landscape" r:id="rId1"/>
  <headerFooter>
    <oddHeader>&amp;C&amp;G</oddHeader>
    <oddFooter>&amp;C&amp;"Helvetica Neue,Regular"&amp;12&amp;K000000&amp;P</oddFooter>
  </headerFooter>
  <rowBreaks count="1" manualBreakCount="1">
    <brk id="9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 2</vt:lpstr>
      <vt:lpstr>'Zad.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Gospodarczy</dc:creator>
  <cp:lastModifiedBy>Anna Massier</cp:lastModifiedBy>
  <cp:lastPrinted>2023-06-20T08:23:52Z</cp:lastPrinted>
  <dcterms:created xsi:type="dcterms:W3CDTF">2023-03-16T08:56:40Z</dcterms:created>
  <dcterms:modified xsi:type="dcterms:W3CDTF">2023-06-20T08:23:58Z</dcterms:modified>
</cp:coreProperties>
</file>