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tabRatio="787" activeTab="1"/>
  </bookViews>
  <sheets>
    <sheet name="ark" sheetId="1" r:id="rId1"/>
    <sheet name="ark (2)" sheetId="2" r:id="rId2"/>
  </sheets>
  <definedNames>
    <definedName name="_xlnm._FilterDatabase" localSheetId="0" hidden="1">'ark'!$B$3:$M$17</definedName>
    <definedName name="_xlnm._FilterDatabase" localSheetId="1" hidden="1">'ark (2)'!$B$3:$L$24</definedName>
    <definedName name="Excel_BuiltIn__FilterDatabase" localSheetId="0">'ark'!$B$3:$M$108</definedName>
    <definedName name="Excel_BuiltIn__FilterDatabase" localSheetId="1">'ark (2)'!$B$3:$L$115</definedName>
    <definedName name="Excel_BuiltIn_Print_Area" localSheetId="0">'ark'!$A$1:$M$5</definedName>
    <definedName name="Excel_BuiltIn_Print_Area" localSheetId="1">'ark (2)'!$A$1:$L$4</definedName>
    <definedName name="_xlnm.Print_Area" localSheetId="0">'ark'!$A$1:$M$16</definedName>
    <definedName name="_xlnm.Print_Area" localSheetId="1">'ark (2)'!$A$1:$L$20</definedName>
  </definedNames>
  <calcPr fullCalcOnLoad="1"/>
</workbook>
</file>

<file path=xl/sharedStrings.xml><?xml version="1.0" encoding="utf-8"?>
<sst xmlns="http://schemas.openxmlformats.org/spreadsheetml/2006/main" count="154" uniqueCount="80">
  <si>
    <t>Lp.</t>
  </si>
  <si>
    <t>Numer pociągu za który zastosowana KKZ</t>
  </si>
  <si>
    <t>Termin kursowania KKZ</t>
  </si>
  <si>
    <t>Kilometry wg PR Kraków</t>
  </si>
  <si>
    <t>Cena jednostkowa netto za jeden pojazdokilometr [zł]</t>
  </si>
  <si>
    <t>Stawka % podatku VAT</t>
  </si>
  <si>
    <t>Razem</t>
  </si>
  <si>
    <t>Kilometry łącznie</t>
  </si>
  <si>
    <t>wartość podatku VAT [zł]</t>
  </si>
  <si>
    <t>TAK</t>
  </si>
  <si>
    <t xml:space="preserve"> zał.nr 1 jako BUS</t>
  </si>
  <si>
    <t>Odcinek przejazdu KKZ zgodny z rozkładem jazdy.</t>
  </si>
  <si>
    <t>Ilość dni = kursów</t>
  </si>
  <si>
    <t>Wartość usługi KKZ netto (zł)</t>
  </si>
  <si>
    <t xml:space="preserve">Wartość usługi KKZ brutto [zł] </t>
  </si>
  <si>
    <t>(KONWOJENT)</t>
  </si>
  <si>
    <t xml:space="preserve">Zabierzów - Rudawa
</t>
  </si>
  <si>
    <t xml:space="preserve">Krzeszowice - Rudawa
</t>
  </si>
  <si>
    <t xml:space="preserve">Zabierzów - Rudawa-Krzeszowice
wg RJ poc  </t>
  </si>
  <si>
    <t xml:space="preserve">Krzeszowice - Rudawa-Zabierzów
wg RJ poc  </t>
  </si>
  <si>
    <r>
      <t xml:space="preserve">Kalkulacja wykonania Zadania KKZ na odcinkach:
</t>
    </r>
    <r>
      <rPr>
        <b/>
        <u val="single"/>
        <sz val="14"/>
        <rFont val="Arial CE"/>
        <family val="0"/>
      </rPr>
      <t>Zabierzów - Rudawa-Krzeszowice</t>
    </r>
    <r>
      <rPr>
        <b/>
        <sz val="14"/>
        <rFont val="Arial CE"/>
        <family val="0"/>
      </rPr>
      <t xml:space="preserve"> </t>
    </r>
    <r>
      <rPr>
        <b/>
        <sz val="14"/>
        <rFont val="Arial CE"/>
        <family val="2"/>
      </rPr>
      <t xml:space="preserve">oraz </t>
    </r>
    <r>
      <rPr>
        <b/>
        <u val="single"/>
        <sz val="14"/>
        <rFont val="Arial CE"/>
        <family val="0"/>
      </rPr>
      <t xml:space="preserve">Krzeszowice - Rudawa  - Zabierzów </t>
    </r>
    <r>
      <rPr>
        <b/>
        <sz val="14"/>
        <rFont val="Arial CE"/>
        <family val="2"/>
      </rPr>
      <t>od dnia 11.XII.2016 do dnia 11.III.2017r
za pociągi nie zatrzymujace się w st. Rudawa</t>
    </r>
  </si>
  <si>
    <t>załącznik nr 3 do UMOWY (Wzoru)</t>
  </si>
  <si>
    <t>WZÓR</t>
  </si>
  <si>
    <t>KKZ za poc. 33003</t>
  </si>
  <si>
    <t>KKZ za poc. 33085</t>
  </si>
  <si>
    <t>KKZ za poc. 33021</t>
  </si>
  <si>
    <t>KKZ za poc. 33023</t>
  </si>
  <si>
    <t>KKZ za poc. 33025</t>
  </si>
  <si>
    <t>KKZ za poc. 33006</t>
  </si>
  <si>
    <t>KKZ za poc. 33008</t>
  </si>
  <si>
    <t>KKZ za poc. 33026</t>
  </si>
  <si>
    <t>KKZ za poc. 33028</t>
  </si>
  <si>
    <t>KKZ za poc. 33030</t>
  </si>
  <si>
    <t>KKZ za poc. 33034</t>
  </si>
  <si>
    <t>5.VI-9.VI.2017 codziennie</t>
  </si>
  <si>
    <t>KKZ za poc. 333041</t>
  </si>
  <si>
    <t>Tarnów-Gromnik wg RJ poc zał.nr 1 jako AUTOBUS</t>
  </si>
  <si>
    <t xml:space="preserve">   </t>
  </si>
  <si>
    <t xml:space="preserve">Dodatkowe domówienia </t>
  </si>
  <si>
    <t>W przypadku zwiększonego potoku podróżnych lub odwołania pociągow przez PKP PLK S.A. dodatkowe domówienie autobusów w wysokości 30%</t>
  </si>
  <si>
    <t>1.</t>
  </si>
  <si>
    <t>2.</t>
  </si>
  <si>
    <t>3.</t>
  </si>
  <si>
    <t>4.</t>
  </si>
  <si>
    <t>5.</t>
  </si>
  <si>
    <t>6.</t>
  </si>
  <si>
    <t>KKZ za poc. 43802/3</t>
  </si>
  <si>
    <t>KKZ za poc. 43300/1</t>
  </si>
  <si>
    <t>Koszty za 1 pojazdokilometr oszacował P. Nacz. Grzegorz Banaś</t>
  </si>
  <si>
    <t>15.VI. - 31.VIII. 2019r.                 w (6)</t>
  </si>
  <si>
    <t>KKZ za poc. 34303/2</t>
  </si>
  <si>
    <t>KKZ za poc. 34305/4</t>
  </si>
  <si>
    <t>Trzebinia - Jaworzno Szczakowa wg RJ  poc. 34305/4               zał. Nr 1 jako Autobus nr 1</t>
  </si>
  <si>
    <t>Trzebinia - Katowice wg RJ  poc. 34303/2 zał. Nr 1 jako Autobus nr 1</t>
  </si>
  <si>
    <t>Trzebinia - Katowice wg RJ  poc. 34303/2  zał. Nr 1 jako Autobus nr 2</t>
  </si>
  <si>
    <t>Trzebinia - Jaworzno Szczakowa wg RJ  poc. 34305/4               zał. Nr 1 jako Autobus nr 2</t>
  </si>
  <si>
    <t>KKZ za poc. 34307/6</t>
  </si>
  <si>
    <t>Kraków Główny -  Trzebinia  wg RJ  poc. 34307/6                          zał. Nr 1   jako Autobus nr 1</t>
  </si>
  <si>
    <t>Kraków Główny -  Trzebinia  wg RJ  poc. 34307/6                         zał. Nr 1   jako Autobus nr 2</t>
  </si>
  <si>
    <t>9.VI. - 31.VIII. 2019r.</t>
  </si>
  <si>
    <t xml:space="preserve"> Trzebinia - Kraków Główny  wg RJ  poc. 43300/1                                         zał.    Nr 1     jako Autobus nr 1              </t>
  </si>
  <si>
    <t xml:space="preserve"> Trzebinia - Kraków Główny  wg RJ  poc. 43300/1                                         zał.    Nr 1     jako Autobus nr 2</t>
  </si>
  <si>
    <t xml:space="preserve"> Trzebinia - Kraków Główny  wg RJ  poc. 43300/1                                         zał.    Nr 1     jako Autobus nr 3</t>
  </si>
  <si>
    <t>15.VI. - 31.VIII. 2019r.           w (6)</t>
  </si>
  <si>
    <t>Jaworzno Szczakowa -  Trzebinia wg RJ  poc. 43802/3                                       zał.  Nr 1   jako Autobus nr 1</t>
  </si>
  <si>
    <t>Jaworzno Szczakowa -  Trzebinia wg RJ  poc. 43802/3                                       zał.  Nr 1   jako Autobus nr 2</t>
  </si>
  <si>
    <t>Jaworzno Szczakowa -  Trzebinia wg RJ  poc. 43802/3                                       zał.  Nr 1   jako Autobus nr 3</t>
  </si>
  <si>
    <t xml:space="preserve">                          Kalkulacja wykonania Zadania KKZ na odcinkach;                                                                                                                                                                                                                                                                                            Kraków Główny - Kraków Business Park -Zabierzow - Trzebinia oraz Trzebinia -  Zabierzów - Kraków Business Park - Kraków Główny w terminie  09.06.2019 r. - 31.08.2019 r.                                                             Trzebinia - Jaworzno Szczakowa - Katowice w (6)   w terminie 15.06. - 31.08.2019r.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 pociagi odwołane na powyższych odcinkach z powodu wprowadzenia przez PKP PLK S.A. torowych prac torowych. </t>
  </si>
  <si>
    <t>7.</t>
  </si>
  <si>
    <t>KKZ  33287                    za poc. 43802/3 jadący drogą okrężną</t>
  </si>
  <si>
    <t xml:space="preserve">Kraków Główny - Podłęże                                                          wg RJ  poc. 43802/3                                                                   zał.  Nr 1   jako Autobus </t>
  </si>
  <si>
    <t>10.VI. - 31.VIII. 2019r.                        w (D) -                                     oprócz                                         21.VI;   16.VIII;</t>
  </si>
  <si>
    <t>KKZ za poc. 30701</t>
  </si>
  <si>
    <t>Krzeszowice - Kraków Główny  wg RJ  poc. 30701                                      zał.  Nr 1   jako Autobus nr 1</t>
  </si>
  <si>
    <t>10.VI. -  31.VIII. 2019r. codziennie opr. (7)</t>
  </si>
  <si>
    <t>KKZ za po. 30719/8</t>
  </si>
  <si>
    <t>Kraków Główny -  Trzebinia  wg RJ  poc. 30719/8                        zał. Nr 1   jako Autobus nr 1</t>
  </si>
  <si>
    <t>8.</t>
  </si>
  <si>
    <t>9.</t>
  </si>
  <si>
    <t>załącznik nr 1a    Kalkulacja ceny oferty  dla części B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</si>
</sst>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[$-415]d\ mmmm\ yyyy"/>
    <numFmt numFmtId="174" formatCode="[$-415]dddd\,\ d\ mmmm\ yyyy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12"/>
      <name val="Calibri"/>
      <family val="2"/>
    </font>
    <font>
      <b/>
      <sz val="16"/>
      <color indexed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7"/>
      <color indexed="8"/>
      <name val="Arial"/>
      <family val="2"/>
    </font>
    <font>
      <sz val="7"/>
      <name val="Arial CE"/>
      <family val="2"/>
    </font>
    <font>
      <b/>
      <i/>
      <sz val="7"/>
      <color indexed="12"/>
      <name val="Arial CE"/>
      <family val="2"/>
    </font>
    <font>
      <b/>
      <sz val="7"/>
      <name val="Arial CE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8"/>
      <name val="Arial CE"/>
      <family val="2"/>
    </font>
    <font>
      <b/>
      <u val="single"/>
      <sz val="14"/>
      <name val="Arial CE"/>
      <family val="0"/>
    </font>
    <font>
      <sz val="7"/>
      <color indexed="12"/>
      <name val="Arial CE"/>
      <family val="0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Czcionka tekstu podstawowego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12"/>
      <name val="Arial"/>
      <family val="2"/>
    </font>
    <font>
      <b/>
      <i/>
      <sz val="7"/>
      <color indexed="8"/>
      <name val="Arial CE"/>
      <family val="2"/>
    </font>
    <font>
      <sz val="9"/>
      <name val="Calibri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9"/>
      <color rgb="FF0000FF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b/>
      <i/>
      <sz val="7"/>
      <color theme="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52" applyFont="1" applyFill="1" applyBorder="1">
      <alignment/>
      <protection/>
    </xf>
    <xf numFmtId="0" fontId="13" fillId="0" borderId="0" xfId="52" applyBorder="1">
      <alignment/>
      <protection/>
    </xf>
    <xf numFmtId="0" fontId="22" fillId="0" borderId="0" xfId="52" applyFont="1" applyBorder="1" applyAlignment="1">
      <alignment/>
      <protection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52" applyFont="1" applyBorder="1" applyAlignment="1">
      <alignment horizontal="center" vertical="center" wrapText="1"/>
      <protection/>
    </xf>
    <xf numFmtId="0" fontId="26" fillId="10" borderId="10" xfId="52" applyFont="1" applyFill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7" fillId="0" borderId="10" xfId="52" applyFont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2" fillId="0" borderId="10" xfId="52" applyFont="1" applyBorder="1" applyAlignment="1">
      <alignment horizontal="center" vertical="center" wrapText="1"/>
      <protection/>
    </xf>
    <xf numFmtId="4" fontId="30" fillId="0" borderId="11" xfId="52" applyNumberFormat="1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5" fillId="0" borderId="12" xfId="0" applyFont="1" applyFill="1" applyBorder="1" applyAlignment="1">
      <alignment horizontal="center" vertical="center"/>
    </xf>
    <xf numFmtId="4" fontId="34" fillId="0" borderId="12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" fontId="36" fillId="0" borderId="10" xfId="52" applyNumberFormat="1" applyFont="1" applyFill="1" applyBorder="1" applyAlignment="1">
      <alignment horizontal="center" vertical="center"/>
      <protection/>
    </xf>
    <xf numFmtId="164" fontId="36" fillId="0" borderId="10" xfId="52" applyNumberFormat="1" applyFont="1" applyBorder="1" applyAlignment="1">
      <alignment horizontal="center" vertical="center"/>
      <protection/>
    </xf>
    <xf numFmtId="2" fontId="36" fillId="0" borderId="10" xfId="52" applyNumberFormat="1" applyFont="1" applyFill="1" applyBorder="1" applyAlignment="1">
      <alignment horizontal="center" vertical="center"/>
      <protection/>
    </xf>
    <xf numFmtId="4" fontId="36" fillId="0" borderId="10" xfId="52" applyNumberFormat="1" applyFont="1" applyBorder="1" applyAlignment="1">
      <alignment horizontal="center" vertical="center"/>
      <protection/>
    </xf>
    <xf numFmtId="9" fontId="36" fillId="25" borderId="10" xfId="52" applyNumberFormat="1" applyFont="1" applyFill="1" applyBorder="1" applyAlignment="1">
      <alignment horizontal="center" vertical="center"/>
      <protection/>
    </xf>
    <xf numFmtId="2" fontId="36" fillId="0" borderId="10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4" fontId="40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53" fillId="0" borderId="0" xfId="0" applyFont="1" applyAlignment="1">
      <alignment/>
    </xf>
    <xf numFmtId="0" fontId="54" fillId="0" borderId="10" xfId="52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9" fontId="36" fillId="0" borderId="10" xfId="52" applyNumberFormat="1" applyFont="1" applyFill="1" applyBorder="1" applyAlignment="1">
      <alignment horizontal="center" vertical="center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34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2" fontId="47" fillId="0" borderId="10" xfId="52" applyNumberFormat="1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9" fontId="29" fillId="0" borderId="10" xfId="0" applyNumberFormat="1" applyFont="1" applyFill="1" applyBorder="1" applyAlignment="1">
      <alignment horizontal="center" vertical="center" wrapText="1"/>
    </xf>
    <xf numFmtId="0" fontId="36" fillId="0" borderId="10" xfId="52" applyFont="1" applyFill="1" applyBorder="1" applyAlignment="1">
      <alignment horizontal="center" vertical="center" wrapText="1"/>
      <protection/>
    </xf>
    <xf numFmtId="4" fontId="36" fillId="0" borderId="10" xfId="52" applyNumberFormat="1" applyFont="1" applyFill="1" applyBorder="1" applyAlignment="1">
      <alignment horizontal="center" vertical="center"/>
      <protection/>
    </xf>
    <xf numFmtId="0" fontId="41" fillId="0" borderId="12" xfId="0" applyFont="1" applyFill="1" applyBorder="1" applyAlignment="1">
      <alignment horizontal="center" vertical="center" wrapText="1"/>
    </xf>
    <xf numFmtId="0" fontId="47" fillId="0" borderId="10" xfId="52" applyFont="1" applyFill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horizontal="left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4" fontId="40" fillId="0" borderId="11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22" fillId="0" borderId="0" xfId="52" applyFont="1" applyBorder="1" applyAlignment="1">
      <alignment horizontal="left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/>
    </xf>
    <xf numFmtId="0" fontId="42" fillId="26" borderId="15" xfId="49" applyFont="1" applyFill="1" applyBorder="1" applyAlignment="1">
      <alignment horizontal="center" vertical="center" wrapText="1"/>
    </xf>
    <xf numFmtId="0" fontId="42" fillId="26" borderId="16" xfId="49" applyFont="1" applyFill="1" applyBorder="1" applyAlignment="1">
      <alignment horizontal="center" vertical="center" wrapText="1"/>
    </xf>
    <xf numFmtId="0" fontId="42" fillId="26" borderId="13" xfId="49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47625</xdr:rowOff>
    </xdr:from>
    <xdr:to>
      <xdr:col>1</xdr:col>
      <xdr:colOff>514350</xdr:colOff>
      <xdr:row>1</xdr:row>
      <xdr:rowOff>819150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8125"/>
          <a:ext cx="704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7"/>
  <sheetViews>
    <sheetView view="pageBreakPreview" zoomScaleNormal="85" zoomScaleSheetLayoutView="100" zoomScalePageLayoutView="0" workbookViewId="0" topLeftCell="A1">
      <selection activeCell="O2" sqref="O2"/>
    </sheetView>
  </sheetViews>
  <sheetFormatPr defaultColWidth="9.140625" defaultRowHeight="15"/>
  <cols>
    <col min="1" max="1" width="3.8515625" style="1" customWidth="1"/>
    <col min="2" max="2" width="12.8515625" style="1" customWidth="1"/>
    <col min="3" max="3" width="33.28125" style="1" customWidth="1"/>
    <col min="4" max="4" width="10.421875" style="1" customWidth="1"/>
    <col min="5" max="5" width="21.57421875" style="1" customWidth="1"/>
    <col min="6" max="7" width="6.8515625" style="1" customWidth="1"/>
    <col min="8" max="8" width="10.57421875" style="1" customWidth="1"/>
    <col min="9" max="9" width="12.8515625" style="1" customWidth="1"/>
    <col min="10" max="10" width="11.28125" style="1" customWidth="1"/>
    <col min="11" max="11" width="5.28125" style="1" customWidth="1"/>
    <col min="12" max="12" width="10.7109375" style="1" customWidth="1"/>
    <col min="13" max="13" width="12.00390625" style="1" customWidth="1"/>
    <col min="16" max="16" width="31.7109375" style="0" customWidth="1"/>
    <col min="20" max="20" width="29.8515625" style="0" customWidth="1"/>
  </cols>
  <sheetData>
    <row r="1" spans="1:13" ht="15" customHeight="1">
      <c r="A1" s="2"/>
      <c r="C1" s="3" t="s">
        <v>22</v>
      </c>
      <c r="D1" s="3"/>
      <c r="E1" s="4"/>
      <c r="F1" s="5"/>
      <c r="G1" s="6"/>
      <c r="H1" s="68" t="s">
        <v>21</v>
      </c>
      <c r="I1" s="68"/>
      <c r="J1" s="68"/>
      <c r="K1" s="68"/>
      <c r="L1" s="68"/>
      <c r="M1" s="68"/>
    </row>
    <row r="2" spans="1:13" ht="57.75" customHeight="1">
      <c r="A2" s="69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40.5" customHeight="1">
      <c r="A3" s="7" t="s">
        <v>0</v>
      </c>
      <c r="B3" s="7" t="s">
        <v>1</v>
      </c>
      <c r="C3" s="8" t="s">
        <v>11</v>
      </c>
      <c r="D3" s="15" t="s">
        <v>15</v>
      </c>
      <c r="E3" s="8" t="s">
        <v>2</v>
      </c>
      <c r="F3" s="8" t="s">
        <v>12</v>
      </c>
      <c r="G3" s="9" t="s">
        <v>3</v>
      </c>
      <c r="H3" s="8" t="s">
        <v>7</v>
      </c>
      <c r="I3" s="10" t="s">
        <v>4</v>
      </c>
      <c r="J3" s="11" t="s">
        <v>13</v>
      </c>
      <c r="K3" s="8" t="s">
        <v>5</v>
      </c>
      <c r="L3" s="8" t="s">
        <v>8</v>
      </c>
      <c r="M3" s="8" t="s">
        <v>14</v>
      </c>
    </row>
    <row r="4" spans="1:20" ht="24" customHeight="1">
      <c r="A4" s="26">
        <v>1</v>
      </c>
      <c r="B4" s="21" t="s">
        <v>23</v>
      </c>
      <c r="C4" s="21" t="s">
        <v>36</v>
      </c>
      <c r="D4" s="22" t="s">
        <v>9</v>
      </c>
      <c r="E4" s="23" t="s">
        <v>34</v>
      </c>
      <c r="F4" s="24"/>
      <c r="G4" s="27"/>
      <c r="H4" s="28">
        <f>F4*G4</f>
        <v>0</v>
      </c>
      <c r="I4" s="29">
        <v>16.32</v>
      </c>
      <c r="J4" s="30">
        <f>I4*H4</f>
        <v>0</v>
      </c>
      <c r="K4" s="31">
        <v>0.08</v>
      </c>
      <c r="L4" s="32">
        <f>J4*K4</f>
        <v>0</v>
      </c>
      <c r="M4" s="30">
        <f>J4+L4</f>
        <v>0</v>
      </c>
      <c r="N4" s="12"/>
      <c r="P4" s="13" t="s">
        <v>18</v>
      </c>
      <c r="Q4" s="14" t="s">
        <v>10</v>
      </c>
      <c r="T4" s="13" t="s">
        <v>16</v>
      </c>
    </row>
    <row r="5" spans="1:20" ht="24" customHeight="1">
      <c r="A5" s="26">
        <v>2</v>
      </c>
      <c r="B5" s="21" t="s">
        <v>35</v>
      </c>
      <c r="C5" s="21" t="s">
        <v>36</v>
      </c>
      <c r="D5" s="22" t="s">
        <v>9</v>
      </c>
      <c r="E5" s="23" t="s">
        <v>34</v>
      </c>
      <c r="F5" s="24"/>
      <c r="G5" s="27"/>
      <c r="H5" s="28">
        <f aca="true" t="shared" si="0" ref="H5:H15">F5*G5</f>
        <v>0</v>
      </c>
      <c r="I5" s="29">
        <v>16.3</v>
      </c>
      <c r="J5" s="30">
        <f aca="true" t="shared" si="1" ref="J5:J15">I5*H5</f>
        <v>0</v>
      </c>
      <c r="K5" s="31">
        <v>0.08</v>
      </c>
      <c r="L5" s="32">
        <f aca="true" t="shared" si="2" ref="L5:L15">J5*K5</f>
        <v>0</v>
      </c>
      <c r="M5" s="30">
        <f aca="true" t="shared" si="3" ref="M5:M15">J5+L5</f>
        <v>0</v>
      </c>
      <c r="N5" s="12"/>
      <c r="P5" s="13" t="s">
        <v>18</v>
      </c>
      <c r="Q5" s="14" t="s">
        <v>10</v>
      </c>
      <c r="T5" s="13" t="s">
        <v>16</v>
      </c>
    </row>
    <row r="6" spans="1:20" ht="24" customHeight="1">
      <c r="A6" s="26">
        <v>3</v>
      </c>
      <c r="B6" s="21" t="s">
        <v>24</v>
      </c>
      <c r="C6" s="21" t="s">
        <v>36</v>
      </c>
      <c r="D6" s="22" t="s">
        <v>9</v>
      </c>
      <c r="E6" s="23" t="s">
        <v>34</v>
      </c>
      <c r="F6" s="24"/>
      <c r="G6" s="27"/>
      <c r="H6" s="28">
        <f t="shared" si="0"/>
        <v>0</v>
      </c>
      <c r="I6" s="29">
        <v>16.32</v>
      </c>
      <c r="J6" s="30">
        <f t="shared" si="1"/>
        <v>0</v>
      </c>
      <c r="K6" s="31">
        <v>0.08</v>
      </c>
      <c r="L6" s="32">
        <f t="shared" si="2"/>
        <v>0</v>
      </c>
      <c r="M6" s="30">
        <f t="shared" si="3"/>
        <v>0</v>
      </c>
      <c r="N6" s="12"/>
      <c r="P6" s="13" t="s">
        <v>18</v>
      </c>
      <c r="Q6" s="14" t="s">
        <v>10</v>
      </c>
      <c r="T6" s="13"/>
    </row>
    <row r="7" spans="1:20" ht="24" customHeight="1">
      <c r="A7" s="26">
        <v>4</v>
      </c>
      <c r="B7" s="21" t="s">
        <v>25</v>
      </c>
      <c r="C7" s="21" t="s">
        <v>36</v>
      </c>
      <c r="D7" s="22" t="s">
        <v>9</v>
      </c>
      <c r="E7" s="23" t="s">
        <v>34</v>
      </c>
      <c r="F7" s="25"/>
      <c r="G7" s="27"/>
      <c r="H7" s="28">
        <f t="shared" si="0"/>
        <v>0</v>
      </c>
      <c r="I7" s="29">
        <v>16.32</v>
      </c>
      <c r="J7" s="30">
        <f t="shared" si="1"/>
        <v>0</v>
      </c>
      <c r="K7" s="31">
        <v>0.08</v>
      </c>
      <c r="L7" s="32">
        <f t="shared" si="2"/>
        <v>0</v>
      </c>
      <c r="M7" s="30">
        <f t="shared" si="3"/>
        <v>0</v>
      </c>
      <c r="N7" s="12"/>
      <c r="P7" s="13" t="s">
        <v>18</v>
      </c>
      <c r="Q7" s="14" t="s">
        <v>10</v>
      </c>
      <c r="T7" s="13" t="s">
        <v>16</v>
      </c>
    </row>
    <row r="8" spans="1:20" ht="24" customHeight="1">
      <c r="A8" s="26">
        <v>5</v>
      </c>
      <c r="B8" s="21" t="s">
        <v>26</v>
      </c>
      <c r="C8" s="21" t="s">
        <v>36</v>
      </c>
      <c r="D8" s="22" t="s">
        <v>9</v>
      </c>
      <c r="E8" s="23" t="s">
        <v>34</v>
      </c>
      <c r="F8" s="25"/>
      <c r="G8" s="27"/>
      <c r="H8" s="28">
        <f t="shared" si="0"/>
        <v>0</v>
      </c>
      <c r="I8" s="29">
        <v>16.32</v>
      </c>
      <c r="J8" s="30">
        <f t="shared" si="1"/>
        <v>0</v>
      </c>
      <c r="K8" s="31">
        <v>0.08</v>
      </c>
      <c r="L8" s="32">
        <f t="shared" si="2"/>
        <v>0</v>
      </c>
      <c r="M8" s="30">
        <f t="shared" si="3"/>
        <v>0</v>
      </c>
      <c r="N8" s="12"/>
      <c r="P8" s="13" t="s">
        <v>18</v>
      </c>
      <c r="Q8" s="14" t="s">
        <v>10</v>
      </c>
      <c r="T8" s="13"/>
    </row>
    <row r="9" spans="1:20" ht="24" customHeight="1">
      <c r="A9" s="26">
        <v>6</v>
      </c>
      <c r="B9" s="21" t="s">
        <v>27</v>
      </c>
      <c r="C9" s="21" t="s">
        <v>36</v>
      </c>
      <c r="D9" s="22" t="s">
        <v>9</v>
      </c>
      <c r="E9" s="23" t="s">
        <v>34</v>
      </c>
      <c r="F9" s="25"/>
      <c r="G9" s="27"/>
      <c r="H9" s="28">
        <f t="shared" si="0"/>
        <v>0</v>
      </c>
      <c r="I9" s="29">
        <v>16.32</v>
      </c>
      <c r="J9" s="30">
        <f t="shared" si="1"/>
        <v>0</v>
      </c>
      <c r="K9" s="31">
        <v>0.08</v>
      </c>
      <c r="L9" s="32">
        <f t="shared" si="2"/>
        <v>0</v>
      </c>
      <c r="M9" s="30">
        <f t="shared" si="3"/>
        <v>0</v>
      </c>
      <c r="N9" s="12"/>
      <c r="P9" s="13" t="s">
        <v>18</v>
      </c>
      <c r="Q9" s="14" t="s">
        <v>10</v>
      </c>
      <c r="T9" s="13"/>
    </row>
    <row r="10" spans="1:20" ht="24" customHeight="1">
      <c r="A10" s="26">
        <v>7</v>
      </c>
      <c r="B10" s="21" t="s">
        <v>28</v>
      </c>
      <c r="C10" s="21" t="s">
        <v>36</v>
      </c>
      <c r="D10" s="22" t="s">
        <v>9</v>
      </c>
      <c r="E10" s="23" t="s">
        <v>34</v>
      </c>
      <c r="F10" s="24"/>
      <c r="G10" s="27"/>
      <c r="H10" s="28">
        <f t="shared" si="0"/>
        <v>0</v>
      </c>
      <c r="I10" s="29">
        <v>16.32</v>
      </c>
      <c r="J10" s="30">
        <f t="shared" si="1"/>
        <v>0</v>
      </c>
      <c r="K10" s="31">
        <v>0.08</v>
      </c>
      <c r="L10" s="32">
        <f t="shared" si="2"/>
        <v>0</v>
      </c>
      <c r="M10" s="30">
        <f t="shared" si="3"/>
        <v>0</v>
      </c>
      <c r="N10" s="12"/>
      <c r="P10" s="13" t="s">
        <v>18</v>
      </c>
      <c r="Q10" s="14" t="s">
        <v>10</v>
      </c>
      <c r="T10" s="13" t="s">
        <v>16</v>
      </c>
    </row>
    <row r="11" spans="1:20" ht="24" customHeight="1">
      <c r="A11" s="26">
        <v>8</v>
      </c>
      <c r="B11" s="21" t="s">
        <v>29</v>
      </c>
      <c r="C11" s="21" t="s">
        <v>36</v>
      </c>
      <c r="D11" s="22" t="s">
        <v>9</v>
      </c>
      <c r="E11" s="23" t="s">
        <v>34</v>
      </c>
      <c r="F11" s="24"/>
      <c r="G11" s="27"/>
      <c r="H11" s="28">
        <f t="shared" si="0"/>
        <v>0</v>
      </c>
      <c r="I11" s="29">
        <v>16.32</v>
      </c>
      <c r="J11" s="30">
        <f t="shared" si="1"/>
        <v>0</v>
      </c>
      <c r="K11" s="31">
        <v>0.08</v>
      </c>
      <c r="L11" s="32">
        <f t="shared" si="2"/>
        <v>0</v>
      </c>
      <c r="M11" s="30">
        <f t="shared" si="3"/>
        <v>0</v>
      </c>
      <c r="N11" s="12"/>
      <c r="P11" s="13" t="s">
        <v>18</v>
      </c>
      <c r="Q11" s="14" t="s">
        <v>10</v>
      </c>
      <c r="T11" s="13"/>
    </row>
    <row r="12" spans="1:20" ht="24" customHeight="1">
      <c r="A12" s="26">
        <v>9</v>
      </c>
      <c r="B12" s="21" t="s">
        <v>30</v>
      </c>
      <c r="C12" s="21" t="s">
        <v>36</v>
      </c>
      <c r="D12" s="22" t="s">
        <v>9</v>
      </c>
      <c r="E12" s="23" t="s">
        <v>34</v>
      </c>
      <c r="F12" s="24"/>
      <c r="G12" s="27"/>
      <c r="H12" s="28">
        <f t="shared" si="0"/>
        <v>0</v>
      </c>
      <c r="I12" s="29">
        <v>16.32</v>
      </c>
      <c r="J12" s="30">
        <f t="shared" si="1"/>
        <v>0</v>
      </c>
      <c r="K12" s="31">
        <v>0.08</v>
      </c>
      <c r="L12" s="32">
        <f t="shared" si="2"/>
        <v>0</v>
      </c>
      <c r="M12" s="30">
        <f t="shared" si="3"/>
        <v>0</v>
      </c>
      <c r="N12" s="12"/>
      <c r="P12" s="13" t="s">
        <v>18</v>
      </c>
      <c r="Q12" s="14" t="s">
        <v>10</v>
      </c>
      <c r="T12" s="13"/>
    </row>
    <row r="13" spans="1:20" ht="24" customHeight="1">
      <c r="A13" s="26">
        <v>10</v>
      </c>
      <c r="B13" s="21" t="s">
        <v>31</v>
      </c>
      <c r="C13" s="21" t="s">
        <v>36</v>
      </c>
      <c r="D13" s="22" t="s">
        <v>9</v>
      </c>
      <c r="E13" s="23" t="s">
        <v>34</v>
      </c>
      <c r="F13" s="24"/>
      <c r="G13" s="27"/>
      <c r="H13" s="28">
        <f t="shared" si="0"/>
        <v>0</v>
      </c>
      <c r="I13" s="29">
        <v>16.32</v>
      </c>
      <c r="J13" s="30">
        <f t="shared" si="1"/>
        <v>0</v>
      </c>
      <c r="K13" s="31">
        <v>0.08</v>
      </c>
      <c r="L13" s="32">
        <f t="shared" si="2"/>
        <v>0</v>
      </c>
      <c r="M13" s="30">
        <f t="shared" si="3"/>
        <v>0</v>
      </c>
      <c r="N13" s="12"/>
      <c r="P13" s="13" t="s">
        <v>18</v>
      </c>
      <c r="Q13" s="14" t="s">
        <v>10</v>
      </c>
      <c r="T13" s="13" t="s">
        <v>16</v>
      </c>
    </row>
    <row r="14" spans="1:20" ht="24" customHeight="1">
      <c r="A14" s="26">
        <v>11</v>
      </c>
      <c r="B14" s="21" t="s">
        <v>32</v>
      </c>
      <c r="C14" s="21" t="s">
        <v>36</v>
      </c>
      <c r="D14" s="22" t="s">
        <v>9</v>
      </c>
      <c r="E14" s="23" t="s">
        <v>34</v>
      </c>
      <c r="F14" s="24"/>
      <c r="G14" s="27"/>
      <c r="H14" s="28">
        <f t="shared" si="0"/>
        <v>0</v>
      </c>
      <c r="I14" s="29">
        <v>16.32</v>
      </c>
      <c r="J14" s="30">
        <f t="shared" si="1"/>
        <v>0</v>
      </c>
      <c r="K14" s="31">
        <v>0.08</v>
      </c>
      <c r="L14" s="32">
        <f t="shared" si="2"/>
        <v>0</v>
      </c>
      <c r="M14" s="30">
        <f t="shared" si="3"/>
        <v>0</v>
      </c>
      <c r="N14" s="12"/>
      <c r="P14" s="13" t="s">
        <v>18</v>
      </c>
      <c r="Q14" s="14" t="s">
        <v>10</v>
      </c>
      <c r="T14" s="13" t="s">
        <v>16</v>
      </c>
    </row>
    <row r="15" spans="1:20" ht="24" customHeight="1">
      <c r="A15" s="26">
        <v>12</v>
      </c>
      <c r="B15" s="21" t="s">
        <v>33</v>
      </c>
      <c r="C15" s="21" t="s">
        <v>36</v>
      </c>
      <c r="D15" s="22" t="s">
        <v>9</v>
      </c>
      <c r="E15" s="23" t="s">
        <v>34</v>
      </c>
      <c r="F15" s="24"/>
      <c r="G15" s="27"/>
      <c r="H15" s="28">
        <f t="shared" si="0"/>
        <v>0</v>
      </c>
      <c r="I15" s="29">
        <v>16.32</v>
      </c>
      <c r="J15" s="30">
        <f t="shared" si="1"/>
        <v>0</v>
      </c>
      <c r="K15" s="31">
        <v>0.08</v>
      </c>
      <c r="L15" s="32">
        <f t="shared" si="2"/>
        <v>0</v>
      </c>
      <c r="M15" s="30">
        <f t="shared" si="3"/>
        <v>0</v>
      </c>
      <c r="N15" s="12"/>
      <c r="P15" s="13" t="s">
        <v>19</v>
      </c>
      <c r="Q15" s="14" t="s">
        <v>10</v>
      </c>
      <c r="T15" s="13" t="s">
        <v>17</v>
      </c>
    </row>
    <row r="16" spans="1:13" ht="21.75" customHeight="1">
      <c r="A16" s="17"/>
      <c r="B16" s="17"/>
      <c r="C16" s="17"/>
      <c r="D16" s="17"/>
      <c r="E16" s="17"/>
      <c r="F16" s="18"/>
      <c r="G16" s="19" t="s">
        <v>6</v>
      </c>
      <c r="H16" s="20">
        <f>SUM(H4:H15)</f>
        <v>0</v>
      </c>
      <c r="I16" s="33">
        <v>16.32</v>
      </c>
      <c r="J16" s="34">
        <f>SUM(J4:J15)</f>
        <v>0</v>
      </c>
      <c r="K16" s="34"/>
      <c r="L16" s="34">
        <f>SUM(L4:L15)</f>
        <v>0</v>
      </c>
      <c r="M16" s="34">
        <f>SUM(M4:M15)</f>
        <v>0</v>
      </c>
    </row>
    <row r="17" ht="33" customHeight="1">
      <c r="M17" s="16">
        <f>M16*3%</f>
        <v>0</v>
      </c>
    </row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29.25" customHeight="1"/>
    <row r="61" ht="36.75" customHeight="1"/>
    <row r="62" ht="32.25" customHeight="1"/>
    <row r="63" ht="36" customHeight="1"/>
    <row r="64" ht="45.75" customHeight="1"/>
    <row r="65" ht="41.25" customHeight="1"/>
    <row r="66" ht="45.75" customHeight="1"/>
    <row r="67" ht="45.75" customHeight="1"/>
    <row r="68" ht="45.75" customHeight="1"/>
    <row r="69" ht="45.75" customHeight="1"/>
    <row r="70" ht="45.75" customHeight="1"/>
    <row r="71" ht="45.75" customHeight="1"/>
    <row r="72" ht="45.75" customHeight="1"/>
    <row r="73" ht="45.75" customHeight="1"/>
    <row r="74" ht="41.25" customHeight="1"/>
    <row r="75" ht="41.25" customHeight="1"/>
    <row r="76" ht="36" customHeight="1"/>
    <row r="77" ht="38.25" customHeight="1"/>
    <row r="78" ht="42" customHeight="1"/>
    <row r="79" ht="42" customHeight="1"/>
    <row r="80" ht="42" customHeight="1"/>
    <row r="81" ht="43.5" customHeight="1"/>
    <row r="82" ht="56.25" customHeight="1"/>
    <row r="83" ht="44.25" customHeight="1"/>
    <row r="84" ht="44.25" customHeight="1"/>
    <row r="85" ht="44.25" customHeight="1"/>
    <row r="86" ht="41.25" customHeight="1"/>
    <row r="87" ht="39.75" customHeight="1"/>
    <row r="88" ht="40.5" customHeight="1"/>
    <row r="89" ht="44.25" customHeight="1"/>
    <row r="90" ht="44.25" customHeight="1"/>
    <row r="91" ht="44.25" customHeight="1"/>
    <row r="92" ht="44.25" customHeight="1"/>
    <row r="93" ht="44.25" customHeight="1"/>
    <row r="94" ht="50.25" customHeight="1"/>
    <row r="95" ht="49.5" customHeight="1"/>
    <row r="96" ht="47.25" customHeight="1"/>
    <row r="97" ht="47.25" customHeight="1"/>
    <row r="98" ht="47.25" customHeight="1"/>
    <row r="99" ht="47.25" customHeight="1"/>
    <row r="100" ht="55.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21" customHeight="1"/>
    <row r="111" ht="39" customHeight="1"/>
    <row r="113" ht="27" customHeight="1"/>
    <row r="116" ht="21.75" customHeight="1"/>
    <row r="118" ht="30" customHeight="1"/>
    <row r="127" ht="22.5" customHeight="1"/>
    <row r="128" ht="22.5" customHeight="1"/>
    <row r="129" ht="22.5" customHeight="1"/>
    <row r="130" ht="22.5" customHeight="1"/>
  </sheetData>
  <sheetProtection selectLockedCells="1" selectUnlockedCells="1"/>
  <autoFilter ref="B3:M17"/>
  <mergeCells count="2">
    <mergeCell ref="H1:M1"/>
    <mergeCell ref="A2:M2"/>
  </mergeCells>
  <printOptions horizontalCentered="1"/>
  <pageMargins left="0.3937007874015748" right="0" top="0" bottom="0" header="0" footer="0"/>
  <pageSetup horizontalDpi="600" verticalDpi="600" orientation="landscape" paperSize="9" scale="70" r:id="rId1"/>
  <rowBreaks count="2" manualBreakCount="2">
    <brk id="77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24"/>
  <sheetViews>
    <sheetView tabSelected="1" view="pageBreakPreview" zoomScale="110" zoomScaleNormal="85" zoomScaleSheetLayoutView="110" workbookViewId="0" topLeftCell="A1">
      <selection activeCell="V4" sqref="V4"/>
    </sheetView>
  </sheetViews>
  <sheetFormatPr defaultColWidth="9.140625" defaultRowHeight="15"/>
  <cols>
    <col min="1" max="1" width="3.8515625" style="1" customWidth="1"/>
    <col min="2" max="2" width="11.421875" style="1" customWidth="1"/>
    <col min="3" max="3" width="45.421875" style="1" customWidth="1"/>
    <col min="4" max="4" width="23.57421875" style="1" customWidth="1"/>
    <col min="5" max="5" width="7.00390625" style="1" customWidth="1"/>
    <col min="6" max="6" width="10.00390625" style="1" customWidth="1"/>
    <col min="7" max="7" width="12.140625" style="1" customWidth="1"/>
    <col min="8" max="8" width="12.8515625" style="1" customWidth="1"/>
    <col min="9" max="9" width="16.00390625" style="1" customWidth="1"/>
    <col min="10" max="10" width="5.28125" style="1" customWidth="1"/>
    <col min="11" max="11" width="12.140625" style="1" customWidth="1"/>
    <col min="12" max="12" width="13.57421875" style="1" customWidth="1"/>
    <col min="13" max="13" width="0.5625" style="0" hidden="1" customWidth="1"/>
    <col min="14" max="14" width="9.140625" style="0" hidden="1" customWidth="1"/>
    <col min="15" max="15" width="7.57421875" style="0" hidden="1" customWidth="1"/>
    <col min="16" max="18" width="9.140625" style="0" hidden="1" customWidth="1"/>
    <col min="19" max="19" width="3.00390625" style="0" hidden="1" customWidth="1"/>
  </cols>
  <sheetData>
    <row r="1" spans="1:12" ht="15" customHeight="1">
      <c r="A1" s="2"/>
      <c r="C1" s="3"/>
      <c r="D1" s="4"/>
      <c r="E1" s="5"/>
      <c r="F1" s="6"/>
      <c r="G1" s="68" t="s">
        <v>79</v>
      </c>
      <c r="H1" s="68"/>
      <c r="I1" s="68"/>
      <c r="J1" s="68"/>
      <c r="K1" s="68"/>
      <c r="L1" s="68"/>
    </row>
    <row r="2" spans="1:21" ht="93" customHeight="1">
      <c r="A2" s="84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  <c r="U2" s="36"/>
    </row>
    <row r="3" spans="1:12" ht="40.5" customHeight="1">
      <c r="A3" s="7" t="s">
        <v>37</v>
      </c>
      <c r="B3" s="7" t="s">
        <v>1</v>
      </c>
      <c r="C3" s="8" t="s">
        <v>11</v>
      </c>
      <c r="D3" s="8" t="s">
        <v>2</v>
      </c>
      <c r="E3" s="8" t="s">
        <v>12</v>
      </c>
      <c r="F3" s="37" t="s">
        <v>3</v>
      </c>
      <c r="G3" s="8" t="s">
        <v>7</v>
      </c>
      <c r="H3" s="10" t="s">
        <v>4</v>
      </c>
      <c r="I3" s="11" t="s">
        <v>13</v>
      </c>
      <c r="J3" s="8" t="s">
        <v>5</v>
      </c>
      <c r="K3" s="8" t="s">
        <v>8</v>
      </c>
      <c r="L3" s="8" t="s">
        <v>14</v>
      </c>
    </row>
    <row r="4" spans="1:19" ht="34.5" customHeight="1">
      <c r="A4" s="72" t="s">
        <v>40</v>
      </c>
      <c r="B4" s="78" t="s">
        <v>50</v>
      </c>
      <c r="C4" s="64" t="s">
        <v>53</v>
      </c>
      <c r="D4" s="75" t="s">
        <v>49</v>
      </c>
      <c r="E4" s="54">
        <v>12</v>
      </c>
      <c r="F4" s="29">
        <v>65</v>
      </c>
      <c r="G4" s="29">
        <f aca="true" t="shared" si="0" ref="G4:G11">PRODUCT(E4:F4)</f>
        <v>780</v>
      </c>
      <c r="H4" s="49"/>
      <c r="I4" s="55"/>
      <c r="J4" s="41"/>
      <c r="K4" s="32"/>
      <c r="L4" s="30"/>
      <c r="M4" s="42"/>
      <c r="O4" s="13"/>
      <c r="P4" s="14"/>
      <c r="S4" s="13"/>
    </row>
    <row r="5" spans="1:19" ht="51" customHeight="1">
      <c r="A5" s="80"/>
      <c r="B5" s="79"/>
      <c r="C5" s="64" t="s">
        <v>54</v>
      </c>
      <c r="D5" s="77"/>
      <c r="E5" s="54">
        <v>12</v>
      </c>
      <c r="F5" s="29">
        <v>65</v>
      </c>
      <c r="G5" s="29">
        <f t="shared" si="0"/>
        <v>780</v>
      </c>
      <c r="H5" s="49"/>
      <c r="I5" s="55"/>
      <c r="J5" s="41"/>
      <c r="K5" s="32"/>
      <c r="L5" s="30"/>
      <c r="M5" s="42"/>
      <c r="O5" s="13"/>
      <c r="P5" s="14"/>
      <c r="S5" s="13"/>
    </row>
    <row r="6" spans="1:19" ht="45.75" customHeight="1">
      <c r="A6" s="72" t="s">
        <v>41</v>
      </c>
      <c r="B6" s="78" t="s">
        <v>51</v>
      </c>
      <c r="C6" s="64" t="s">
        <v>52</v>
      </c>
      <c r="D6" s="75" t="s">
        <v>49</v>
      </c>
      <c r="E6" s="54">
        <v>12</v>
      </c>
      <c r="F6" s="29">
        <v>27</v>
      </c>
      <c r="G6" s="29">
        <f t="shared" si="0"/>
        <v>324</v>
      </c>
      <c r="H6" s="49"/>
      <c r="I6" s="55"/>
      <c r="J6" s="41"/>
      <c r="K6" s="32"/>
      <c r="L6" s="30"/>
      <c r="M6" s="42"/>
      <c r="O6" s="13"/>
      <c r="P6" s="14"/>
      <c r="S6" s="13"/>
    </row>
    <row r="7" spans="1:19" ht="54.75" customHeight="1">
      <c r="A7" s="73"/>
      <c r="B7" s="87"/>
      <c r="C7" s="64" t="s">
        <v>55</v>
      </c>
      <c r="D7" s="77"/>
      <c r="E7" s="54">
        <v>12</v>
      </c>
      <c r="F7" s="29">
        <v>27</v>
      </c>
      <c r="G7" s="29">
        <f t="shared" si="0"/>
        <v>324</v>
      </c>
      <c r="H7" s="49"/>
      <c r="I7" s="55"/>
      <c r="J7" s="41"/>
      <c r="K7" s="32"/>
      <c r="L7" s="30"/>
      <c r="M7" s="42"/>
      <c r="O7" s="13"/>
      <c r="P7" s="14"/>
      <c r="S7" s="13"/>
    </row>
    <row r="8" spans="1:19" ht="44.25" customHeight="1">
      <c r="A8" s="72" t="s">
        <v>42</v>
      </c>
      <c r="B8" s="78" t="s">
        <v>56</v>
      </c>
      <c r="C8" s="38" t="s">
        <v>57</v>
      </c>
      <c r="D8" s="75" t="s">
        <v>59</v>
      </c>
      <c r="E8" s="54">
        <v>84</v>
      </c>
      <c r="F8" s="29">
        <v>51</v>
      </c>
      <c r="G8" s="29">
        <f t="shared" si="0"/>
        <v>4284</v>
      </c>
      <c r="H8" s="49"/>
      <c r="I8" s="55"/>
      <c r="J8" s="41"/>
      <c r="K8" s="32"/>
      <c r="L8" s="30"/>
      <c r="M8" s="42"/>
      <c r="O8" s="13"/>
      <c r="P8" s="14"/>
      <c r="S8" s="13"/>
    </row>
    <row r="9" spans="1:19" ht="40.5" customHeight="1">
      <c r="A9" s="80"/>
      <c r="B9" s="79"/>
      <c r="C9" s="38" t="s">
        <v>58</v>
      </c>
      <c r="D9" s="77"/>
      <c r="E9" s="54">
        <v>84</v>
      </c>
      <c r="F9" s="29">
        <v>51</v>
      </c>
      <c r="G9" s="29">
        <f t="shared" si="0"/>
        <v>4284</v>
      </c>
      <c r="H9" s="49"/>
      <c r="I9" s="55"/>
      <c r="J9" s="41"/>
      <c r="K9" s="32"/>
      <c r="L9" s="30"/>
      <c r="M9" s="42"/>
      <c r="O9" s="13"/>
      <c r="P9" s="14"/>
      <c r="S9" s="13"/>
    </row>
    <row r="10" spans="1:19" ht="51" customHeight="1">
      <c r="A10" s="65" t="s">
        <v>43</v>
      </c>
      <c r="B10" s="67" t="s">
        <v>75</v>
      </c>
      <c r="C10" s="38" t="s">
        <v>76</v>
      </c>
      <c r="D10" s="66" t="s">
        <v>59</v>
      </c>
      <c r="E10" s="54">
        <v>84</v>
      </c>
      <c r="F10" s="29">
        <v>51</v>
      </c>
      <c r="G10" s="29">
        <f t="shared" si="0"/>
        <v>4284</v>
      </c>
      <c r="H10" s="49"/>
      <c r="I10" s="55"/>
      <c r="J10" s="41"/>
      <c r="K10" s="32"/>
      <c r="L10" s="30"/>
      <c r="M10" s="42"/>
      <c r="O10" s="13"/>
      <c r="P10" s="14"/>
      <c r="S10" s="13"/>
    </row>
    <row r="11" spans="1:19" ht="45.75" customHeight="1">
      <c r="A11" s="88" t="s">
        <v>44</v>
      </c>
      <c r="B11" s="78" t="s">
        <v>47</v>
      </c>
      <c r="C11" s="38" t="s">
        <v>60</v>
      </c>
      <c r="D11" s="75" t="s">
        <v>59</v>
      </c>
      <c r="E11" s="54">
        <v>84</v>
      </c>
      <c r="F11" s="29">
        <v>51</v>
      </c>
      <c r="G11" s="29">
        <f t="shared" si="0"/>
        <v>4284</v>
      </c>
      <c r="H11" s="49"/>
      <c r="I11" s="55"/>
      <c r="J11" s="41"/>
      <c r="K11" s="32"/>
      <c r="L11" s="30"/>
      <c r="M11" s="42"/>
      <c r="O11" s="13"/>
      <c r="P11" s="14"/>
      <c r="S11" s="13"/>
    </row>
    <row r="12" spans="1:19" ht="41.25" customHeight="1">
      <c r="A12" s="88"/>
      <c r="B12" s="87"/>
      <c r="C12" s="38" t="s">
        <v>61</v>
      </c>
      <c r="D12" s="76"/>
      <c r="E12" s="54">
        <v>84</v>
      </c>
      <c r="F12" s="29">
        <v>51</v>
      </c>
      <c r="G12" s="29">
        <f aca="true" t="shared" si="1" ref="G12:G18">PRODUCT(E12:F12)</f>
        <v>4284</v>
      </c>
      <c r="H12" s="49"/>
      <c r="I12" s="55"/>
      <c r="J12" s="41"/>
      <c r="K12" s="32"/>
      <c r="L12" s="30"/>
      <c r="M12" s="42"/>
      <c r="O12" s="13"/>
      <c r="P12" s="14"/>
      <c r="S12" s="13"/>
    </row>
    <row r="13" spans="1:19" ht="45" customHeight="1">
      <c r="A13" s="88"/>
      <c r="B13" s="79"/>
      <c r="C13" s="38" t="s">
        <v>62</v>
      </c>
      <c r="D13" s="77"/>
      <c r="E13" s="54">
        <v>84</v>
      </c>
      <c r="F13" s="29">
        <v>51</v>
      </c>
      <c r="G13" s="29">
        <f t="shared" si="1"/>
        <v>4284</v>
      </c>
      <c r="H13" s="49"/>
      <c r="I13" s="55"/>
      <c r="J13" s="41"/>
      <c r="K13" s="32"/>
      <c r="L13" s="30"/>
      <c r="M13" s="42"/>
      <c r="O13" s="13"/>
      <c r="P13" s="14"/>
      <c r="S13" s="13"/>
    </row>
    <row r="14" spans="1:19" ht="43.5" customHeight="1">
      <c r="A14" s="81" t="s">
        <v>45</v>
      </c>
      <c r="B14" s="74" t="s">
        <v>46</v>
      </c>
      <c r="C14" s="38" t="s">
        <v>64</v>
      </c>
      <c r="D14" s="75" t="s">
        <v>63</v>
      </c>
      <c r="E14" s="54">
        <v>12</v>
      </c>
      <c r="F14" s="29">
        <v>27</v>
      </c>
      <c r="G14" s="29">
        <f t="shared" si="1"/>
        <v>324</v>
      </c>
      <c r="H14" s="49"/>
      <c r="I14" s="55"/>
      <c r="J14" s="41"/>
      <c r="K14" s="32"/>
      <c r="L14" s="30"/>
      <c r="M14" s="42"/>
      <c r="O14" s="13"/>
      <c r="P14" s="14"/>
      <c r="S14" s="13"/>
    </row>
    <row r="15" spans="1:19" ht="43.5" customHeight="1">
      <c r="A15" s="81"/>
      <c r="B15" s="74"/>
      <c r="C15" s="38" t="s">
        <v>65</v>
      </c>
      <c r="D15" s="76"/>
      <c r="E15" s="54">
        <v>12</v>
      </c>
      <c r="F15" s="29">
        <v>27</v>
      </c>
      <c r="G15" s="29">
        <f t="shared" si="1"/>
        <v>324</v>
      </c>
      <c r="H15" s="49"/>
      <c r="I15" s="55"/>
      <c r="J15" s="41"/>
      <c r="K15" s="32"/>
      <c r="L15" s="30"/>
      <c r="M15" s="42"/>
      <c r="O15" s="13"/>
      <c r="P15" s="14"/>
      <c r="S15" s="13"/>
    </row>
    <row r="16" spans="1:19" ht="42" customHeight="1">
      <c r="A16" s="82"/>
      <c r="B16" s="74"/>
      <c r="C16" s="38" t="s">
        <v>66</v>
      </c>
      <c r="D16" s="77"/>
      <c r="E16" s="54">
        <v>12</v>
      </c>
      <c r="F16" s="29">
        <v>27</v>
      </c>
      <c r="G16" s="29">
        <f t="shared" si="1"/>
        <v>324</v>
      </c>
      <c r="H16" s="49"/>
      <c r="I16" s="55"/>
      <c r="J16" s="41"/>
      <c r="K16" s="32"/>
      <c r="L16" s="30"/>
      <c r="M16" s="42"/>
      <c r="O16" s="13"/>
      <c r="P16" s="14"/>
      <c r="S16" s="13"/>
    </row>
    <row r="17" spans="1:19" ht="62.25" customHeight="1">
      <c r="A17" s="52" t="s">
        <v>68</v>
      </c>
      <c r="B17" s="51" t="s">
        <v>72</v>
      </c>
      <c r="C17" s="38" t="s">
        <v>73</v>
      </c>
      <c r="D17" s="56" t="s">
        <v>74</v>
      </c>
      <c r="E17" s="54">
        <v>72</v>
      </c>
      <c r="F17" s="29">
        <v>37</v>
      </c>
      <c r="G17" s="29">
        <f t="shared" si="1"/>
        <v>2664</v>
      </c>
      <c r="H17" s="49"/>
      <c r="I17" s="55"/>
      <c r="J17" s="41"/>
      <c r="K17" s="32"/>
      <c r="L17" s="30"/>
      <c r="M17" s="39"/>
      <c r="O17" s="40"/>
      <c r="P17" s="2"/>
      <c r="S17" s="40"/>
    </row>
    <row r="18" spans="1:19" ht="84.75" customHeight="1">
      <c r="A18" s="52" t="s">
        <v>77</v>
      </c>
      <c r="B18" s="51" t="s">
        <v>69</v>
      </c>
      <c r="C18" s="38" t="s">
        <v>70</v>
      </c>
      <c r="D18" s="56" t="s">
        <v>71</v>
      </c>
      <c r="E18" s="54">
        <v>56</v>
      </c>
      <c r="F18" s="29">
        <v>27</v>
      </c>
      <c r="G18" s="29">
        <f t="shared" si="1"/>
        <v>1512</v>
      </c>
      <c r="H18" s="49"/>
      <c r="I18" s="55"/>
      <c r="J18" s="41"/>
      <c r="K18" s="32"/>
      <c r="L18" s="30"/>
      <c r="M18" s="39"/>
      <c r="O18" s="40"/>
      <c r="P18" s="2"/>
      <c r="S18" s="40"/>
    </row>
    <row r="19" spans="1:19" ht="57.75" customHeight="1">
      <c r="A19" s="52" t="s">
        <v>78</v>
      </c>
      <c r="B19" s="51" t="s">
        <v>38</v>
      </c>
      <c r="C19" s="53" t="s">
        <v>39</v>
      </c>
      <c r="D19" s="56"/>
      <c r="E19" s="57"/>
      <c r="F19" s="29"/>
      <c r="G19" s="29">
        <v>9918</v>
      </c>
      <c r="H19" s="49"/>
      <c r="I19" s="55"/>
      <c r="J19" s="41"/>
      <c r="K19" s="32"/>
      <c r="L19" s="30"/>
      <c r="M19" s="39"/>
      <c r="O19" s="40"/>
      <c r="P19" s="2"/>
      <c r="S19" s="40"/>
    </row>
    <row r="20" spans="1:12" ht="29.25" customHeight="1">
      <c r="A20" s="43"/>
      <c r="B20" s="43"/>
      <c r="C20" s="43"/>
      <c r="D20" s="43"/>
      <c r="E20" s="44"/>
      <c r="F20" s="50" t="s">
        <v>6</v>
      </c>
      <c r="G20" s="45">
        <f>SUM(G4:G19)</f>
        <v>42978</v>
      </c>
      <c r="H20" s="46"/>
      <c r="I20" s="47">
        <f>SUM(I4:I19)</f>
        <v>0</v>
      </c>
      <c r="J20" s="48"/>
      <c r="K20" s="48">
        <f>SUM(K4:K19)</f>
        <v>0</v>
      </c>
      <c r="L20" s="48">
        <f>SUM(L4:L19)</f>
        <v>0</v>
      </c>
    </row>
    <row r="21" spans="1:12" ht="29.25" customHeight="1">
      <c r="A21" s="17"/>
      <c r="B21" s="83"/>
      <c r="C21" s="83"/>
      <c r="D21" s="83"/>
      <c r="E21" s="18"/>
      <c r="F21" s="58"/>
      <c r="G21" s="59"/>
      <c r="H21" s="60"/>
      <c r="I21" s="61"/>
      <c r="J21" s="62"/>
      <c r="K21" s="62"/>
      <c r="L21" s="63"/>
    </row>
    <row r="22" spans="1:12" ht="29.25" customHeight="1">
      <c r="A22" s="17"/>
      <c r="B22" s="17"/>
      <c r="C22" s="17" t="s">
        <v>48</v>
      </c>
      <c r="D22" s="17"/>
      <c r="E22" s="18"/>
      <c r="F22" s="58"/>
      <c r="G22" s="59"/>
      <c r="H22" s="60"/>
      <c r="I22" s="61"/>
      <c r="J22" s="62"/>
      <c r="K22" s="62"/>
      <c r="L22" s="63"/>
    </row>
    <row r="23" spans="1:12" ht="29.25" customHeight="1">
      <c r="A23" s="17"/>
      <c r="B23" s="17"/>
      <c r="C23" s="17"/>
      <c r="D23" s="17"/>
      <c r="E23" s="18"/>
      <c r="F23" s="58"/>
      <c r="G23" s="59"/>
      <c r="H23" s="60"/>
      <c r="I23" s="61"/>
      <c r="J23" s="62"/>
      <c r="K23" s="62"/>
      <c r="L23" s="63"/>
    </row>
    <row r="24" spans="9:12" ht="33" customHeight="1">
      <c r="I24" s="35"/>
      <c r="L24" s="16"/>
    </row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29.25" customHeight="1"/>
    <row r="68" ht="36.75" customHeight="1"/>
    <row r="69" ht="32.25" customHeight="1"/>
    <row r="70" ht="36" customHeight="1"/>
    <row r="71" ht="45.75" customHeight="1"/>
    <row r="72" ht="41.25" customHeight="1"/>
    <row r="73" ht="45.75" customHeight="1"/>
    <row r="74" ht="45.75" customHeight="1"/>
    <row r="75" ht="45.75" customHeight="1"/>
    <row r="76" ht="45.75" customHeight="1"/>
    <row r="77" ht="45.75" customHeight="1"/>
    <row r="78" ht="45.75" customHeight="1"/>
    <row r="79" ht="45.75" customHeight="1"/>
    <row r="80" ht="45.75" customHeight="1"/>
    <row r="81" ht="41.25" customHeight="1"/>
    <row r="82" ht="41.25" customHeight="1"/>
    <row r="83" ht="36" customHeight="1"/>
    <row r="84" ht="38.25" customHeight="1"/>
    <row r="85" ht="42" customHeight="1"/>
    <row r="86" ht="42" customHeight="1"/>
    <row r="87" ht="42" customHeight="1"/>
    <row r="88" ht="43.5" customHeight="1"/>
    <row r="89" ht="56.25" customHeight="1"/>
    <row r="90" ht="44.25" customHeight="1"/>
    <row r="91" ht="44.25" customHeight="1"/>
    <row r="92" ht="44.25" customHeight="1"/>
    <row r="93" ht="41.25" customHeight="1"/>
    <row r="94" ht="39.75" customHeight="1"/>
    <row r="95" ht="40.5" customHeight="1"/>
    <row r="96" ht="44.25" customHeight="1"/>
    <row r="97" ht="44.25" customHeight="1"/>
    <row r="98" ht="44.25" customHeight="1"/>
    <row r="99" ht="44.25" customHeight="1"/>
    <row r="100" ht="44.25" customHeight="1"/>
    <row r="101" ht="50.25" customHeight="1"/>
    <row r="102" ht="49.5" customHeight="1"/>
    <row r="103" ht="47.25" customHeight="1"/>
    <row r="104" ht="47.25" customHeight="1"/>
    <row r="105" ht="47.25" customHeight="1"/>
    <row r="106" ht="47.25" customHeight="1"/>
    <row r="107" ht="55.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21" customHeight="1"/>
    <row r="118" ht="39" customHeight="1"/>
    <row r="120" ht="27" customHeight="1"/>
    <row r="123" ht="21.75" customHeight="1"/>
    <row r="125" ht="30" customHeight="1"/>
    <row r="134" ht="22.5" customHeight="1"/>
    <row r="135" ht="22.5" customHeight="1"/>
    <row r="136" ht="22.5" customHeight="1"/>
    <row r="137" ht="22.5" customHeight="1"/>
  </sheetData>
  <sheetProtection selectLockedCells="1" selectUnlockedCells="1"/>
  <autoFilter ref="B3:L24"/>
  <mergeCells count="18">
    <mergeCell ref="B21:D21"/>
    <mergeCell ref="D6:D7"/>
    <mergeCell ref="G1:L1"/>
    <mergeCell ref="A2:L2"/>
    <mergeCell ref="B11:B13"/>
    <mergeCell ref="A11:A13"/>
    <mergeCell ref="A8:A9"/>
    <mergeCell ref="D8:D9"/>
    <mergeCell ref="B8:B9"/>
    <mergeCell ref="B6:B7"/>
    <mergeCell ref="A6:A7"/>
    <mergeCell ref="B14:B16"/>
    <mergeCell ref="D14:D16"/>
    <mergeCell ref="B4:B5"/>
    <mergeCell ref="A4:A5"/>
    <mergeCell ref="A14:A16"/>
    <mergeCell ref="D4:D5"/>
    <mergeCell ref="D11:D13"/>
  </mergeCells>
  <printOptions horizontalCentered="1"/>
  <pageMargins left="0.3937007874015748" right="0" top="0" bottom="0" header="0" footer="0"/>
  <pageSetup horizontalDpi="600" verticalDpi="600" orientation="landscape" paperSize="9" scale="69" r:id="rId2"/>
  <rowBreaks count="2" manualBreakCount="2">
    <brk id="84" max="255" man="1"/>
    <brk id="1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PRN211c</cp:lastModifiedBy>
  <cp:lastPrinted>2018-12-03T07:28:30Z</cp:lastPrinted>
  <dcterms:created xsi:type="dcterms:W3CDTF">2018-10-22T10:00:52Z</dcterms:created>
  <dcterms:modified xsi:type="dcterms:W3CDTF">2019-04-29T12:02:32Z</dcterms:modified>
  <cp:category/>
  <cp:version/>
  <cp:contentType/>
  <cp:contentStatus/>
</cp:coreProperties>
</file>