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93AEE05E-1DF7-40B7-8305-953EA2602B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liwo gazowe" sheetId="3" r:id="rId1"/>
  </sheets>
  <calcPr calcId="191029"/>
</workbook>
</file>

<file path=xl/calcChain.xml><?xml version="1.0" encoding="utf-8"?>
<calcChain xmlns="http://schemas.openxmlformats.org/spreadsheetml/2006/main">
  <c r="M46" i="3" l="1"/>
  <c r="I41" i="3" l="1"/>
  <c r="I42" i="3"/>
  <c r="I43" i="3"/>
  <c r="I44" i="3"/>
  <c r="I45" i="3"/>
  <c r="I40" i="3"/>
  <c r="I33" i="3"/>
  <c r="I32" i="3"/>
  <c r="I7" i="3"/>
  <c r="I8" i="3"/>
  <c r="I9" i="3"/>
  <c r="I10" i="3"/>
  <c r="I11" i="3"/>
  <c r="I12" i="3"/>
  <c r="I13" i="3"/>
  <c r="I14" i="3"/>
  <c r="M14" i="3" s="1"/>
  <c r="I15" i="3"/>
  <c r="I16" i="3"/>
  <c r="I17" i="3"/>
  <c r="I18" i="3"/>
  <c r="I19" i="3"/>
  <c r="I20" i="3"/>
  <c r="I21" i="3"/>
  <c r="I22" i="3"/>
  <c r="I23" i="3"/>
  <c r="I24" i="3"/>
  <c r="I25" i="3"/>
  <c r="I6" i="3"/>
  <c r="L14" i="3"/>
  <c r="F46" i="3" l="1"/>
  <c r="L45" i="3"/>
  <c r="L44" i="3"/>
  <c r="L43" i="3"/>
  <c r="L42" i="3"/>
  <c r="L41" i="3"/>
  <c r="L40" i="3"/>
  <c r="F34" i="3"/>
  <c r="L33" i="3"/>
  <c r="L32" i="3"/>
  <c r="L7" i="3"/>
  <c r="L8" i="3"/>
  <c r="L9" i="3"/>
  <c r="L10" i="3"/>
  <c r="L11" i="3"/>
  <c r="L12" i="3"/>
  <c r="L13" i="3"/>
  <c r="L15" i="3"/>
  <c r="L16" i="3"/>
  <c r="L17" i="3"/>
  <c r="L18" i="3"/>
  <c r="L19" i="3"/>
  <c r="L20" i="3"/>
  <c r="L21" i="3"/>
  <c r="L22" i="3"/>
  <c r="M22" i="3" s="1"/>
  <c r="L23" i="3"/>
  <c r="L24" i="3"/>
  <c r="L25" i="3"/>
  <c r="L6" i="3"/>
  <c r="M7" i="3"/>
  <c r="M43" i="3" l="1"/>
  <c r="M40" i="3"/>
  <c r="L46" i="3"/>
  <c r="M45" i="3"/>
  <c r="M11" i="3"/>
  <c r="M10" i="3"/>
  <c r="M17" i="3"/>
  <c r="M13" i="3"/>
  <c r="M16" i="3"/>
  <c r="M23" i="3"/>
  <c r="M21" i="3"/>
  <c r="I46" i="3"/>
  <c r="M19" i="3"/>
  <c r="M44" i="3"/>
  <c r="M9" i="3"/>
  <c r="M8" i="3"/>
  <c r="M41" i="3"/>
  <c r="M15" i="3"/>
  <c r="M20" i="3"/>
  <c r="M42" i="3"/>
  <c r="I34" i="3"/>
  <c r="L26" i="3"/>
  <c r="M24" i="3"/>
  <c r="M18" i="3"/>
  <c r="M33" i="3"/>
  <c r="L34" i="3"/>
  <c r="M6" i="3"/>
  <c r="M12" i="3"/>
  <c r="M25" i="3"/>
  <c r="M32" i="3"/>
  <c r="M34" i="3" l="1"/>
  <c r="M26" i="3"/>
  <c r="F26" i="3"/>
  <c r="I26" i="3" l="1"/>
</calcChain>
</file>

<file path=xl/sharedStrings.xml><?xml version="1.0" encoding="utf-8"?>
<sst xmlns="http://schemas.openxmlformats.org/spreadsheetml/2006/main" count="184" uniqueCount="106">
  <si>
    <t>Razem</t>
  </si>
  <si>
    <t>Obiekt</t>
  </si>
  <si>
    <t>Taryfa</t>
  </si>
  <si>
    <t>Ilość miesięcy</t>
  </si>
  <si>
    <t>Lp.</t>
  </si>
  <si>
    <t xml:space="preserve">Hotel Moxy Katowice Airport </t>
  </si>
  <si>
    <t xml:space="preserve">Hotel Moxy Poznań Airport </t>
  </si>
  <si>
    <t>Hotel Iskra Radom</t>
  </si>
  <si>
    <t>Hotel Holiday Inn Express Rzeszów -Jasionka</t>
  </si>
  <si>
    <t xml:space="preserve">Część A -  Taryfa typ W Operator Systemu Dystrybucyjnego - Polska Spółka Gazownictwa sp. z o.o. </t>
  </si>
  <si>
    <t>I. Paliwo Gazowe</t>
  </si>
  <si>
    <t>Hotel Halo Szczyrk</t>
  </si>
  <si>
    <t>Prognozowane zużycie paliwa gazowego w okresie 12 miesięcy (MWh)</t>
  </si>
  <si>
    <t>II. Opłata, handlowa za sprzedaż paliwa gazowego</t>
  </si>
  <si>
    <t>a</t>
  </si>
  <si>
    <t>b</t>
  </si>
  <si>
    <t>c</t>
  </si>
  <si>
    <t>d</t>
  </si>
  <si>
    <t>e</t>
  </si>
  <si>
    <t>f</t>
  </si>
  <si>
    <t>g</t>
  </si>
  <si>
    <t>Hotel Halo Toruń</t>
  </si>
  <si>
    <t>Hotel Royal</t>
  </si>
  <si>
    <t>NIP</t>
  </si>
  <si>
    <t>CSIR Krsasnobród</t>
  </si>
  <si>
    <t>Hotel Wolin</t>
  </si>
  <si>
    <t>Numer PPG</t>
  </si>
  <si>
    <t>PPG 8018590365500000020324</t>
  </si>
  <si>
    <t>PPG 8018590365500018635121</t>
  </si>
  <si>
    <t>PPG 8018590365500019596438</t>
  </si>
  <si>
    <t>PPG 8018590365500019728099</t>
  </si>
  <si>
    <t>PPG 8018590365500019037740</t>
  </si>
  <si>
    <t>PPG 8018590365500022363409</t>
  </si>
  <si>
    <t>h</t>
  </si>
  <si>
    <t>Hotel Best Western Plus Hotel Olsztyn Old Town</t>
  </si>
  <si>
    <t>Best Western Rzeszów City Center</t>
  </si>
  <si>
    <t>PPG  8018590365500027166609</t>
  </si>
  <si>
    <t>PPG  8018590365500085977353</t>
  </si>
  <si>
    <t>PPG  8018590365500019387616</t>
  </si>
  <si>
    <t xml:space="preserve">PPG  8018590365500019220470                     </t>
  </si>
  <si>
    <t>PPG  8018590365500056297367</t>
  </si>
  <si>
    <t>Hotel Sport</t>
  </si>
  <si>
    <t>PPG 8018590365500086027415</t>
  </si>
  <si>
    <t>PPG 8018590365500061702337</t>
  </si>
  <si>
    <t>PPG 8018590526010000612324</t>
  </si>
  <si>
    <t>PIONIER Bytom</t>
  </si>
  <si>
    <t>Hotel VOCO Katowice</t>
  </si>
  <si>
    <t>W-3.6</t>
  </si>
  <si>
    <t>PPG 8018590365500000032792</t>
  </si>
  <si>
    <t>PPG 8018590365500094151843</t>
  </si>
  <si>
    <t>INTERFRIE Hotel Bornit</t>
  </si>
  <si>
    <t>INTERFERIE Hotel Malachit</t>
  </si>
  <si>
    <t>INTERFERIE Hotel Cechsztyn</t>
  </si>
  <si>
    <t>PPG 8018590365500019074226</t>
  </si>
  <si>
    <t xml:space="preserve">PPG 8018590365500019077340 </t>
  </si>
  <si>
    <t>PPG 8018590365500039894217</t>
  </si>
  <si>
    <t>PPG 8018590365500019087486</t>
  </si>
  <si>
    <t>Interferie Medical SPA</t>
  </si>
  <si>
    <t>PPG 8018590365500050457118</t>
  </si>
  <si>
    <t>j</t>
  </si>
  <si>
    <t>k</t>
  </si>
  <si>
    <t>i</t>
  </si>
  <si>
    <t>l</t>
  </si>
  <si>
    <r>
      <t xml:space="preserve">Część B -  Taryfa typ </t>
    </r>
    <r>
      <rPr>
        <b/>
        <sz val="10"/>
        <color theme="1"/>
        <rFont val="Lato"/>
        <family val="2"/>
        <charset val="238"/>
      </rPr>
      <t>Z</t>
    </r>
    <r>
      <rPr>
        <sz val="10"/>
        <color theme="1"/>
        <rFont val="Lato"/>
        <family val="2"/>
        <charset val="238"/>
      </rPr>
      <t xml:space="preserve"> Operator Systemu Dystrybucyjnego - Polska Spółka Gazownictwa sp. z o.o. </t>
    </r>
  </si>
  <si>
    <t>INTERFERIE Hotel Chalkozyn</t>
  </si>
  <si>
    <t>Część C -  Taryfa typ W Operator Systemu Dystrybucyjnego - G.EN. Operator sp. z o.o.</t>
  </si>
  <si>
    <t>Golden Tulip Międzyzdroje Residence</t>
  </si>
  <si>
    <t>PPG 8018590526010000327174</t>
  </si>
  <si>
    <t>PPG 8018590526010000327181</t>
  </si>
  <si>
    <t>PPG 8018590526010000327198</t>
  </si>
  <si>
    <t>PPG 8018590526010000327204</t>
  </si>
  <si>
    <t>PPG 8018590526010000327211</t>
  </si>
  <si>
    <t>m</t>
  </si>
  <si>
    <t>Podatek akcyzowy za 1 MWh (zł netto)</t>
  </si>
  <si>
    <t>Wartość netto w zł 
[kol. f x g + f xh ]
(dwa miejsca po przecinku) (zł netto)</t>
  </si>
  <si>
    <t>Wartość netto w zł 
[kol. i x j]
(dwa miejsca po przecinku) (zł netto)</t>
  </si>
  <si>
    <t>Wartość netto w zł 
[kol. h + k]
(dwa miejsca po przecinku) (zł netto</t>
  </si>
  <si>
    <t>Cena stała jednostkowa paliwa gazowego bez akcyzy za 1 MWh ( zł netto)</t>
  </si>
  <si>
    <t>Cena stała jednostkowa za opłatę abonamentową[zł netto /m-c] (dwa miejsca po przecinku)</t>
  </si>
  <si>
    <t>Wartość oferty Część C -  Taryfa typ W Operator Systemu Dystrybucyjnego - G.EN. Operator sp. z o.o.</t>
  </si>
  <si>
    <t xml:space="preserve">Wartość oferty Część B -  Taryfa typ Z Operator Systemu Dystrybucyjnego - Polska Spółka Gazownictwa sp. z o.o. </t>
  </si>
  <si>
    <t xml:space="preserve">Wartość oferty Część A -  Taryfa typ W Operator Systemu Dystrybucyjnego - Polska Spółka Gazownictwa sp. z o.o. </t>
  </si>
  <si>
    <r>
      <t xml:space="preserve">Załącznik do Formularza ofertowego -  Arkusz cenowy </t>
    </r>
    <r>
      <rPr>
        <sz val="10"/>
        <color rgb="FFFF0000"/>
        <rFont val="Lato"/>
        <family val="2"/>
        <charset val="238"/>
      </rPr>
      <t>po modyfikacji</t>
    </r>
  </si>
  <si>
    <t>BW-5, W-5.1_ZA</t>
  </si>
  <si>
    <t>BW-5, W-5.1_PO</t>
  </si>
  <si>
    <t>BW-5, W-5.1_TA</t>
  </si>
  <si>
    <t>BW-5, W-5.1_GD</t>
  </si>
  <si>
    <t>BW-4, W-4_GD</t>
  </si>
  <si>
    <t>BW-5, W-3</t>
  </si>
  <si>
    <t>W-3  W-3(10)S,  W-3</t>
  </si>
  <si>
    <t>BW-3.12T, W-3.6_WA</t>
  </si>
  <si>
    <t>BW-3.12T, W-3.6_TA</t>
  </si>
  <si>
    <t>D, W-6A.1</t>
  </si>
  <si>
    <t>C, W-5.1</t>
  </si>
  <si>
    <t>B.6, W-3.6</t>
  </si>
  <si>
    <t>BZ-3 12T, Ls-3.6PO</t>
  </si>
  <si>
    <t>BZ-5, Ls-5.1_PO</t>
  </si>
  <si>
    <t>B-12, W-4</t>
  </si>
  <si>
    <t>INTERFERIE Hotel Argentyt</t>
  </si>
  <si>
    <t>D , W-6A.1</t>
  </si>
  <si>
    <t>BW-4, W-4_TA</t>
  </si>
  <si>
    <t>BW-2.12T, W-2.1_GD</t>
  </si>
  <si>
    <t>BW-2.12T, W-2.1_WA</t>
  </si>
  <si>
    <t>BW-5, W-5.1_WA</t>
  </si>
  <si>
    <t>PPG 8018590365500019098840</t>
  </si>
  <si>
    <t>PPG 8018590365500048110780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</si>
</sst>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0.000"/>
    <numFmt numFmtId="167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Lato"/>
      <family val="2"/>
      <charset val="238"/>
    </font>
    <font>
      <sz val="10"/>
      <color rgb="FFFF0000"/>
      <name val="Lato"/>
      <family val="2"/>
      <charset val="238"/>
    </font>
    <font>
      <sz val="11"/>
      <color rgb="FFFF0000"/>
      <name val="Calibri"/>
      <family val="2"/>
      <scheme val="minor"/>
    </font>
    <font>
      <sz val="10"/>
      <color rgb="FF388600"/>
      <name val="Lato"/>
      <family val="2"/>
      <charset val="238"/>
    </font>
    <font>
      <sz val="11"/>
      <color rgb="FF388600"/>
      <name val="Calibri"/>
      <family val="2"/>
      <scheme val="minor"/>
    </font>
    <font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 vertical="center"/>
    </xf>
    <xf numFmtId="165" fontId="2" fillId="0" borderId="18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3" xfId="0" applyBorder="1"/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/>
    <xf numFmtId="167" fontId="2" fillId="0" borderId="14" xfId="0" applyNumberFormat="1" applyFont="1" applyBorder="1" applyAlignment="1">
      <alignment horizontal="center" vertical="center"/>
    </xf>
    <xf numFmtId="166" fontId="2" fillId="0" borderId="24" xfId="0" applyNumberFormat="1" applyFont="1" applyBorder="1" applyAlignment="1">
      <alignment horizontal="center" vertical="center"/>
    </xf>
    <xf numFmtId="166" fontId="2" fillId="0" borderId="25" xfId="0" applyNumberFormat="1" applyFont="1" applyBorder="1" applyAlignment="1">
      <alignment horizontal="center" vertical="center"/>
    </xf>
    <xf numFmtId="0" fontId="0" fillId="0" borderId="26" xfId="0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/>
    <xf numFmtId="0" fontId="0" fillId="0" borderId="30" xfId="0" applyBorder="1"/>
    <xf numFmtId="166" fontId="2" fillId="0" borderId="31" xfId="0" applyNumberFormat="1" applyFont="1" applyBorder="1" applyAlignment="1">
      <alignment horizontal="center" vertical="center"/>
    </xf>
    <xf numFmtId="44" fontId="2" fillId="0" borderId="4" xfId="3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justify" vertical="center" wrapText="1"/>
    </xf>
    <xf numFmtId="0" fontId="0" fillId="0" borderId="33" xfId="0" applyBorder="1"/>
    <xf numFmtId="166" fontId="2" fillId="0" borderId="35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167" fontId="2" fillId="0" borderId="10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0" fontId="0" fillId="0" borderId="4" xfId="0" applyBorder="1"/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167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38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vertical="center"/>
    </xf>
    <xf numFmtId="44" fontId="2" fillId="0" borderId="5" xfId="3" applyFont="1" applyBorder="1"/>
    <xf numFmtId="0" fontId="0" fillId="0" borderId="33" xfId="0" applyBorder="1" applyAlignment="1">
      <alignment horizontal="center" vertical="center"/>
    </xf>
    <xf numFmtId="0" fontId="3" fillId="0" borderId="39" xfId="0" applyFont="1" applyBorder="1"/>
    <xf numFmtId="0" fontId="3" fillId="0" borderId="37" xfId="0" applyFont="1" applyBorder="1"/>
    <xf numFmtId="0" fontId="3" fillId="0" borderId="40" xfId="0" applyFont="1" applyBorder="1" applyAlignment="1">
      <alignment horizontal="justify" vertical="center" wrapText="1"/>
    </xf>
    <xf numFmtId="0" fontId="3" fillId="0" borderId="41" xfId="0" applyFont="1" applyBorder="1" applyAlignment="1">
      <alignment horizontal="justify" vertical="center" wrapText="1"/>
    </xf>
    <xf numFmtId="0" fontId="3" fillId="0" borderId="41" xfId="0" applyFont="1" applyBorder="1"/>
    <xf numFmtId="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2" fillId="0" borderId="6" xfId="0" applyFont="1" applyBorder="1"/>
    <xf numFmtId="44" fontId="2" fillId="0" borderId="6" xfId="0" applyNumberFormat="1" applyFont="1" applyBorder="1"/>
    <xf numFmtId="166" fontId="2" fillId="0" borderId="4" xfId="0" applyNumberFormat="1" applyFont="1" applyBorder="1" applyAlignment="1">
      <alignment horizontal="center" vertical="center"/>
    </xf>
    <xf numFmtId="44" fontId="2" fillId="0" borderId="4" xfId="3" applyFont="1" applyBorder="1"/>
    <xf numFmtId="165" fontId="2" fillId="0" borderId="16" xfId="0" applyNumberFormat="1" applyFont="1" applyBorder="1"/>
    <xf numFmtId="0" fontId="2" fillId="0" borderId="34" xfId="0" applyFont="1" applyBorder="1"/>
    <xf numFmtId="166" fontId="2" fillId="0" borderId="34" xfId="0" applyNumberFormat="1" applyFont="1" applyBorder="1" applyAlignment="1">
      <alignment horizontal="center" vertical="center"/>
    </xf>
    <xf numFmtId="44" fontId="2" fillId="0" borderId="34" xfId="3" applyFont="1" applyBorder="1"/>
    <xf numFmtId="165" fontId="2" fillId="0" borderId="3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0" fontId="2" fillId="0" borderId="7" xfId="0" applyFont="1" applyBorder="1"/>
    <xf numFmtId="0" fontId="0" fillId="0" borderId="7" xfId="0" applyBorder="1"/>
    <xf numFmtId="166" fontId="2" fillId="0" borderId="7" xfId="0" applyNumberFormat="1" applyFont="1" applyBorder="1" applyAlignment="1">
      <alignment horizontal="center" vertical="center"/>
    </xf>
    <xf numFmtId="44" fontId="2" fillId="0" borderId="7" xfId="3" applyFont="1" applyBorder="1"/>
    <xf numFmtId="165" fontId="2" fillId="0" borderId="2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/>
    <xf numFmtId="167" fontId="2" fillId="0" borderId="34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44" fontId="2" fillId="0" borderId="10" xfId="3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4" fontId="2" fillId="0" borderId="42" xfId="0" applyNumberFormat="1" applyFont="1" applyBorder="1"/>
    <xf numFmtId="165" fontId="6" fillId="2" borderId="44" xfId="0" applyNumberFormat="1" applyFont="1" applyFill="1" applyBorder="1"/>
    <xf numFmtId="0" fontId="2" fillId="2" borderId="5" xfId="0" applyFont="1" applyFill="1" applyBorder="1" applyAlignment="1">
      <alignment wrapText="1"/>
    </xf>
    <xf numFmtId="165" fontId="6" fillId="2" borderId="6" xfId="0" applyNumberFormat="1" applyFont="1" applyFill="1" applyBorder="1"/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44" fontId="2" fillId="0" borderId="43" xfId="3" applyFont="1" applyBorder="1" applyAlignment="1">
      <alignment horizontal="center" vertical="center"/>
    </xf>
    <xf numFmtId="44" fontId="2" fillId="0" borderId="29" xfId="3" applyFont="1" applyBorder="1" applyAlignment="1">
      <alignment horizontal="center" vertical="center"/>
    </xf>
    <xf numFmtId="44" fontId="2" fillId="0" borderId="40" xfId="3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7" fontId="7" fillId="0" borderId="14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4" xfId="0" applyFont="1" applyBorder="1"/>
    <xf numFmtId="0" fontId="7" fillId="0" borderId="7" xfId="0" applyFont="1" applyBorder="1"/>
    <xf numFmtId="0" fontId="7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4" xfId="0" applyFont="1" applyBorder="1"/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3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30" xfId="0" applyFont="1" applyBorder="1"/>
    <xf numFmtId="0" fontId="11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wrapText="1"/>
    </xf>
    <xf numFmtId="0" fontId="11" fillId="0" borderId="23" xfId="0" applyFont="1" applyBorder="1" applyAlignment="1">
      <alignment horizontal="center" vertical="center"/>
    </xf>
    <xf numFmtId="0" fontId="10" fillId="0" borderId="33" xfId="0" applyFont="1" applyBorder="1"/>
    <xf numFmtId="0" fontId="11" fillId="0" borderId="33" xfId="0" applyFont="1" applyBorder="1" applyAlignment="1">
      <alignment horizontal="center" vertical="center"/>
    </xf>
    <xf numFmtId="0" fontId="10" fillId="0" borderId="23" xfId="0" applyFont="1" applyBorder="1"/>
    <xf numFmtId="0" fontId="9" fillId="0" borderId="4" xfId="0" applyFont="1" applyBorder="1" applyAlignment="1">
      <alignment horizontal="justify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Walutowy" xfId="3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80" zoomScaleNormal="80" workbookViewId="0">
      <selection activeCell="W6" sqref="W6"/>
    </sheetView>
  </sheetViews>
  <sheetFormatPr defaultRowHeight="12.5" x14ac:dyDescent="0.25"/>
  <cols>
    <col min="1" max="1" width="3.81640625" style="1" customWidth="1"/>
    <col min="2" max="2" width="11.7265625" style="1" bestFit="1" customWidth="1"/>
    <col min="3" max="3" width="41.26953125" style="1" customWidth="1"/>
    <col min="4" max="4" width="30.26953125" style="1" customWidth="1"/>
    <col min="5" max="5" width="19.6328125" style="1" customWidth="1"/>
    <col min="6" max="12" width="13.6328125" style="1" customWidth="1"/>
    <col min="13" max="13" width="30.90625" style="1" customWidth="1"/>
    <col min="14" max="16384" width="8.7265625" style="1"/>
  </cols>
  <sheetData>
    <row r="1" spans="1:13" x14ac:dyDescent="0.25">
      <c r="A1" s="1" t="s">
        <v>82</v>
      </c>
    </row>
    <row r="2" spans="1:13" ht="13" thickBot="1" x14ac:dyDescent="0.3">
      <c r="A2" s="108" t="s">
        <v>9</v>
      </c>
      <c r="B2" s="108"/>
      <c r="C2" s="108"/>
      <c r="D2" s="108"/>
      <c r="E2" s="108"/>
      <c r="F2" s="108"/>
      <c r="G2" s="108"/>
      <c r="H2" s="108"/>
      <c r="I2" s="108"/>
    </row>
    <row r="3" spans="1:13" ht="15" customHeight="1" thickBot="1" x14ac:dyDescent="0.3">
      <c r="A3" s="98"/>
      <c r="B3" s="99"/>
      <c r="C3" s="100"/>
      <c r="D3" s="100"/>
      <c r="E3" s="100"/>
      <c r="F3" s="114" t="s">
        <v>10</v>
      </c>
      <c r="G3" s="115"/>
      <c r="H3" s="115"/>
      <c r="I3" s="116"/>
      <c r="J3" s="117" t="s">
        <v>13</v>
      </c>
      <c r="K3" s="118"/>
      <c r="L3" s="119"/>
    </row>
    <row r="4" spans="1:13" ht="94.5" customHeight="1" thickBot="1" x14ac:dyDescent="0.3">
      <c r="A4" s="46" t="s">
        <v>4</v>
      </c>
      <c r="B4" s="47" t="s">
        <v>23</v>
      </c>
      <c r="C4" s="49" t="s">
        <v>1</v>
      </c>
      <c r="D4" s="49" t="s">
        <v>26</v>
      </c>
      <c r="E4" s="101" t="s">
        <v>2</v>
      </c>
      <c r="F4" s="102" t="s">
        <v>12</v>
      </c>
      <c r="G4" s="101" t="s">
        <v>77</v>
      </c>
      <c r="H4" s="103" t="s">
        <v>73</v>
      </c>
      <c r="I4" s="104" t="s">
        <v>74</v>
      </c>
      <c r="J4" s="102" t="s">
        <v>3</v>
      </c>
      <c r="K4" s="101" t="s">
        <v>78</v>
      </c>
      <c r="L4" s="103" t="s">
        <v>75</v>
      </c>
      <c r="M4" s="83" t="s">
        <v>76</v>
      </c>
    </row>
    <row r="5" spans="1:13" ht="18" customHeight="1" thickBot="1" x14ac:dyDescent="0.3">
      <c r="A5" s="21" t="s">
        <v>14</v>
      </c>
      <c r="B5" s="22" t="s">
        <v>15</v>
      </c>
      <c r="C5" s="23" t="s">
        <v>16</v>
      </c>
      <c r="D5" s="23" t="s">
        <v>17</v>
      </c>
      <c r="E5" s="24" t="s">
        <v>18</v>
      </c>
      <c r="F5" s="52" t="s">
        <v>19</v>
      </c>
      <c r="G5" s="24" t="s">
        <v>20</v>
      </c>
      <c r="H5" s="52" t="s">
        <v>33</v>
      </c>
      <c r="I5" s="52" t="s">
        <v>61</v>
      </c>
      <c r="J5" s="23" t="s">
        <v>59</v>
      </c>
      <c r="K5" s="23" t="s">
        <v>60</v>
      </c>
      <c r="L5" s="23" t="s">
        <v>62</v>
      </c>
      <c r="M5" s="23" t="s">
        <v>72</v>
      </c>
    </row>
    <row r="6" spans="1:13" ht="15" thickBot="1" x14ac:dyDescent="0.4">
      <c r="A6" s="10">
        <v>1</v>
      </c>
      <c r="B6" s="25">
        <v>5222482605</v>
      </c>
      <c r="C6" s="26" t="s">
        <v>11</v>
      </c>
      <c r="D6" s="27" t="s">
        <v>27</v>
      </c>
      <c r="E6" s="121" t="s">
        <v>83</v>
      </c>
      <c r="F6" s="28">
        <v>1020</v>
      </c>
      <c r="G6" s="105"/>
      <c r="H6" s="89"/>
      <c r="I6" s="53">
        <f>F6*$G$6+F6*H6</f>
        <v>0</v>
      </c>
      <c r="J6" s="26">
        <v>12</v>
      </c>
      <c r="K6" s="67"/>
      <c r="L6" s="67">
        <f>J6*K6</f>
        <v>0</v>
      </c>
      <c r="M6" s="68">
        <f>I6+L6</f>
        <v>0</v>
      </c>
    </row>
    <row r="7" spans="1:13" ht="15" thickBot="1" x14ac:dyDescent="0.4">
      <c r="A7" s="7">
        <v>2</v>
      </c>
      <c r="B7" s="15">
        <v>5222482605</v>
      </c>
      <c r="C7" s="3" t="s">
        <v>5</v>
      </c>
      <c r="D7" s="20" t="s">
        <v>28</v>
      </c>
      <c r="E7" s="121" t="s">
        <v>83</v>
      </c>
      <c r="F7" s="19">
        <v>565</v>
      </c>
      <c r="G7" s="106"/>
      <c r="H7" s="90"/>
      <c r="I7" s="53">
        <f t="shared" ref="I7:I25" si="0">F7*$G$6+F7*H7</f>
        <v>0</v>
      </c>
      <c r="J7" s="3">
        <v>12</v>
      </c>
      <c r="K7" s="3"/>
      <c r="L7" s="54">
        <f t="shared" ref="L7:L25" si="1">J7*K7</f>
        <v>0</v>
      </c>
      <c r="M7" s="8">
        <f t="shared" ref="M7:M25" si="2">I7+L7</f>
        <v>0</v>
      </c>
    </row>
    <row r="8" spans="1:13" ht="15" thickBot="1" x14ac:dyDescent="0.4">
      <c r="A8" s="7">
        <v>3</v>
      </c>
      <c r="B8" s="15">
        <v>5222482605</v>
      </c>
      <c r="C8" s="3" t="s">
        <v>6</v>
      </c>
      <c r="D8" s="14" t="s">
        <v>29</v>
      </c>
      <c r="E8" s="121" t="s">
        <v>84</v>
      </c>
      <c r="F8" s="18">
        <v>590</v>
      </c>
      <c r="G8" s="106"/>
      <c r="H8" s="90"/>
      <c r="I8" s="53">
        <f t="shared" si="0"/>
        <v>0</v>
      </c>
      <c r="J8" s="3">
        <v>12</v>
      </c>
      <c r="K8" s="3"/>
      <c r="L8" s="54">
        <f t="shared" si="1"/>
        <v>0</v>
      </c>
      <c r="M8" s="8">
        <f t="shared" si="2"/>
        <v>0</v>
      </c>
    </row>
    <row r="9" spans="1:13" ht="15" thickBot="1" x14ac:dyDescent="0.4">
      <c r="A9" s="7">
        <v>4</v>
      </c>
      <c r="B9" s="15">
        <v>5222482605</v>
      </c>
      <c r="C9" s="5" t="s">
        <v>8</v>
      </c>
      <c r="D9" s="138" t="s">
        <v>30</v>
      </c>
      <c r="E9" s="121" t="s">
        <v>85</v>
      </c>
      <c r="F9" s="18">
        <v>88</v>
      </c>
      <c r="G9" s="106"/>
      <c r="H9" s="90"/>
      <c r="I9" s="53">
        <f t="shared" si="0"/>
        <v>0</v>
      </c>
      <c r="J9" s="3">
        <v>12</v>
      </c>
      <c r="K9" s="3"/>
      <c r="L9" s="54">
        <f t="shared" si="1"/>
        <v>0</v>
      </c>
      <c r="M9" s="8">
        <f t="shared" si="2"/>
        <v>0</v>
      </c>
    </row>
    <row r="10" spans="1:13" ht="15" thickBot="1" x14ac:dyDescent="0.4">
      <c r="A10" s="7">
        <v>5</v>
      </c>
      <c r="B10" s="15">
        <v>5222482605</v>
      </c>
      <c r="C10" s="6" t="s">
        <v>34</v>
      </c>
      <c r="D10" s="14" t="s">
        <v>31</v>
      </c>
      <c r="E10" s="121" t="s">
        <v>86</v>
      </c>
      <c r="F10" s="18">
        <v>600</v>
      </c>
      <c r="G10" s="106"/>
      <c r="H10" s="90"/>
      <c r="I10" s="53">
        <f t="shared" si="0"/>
        <v>0</v>
      </c>
      <c r="J10" s="3">
        <v>12</v>
      </c>
      <c r="K10" s="3"/>
      <c r="L10" s="54">
        <f t="shared" si="1"/>
        <v>0</v>
      </c>
      <c r="M10" s="8">
        <f t="shared" si="2"/>
        <v>0</v>
      </c>
    </row>
    <row r="11" spans="1:13" ht="15" thickBot="1" x14ac:dyDescent="0.4">
      <c r="A11" s="30">
        <v>6</v>
      </c>
      <c r="B11" s="31">
        <v>5222482605</v>
      </c>
      <c r="C11" s="32" t="s">
        <v>34</v>
      </c>
      <c r="D11" s="33" t="s">
        <v>32</v>
      </c>
      <c r="E11" s="121" t="s">
        <v>87</v>
      </c>
      <c r="F11" s="34">
        <v>240</v>
      </c>
      <c r="G11" s="106"/>
      <c r="H11" s="91"/>
      <c r="I11" s="53">
        <f t="shared" si="0"/>
        <v>0</v>
      </c>
      <c r="J11" s="69">
        <v>12</v>
      </c>
      <c r="K11" s="69"/>
      <c r="L11" s="71">
        <f t="shared" si="1"/>
        <v>0</v>
      </c>
      <c r="M11" s="72">
        <f t="shared" si="2"/>
        <v>0</v>
      </c>
    </row>
    <row r="12" spans="1:13" ht="15" thickBot="1" x14ac:dyDescent="0.4">
      <c r="A12" s="10">
        <v>7</v>
      </c>
      <c r="B12" s="25">
        <v>6762278406</v>
      </c>
      <c r="C12" s="36" t="s">
        <v>21</v>
      </c>
      <c r="D12" s="132" t="s">
        <v>36</v>
      </c>
      <c r="E12" s="133" t="s">
        <v>101</v>
      </c>
      <c r="F12" s="37">
        <v>11.058999999999999</v>
      </c>
      <c r="G12" s="106"/>
      <c r="H12" s="92"/>
      <c r="I12" s="53">
        <f t="shared" si="0"/>
        <v>0</v>
      </c>
      <c r="J12" s="26">
        <v>12</v>
      </c>
      <c r="K12" s="26"/>
      <c r="L12" s="67">
        <f t="shared" si="1"/>
        <v>0</v>
      </c>
      <c r="M12" s="68">
        <f t="shared" si="2"/>
        <v>0</v>
      </c>
    </row>
    <row r="13" spans="1:13" ht="15" thickBot="1" x14ac:dyDescent="0.4">
      <c r="A13" s="7">
        <v>8</v>
      </c>
      <c r="B13" s="15">
        <v>6762278406</v>
      </c>
      <c r="C13" s="5" t="s">
        <v>7</v>
      </c>
      <c r="D13" s="134" t="s">
        <v>39</v>
      </c>
      <c r="E13" s="135" t="s">
        <v>103</v>
      </c>
      <c r="F13" s="17">
        <v>151</v>
      </c>
      <c r="G13" s="106"/>
      <c r="H13" s="90"/>
      <c r="I13" s="53">
        <f t="shared" si="0"/>
        <v>0</v>
      </c>
      <c r="J13" s="3">
        <v>12</v>
      </c>
      <c r="K13" s="3"/>
      <c r="L13" s="54">
        <f t="shared" si="1"/>
        <v>0</v>
      </c>
      <c r="M13" s="8">
        <f t="shared" si="2"/>
        <v>0</v>
      </c>
    </row>
    <row r="14" spans="1:13" ht="15" thickBot="1" x14ac:dyDescent="0.4">
      <c r="A14" s="7">
        <v>9</v>
      </c>
      <c r="B14" s="15">
        <v>6762278406</v>
      </c>
      <c r="C14" s="5" t="s">
        <v>7</v>
      </c>
      <c r="D14" s="134" t="s">
        <v>40</v>
      </c>
      <c r="E14" s="133" t="s">
        <v>102</v>
      </c>
      <c r="F14" s="17">
        <v>0</v>
      </c>
      <c r="G14" s="106"/>
      <c r="H14" s="90"/>
      <c r="I14" s="53">
        <f t="shared" si="0"/>
        <v>0</v>
      </c>
      <c r="J14" s="3">
        <v>12</v>
      </c>
      <c r="K14" s="3"/>
      <c r="L14" s="54">
        <f t="shared" ref="L14" si="3">J14*K14</f>
        <v>0</v>
      </c>
      <c r="M14" s="8">
        <f t="shared" ref="M14" si="4">I14+L14</f>
        <v>0</v>
      </c>
    </row>
    <row r="15" spans="1:13" ht="15" thickBot="1" x14ac:dyDescent="0.4">
      <c r="A15" s="7">
        <v>10</v>
      </c>
      <c r="B15" s="15">
        <v>6762278406</v>
      </c>
      <c r="C15" s="16" t="s">
        <v>35</v>
      </c>
      <c r="D15" s="138" t="s">
        <v>37</v>
      </c>
      <c r="E15" s="135" t="s">
        <v>91</v>
      </c>
      <c r="F15" s="17">
        <v>27</v>
      </c>
      <c r="G15" s="106"/>
      <c r="H15" s="90"/>
      <c r="I15" s="53">
        <f t="shared" si="0"/>
        <v>0</v>
      </c>
      <c r="J15" s="3">
        <v>12</v>
      </c>
      <c r="K15" s="3"/>
      <c r="L15" s="54">
        <f t="shared" si="1"/>
        <v>0</v>
      </c>
      <c r="M15" s="8">
        <f t="shared" si="2"/>
        <v>0</v>
      </c>
    </row>
    <row r="16" spans="1:13" ht="15" thickBot="1" x14ac:dyDescent="0.4">
      <c r="A16" s="30">
        <v>11</v>
      </c>
      <c r="B16" s="31">
        <v>6762278406</v>
      </c>
      <c r="C16" s="84" t="s">
        <v>22</v>
      </c>
      <c r="D16" s="136" t="s">
        <v>38</v>
      </c>
      <c r="E16" s="137" t="s">
        <v>85</v>
      </c>
      <c r="F16" s="38">
        <v>345</v>
      </c>
      <c r="G16" s="106"/>
      <c r="H16" s="91"/>
      <c r="I16" s="53">
        <f t="shared" si="0"/>
        <v>0</v>
      </c>
      <c r="J16" s="69">
        <v>12</v>
      </c>
      <c r="K16" s="69"/>
      <c r="L16" s="71">
        <f t="shared" si="1"/>
        <v>0</v>
      </c>
      <c r="M16" s="72">
        <f t="shared" si="2"/>
        <v>0</v>
      </c>
    </row>
    <row r="17" spans="1:13" ht="15" thickBot="1" x14ac:dyDescent="0.4">
      <c r="A17" s="10">
        <v>12</v>
      </c>
      <c r="B17" s="11">
        <v>7691949726</v>
      </c>
      <c r="C17" s="39" t="s">
        <v>24</v>
      </c>
      <c r="D17" s="132" t="s">
        <v>42</v>
      </c>
      <c r="E17" s="125" t="s">
        <v>100</v>
      </c>
      <c r="F17" s="42">
        <v>66</v>
      </c>
      <c r="G17" s="106"/>
      <c r="H17" s="92"/>
      <c r="I17" s="53">
        <f t="shared" si="0"/>
        <v>0</v>
      </c>
      <c r="J17" s="26">
        <v>11</v>
      </c>
      <c r="K17" s="26"/>
      <c r="L17" s="67">
        <f t="shared" si="1"/>
        <v>0</v>
      </c>
      <c r="M17" s="68">
        <f t="shared" si="2"/>
        <v>0</v>
      </c>
    </row>
    <row r="18" spans="1:13" ht="15" thickBot="1" x14ac:dyDescent="0.4">
      <c r="A18" s="30">
        <v>13</v>
      </c>
      <c r="B18" s="40">
        <v>7691949726</v>
      </c>
      <c r="C18" s="41" t="s">
        <v>41</v>
      </c>
      <c r="D18" s="41" t="s">
        <v>43</v>
      </c>
      <c r="E18" s="124" t="s">
        <v>90</v>
      </c>
      <c r="F18" s="85">
        <v>28</v>
      </c>
      <c r="G18" s="106"/>
      <c r="H18" s="91"/>
      <c r="I18" s="53">
        <f t="shared" si="0"/>
        <v>0</v>
      </c>
      <c r="J18" s="69">
        <v>11</v>
      </c>
      <c r="K18" s="69"/>
      <c r="L18" s="71">
        <f t="shared" si="1"/>
        <v>0</v>
      </c>
      <c r="M18" s="72">
        <f t="shared" si="2"/>
        <v>0</v>
      </c>
    </row>
    <row r="19" spans="1:13" ht="15" thickBot="1" x14ac:dyDescent="0.4">
      <c r="A19" s="10">
        <v>14</v>
      </c>
      <c r="B19" s="13">
        <v>6340126424</v>
      </c>
      <c r="C19" s="27" t="s">
        <v>45</v>
      </c>
      <c r="D19" s="132" t="s">
        <v>48</v>
      </c>
      <c r="E19" s="133" t="s">
        <v>83</v>
      </c>
      <c r="F19" s="37">
        <v>245</v>
      </c>
      <c r="G19" s="106"/>
      <c r="H19" s="92"/>
      <c r="I19" s="53">
        <f t="shared" si="0"/>
        <v>0</v>
      </c>
      <c r="J19" s="26">
        <v>12</v>
      </c>
      <c r="K19" s="26"/>
      <c r="L19" s="67">
        <f t="shared" si="1"/>
        <v>0</v>
      </c>
      <c r="M19" s="68">
        <f t="shared" si="2"/>
        <v>0</v>
      </c>
    </row>
    <row r="20" spans="1:13" ht="15" thickBot="1" x14ac:dyDescent="0.4">
      <c r="A20" s="30">
        <v>15</v>
      </c>
      <c r="B20" s="43">
        <v>6340126424</v>
      </c>
      <c r="C20" s="33" t="s">
        <v>46</v>
      </c>
      <c r="D20" s="33" t="s">
        <v>49</v>
      </c>
      <c r="E20" s="55" t="s">
        <v>47</v>
      </c>
      <c r="F20" s="38">
        <v>3.9</v>
      </c>
      <c r="G20" s="106"/>
      <c r="H20" s="91"/>
      <c r="I20" s="53">
        <f t="shared" si="0"/>
        <v>0</v>
      </c>
      <c r="J20" s="69">
        <v>12</v>
      </c>
      <c r="K20" s="69"/>
      <c r="L20" s="71">
        <f t="shared" si="1"/>
        <v>0</v>
      </c>
      <c r="M20" s="72">
        <f t="shared" si="2"/>
        <v>0</v>
      </c>
    </row>
    <row r="21" spans="1:13" ht="15" customHeight="1" thickBot="1" x14ac:dyDescent="0.3">
      <c r="A21" s="10">
        <v>16</v>
      </c>
      <c r="B21" s="13">
        <v>6920000869</v>
      </c>
      <c r="C21" s="44" t="s">
        <v>50</v>
      </c>
      <c r="D21" s="139" t="s">
        <v>53</v>
      </c>
      <c r="E21" s="125" t="s">
        <v>92</v>
      </c>
      <c r="F21" s="37">
        <v>1926</v>
      </c>
      <c r="G21" s="106"/>
      <c r="H21" s="92"/>
      <c r="I21" s="53">
        <f t="shared" si="0"/>
        <v>0</v>
      </c>
      <c r="J21" s="26">
        <v>12</v>
      </c>
      <c r="K21" s="26"/>
      <c r="L21" s="67">
        <f t="shared" si="1"/>
        <v>0</v>
      </c>
      <c r="M21" s="68">
        <f t="shared" si="2"/>
        <v>0</v>
      </c>
    </row>
    <row r="22" spans="1:13" ht="15" customHeight="1" thickBot="1" x14ac:dyDescent="0.3">
      <c r="A22" s="7">
        <v>17</v>
      </c>
      <c r="B22" s="12">
        <v>6920000869</v>
      </c>
      <c r="C22" s="6" t="s">
        <v>51</v>
      </c>
      <c r="D22" s="131" t="s">
        <v>54</v>
      </c>
      <c r="E22" s="125" t="s">
        <v>93</v>
      </c>
      <c r="F22" s="120">
        <v>2412</v>
      </c>
      <c r="G22" s="106"/>
      <c r="H22" s="90"/>
      <c r="I22" s="53">
        <f t="shared" si="0"/>
        <v>0</v>
      </c>
      <c r="J22" s="3">
        <v>12</v>
      </c>
      <c r="K22" s="3"/>
      <c r="L22" s="54">
        <f t="shared" si="1"/>
        <v>0</v>
      </c>
      <c r="M22" s="8">
        <f t="shared" si="2"/>
        <v>0</v>
      </c>
    </row>
    <row r="23" spans="1:13" ht="15" customHeight="1" thickBot="1" x14ac:dyDescent="0.3">
      <c r="A23" s="7">
        <v>18</v>
      </c>
      <c r="B23" s="12">
        <v>6920000869</v>
      </c>
      <c r="C23" s="6" t="s">
        <v>51</v>
      </c>
      <c r="D23" s="131" t="s">
        <v>55</v>
      </c>
      <c r="E23" s="126" t="s">
        <v>94</v>
      </c>
      <c r="F23" s="17">
        <v>44</v>
      </c>
      <c r="G23" s="106"/>
      <c r="H23" s="90"/>
      <c r="I23" s="53">
        <f t="shared" si="0"/>
        <v>0</v>
      </c>
      <c r="J23" s="3">
        <v>12</v>
      </c>
      <c r="K23" s="3"/>
      <c r="L23" s="54">
        <f t="shared" si="1"/>
        <v>0</v>
      </c>
      <c r="M23" s="8">
        <f t="shared" si="2"/>
        <v>0</v>
      </c>
    </row>
    <row r="24" spans="1:13" ht="15" customHeight="1" thickBot="1" x14ac:dyDescent="0.3">
      <c r="A24" s="30">
        <v>19</v>
      </c>
      <c r="B24" s="45">
        <v>6920000869</v>
      </c>
      <c r="C24" s="32" t="s">
        <v>98</v>
      </c>
      <c r="D24" s="130" t="s">
        <v>56</v>
      </c>
      <c r="E24" s="124" t="s">
        <v>99</v>
      </c>
      <c r="F24" s="38">
        <v>2547</v>
      </c>
      <c r="G24" s="106"/>
      <c r="H24" s="91"/>
      <c r="I24" s="53">
        <f t="shared" si="0"/>
        <v>0</v>
      </c>
      <c r="J24" s="69">
        <v>12</v>
      </c>
      <c r="K24" s="69"/>
      <c r="L24" s="71">
        <f t="shared" si="1"/>
        <v>0</v>
      </c>
      <c r="M24" s="72">
        <f t="shared" si="2"/>
        <v>0</v>
      </c>
    </row>
    <row r="25" spans="1:13" ht="15" customHeight="1" thickBot="1" x14ac:dyDescent="0.3">
      <c r="A25" s="46">
        <v>20</v>
      </c>
      <c r="B25" s="47">
        <v>6922477280</v>
      </c>
      <c r="C25" s="48" t="s">
        <v>57</v>
      </c>
      <c r="D25" s="129" t="s">
        <v>58</v>
      </c>
      <c r="E25" s="128" t="s">
        <v>97</v>
      </c>
      <c r="F25" s="50">
        <v>131</v>
      </c>
      <c r="G25" s="107"/>
      <c r="H25" s="93"/>
      <c r="I25" s="53">
        <f t="shared" si="0"/>
        <v>0</v>
      </c>
      <c r="J25" s="78">
        <v>12</v>
      </c>
      <c r="K25" s="78"/>
      <c r="L25" s="81">
        <f t="shared" si="1"/>
        <v>0</v>
      </c>
      <c r="M25" s="82">
        <f t="shared" si="2"/>
        <v>0</v>
      </c>
    </row>
    <row r="26" spans="1:13" ht="20.5" thickBot="1" x14ac:dyDescent="0.45">
      <c r="A26" s="56"/>
      <c r="B26" s="57"/>
      <c r="C26" s="58" t="s">
        <v>0</v>
      </c>
      <c r="D26" s="59"/>
      <c r="E26" s="60"/>
      <c r="F26" s="61">
        <f>SUM(F6:F25)</f>
        <v>11039.959000000001</v>
      </c>
      <c r="G26" s="62" t="s">
        <v>0</v>
      </c>
      <c r="H26" s="62"/>
      <c r="I26" s="63">
        <f>SUM(I6:I25)</f>
        <v>0</v>
      </c>
      <c r="J26" s="64"/>
      <c r="K26" s="64" t="s">
        <v>0</v>
      </c>
      <c r="L26" s="94">
        <f>SUM(L6:L25)</f>
        <v>0</v>
      </c>
      <c r="M26" s="95">
        <f>SUM(M6:M25)</f>
        <v>0</v>
      </c>
    </row>
    <row r="27" spans="1:13" ht="86" customHeight="1" thickBot="1" x14ac:dyDescent="0.3">
      <c r="A27" s="109"/>
      <c r="B27" s="110"/>
      <c r="C27" s="111"/>
      <c r="D27" s="111"/>
      <c r="E27" s="111"/>
      <c r="F27" s="111"/>
      <c r="G27" s="111"/>
      <c r="H27" s="112"/>
      <c r="I27" s="113"/>
      <c r="M27" s="96" t="s">
        <v>81</v>
      </c>
    </row>
    <row r="28" spans="1:13" ht="12" customHeight="1" thickBot="1" x14ac:dyDescent="0.3">
      <c r="A28" s="108" t="s">
        <v>63</v>
      </c>
      <c r="B28" s="108"/>
      <c r="C28" s="108"/>
      <c r="D28" s="108"/>
      <c r="E28" s="108"/>
      <c r="F28" s="108"/>
      <c r="G28" s="108"/>
      <c r="H28" s="108"/>
      <c r="I28" s="108"/>
    </row>
    <row r="29" spans="1:13" ht="13" thickBot="1" x14ac:dyDescent="0.3">
      <c r="A29" s="98"/>
      <c r="B29" s="99"/>
      <c r="C29" s="100"/>
      <c r="D29" s="100"/>
      <c r="E29" s="100"/>
      <c r="F29" s="114" t="s">
        <v>10</v>
      </c>
      <c r="G29" s="115"/>
      <c r="H29" s="115"/>
      <c r="I29" s="116"/>
      <c r="J29" s="117" t="s">
        <v>13</v>
      </c>
      <c r="K29" s="118"/>
      <c r="L29" s="119"/>
    </row>
    <row r="30" spans="1:13" ht="88" thickBot="1" x14ac:dyDescent="0.3">
      <c r="A30" s="46" t="s">
        <v>4</v>
      </c>
      <c r="B30" s="47" t="s">
        <v>23</v>
      </c>
      <c r="C30" s="49" t="s">
        <v>1</v>
      </c>
      <c r="D30" s="49" t="s">
        <v>26</v>
      </c>
      <c r="E30" s="101" t="s">
        <v>2</v>
      </c>
      <c r="F30" s="102" t="s">
        <v>12</v>
      </c>
      <c r="G30" s="101" t="s">
        <v>77</v>
      </c>
      <c r="H30" s="103" t="s">
        <v>73</v>
      </c>
      <c r="I30" s="104" t="s">
        <v>74</v>
      </c>
      <c r="J30" s="102" t="s">
        <v>3</v>
      </c>
      <c r="K30" s="101" t="s">
        <v>78</v>
      </c>
      <c r="L30" s="103" t="s">
        <v>75</v>
      </c>
      <c r="M30" s="83" t="s">
        <v>76</v>
      </c>
    </row>
    <row r="31" spans="1:13" ht="13" thickBot="1" x14ac:dyDescent="0.3">
      <c r="A31" s="21" t="s">
        <v>14</v>
      </c>
      <c r="B31" s="22" t="s">
        <v>15</v>
      </c>
      <c r="C31" s="23" t="s">
        <v>16</v>
      </c>
      <c r="D31" s="23" t="s">
        <v>17</v>
      </c>
      <c r="E31" s="24" t="s">
        <v>18</v>
      </c>
      <c r="F31" s="52" t="s">
        <v>19</v>
      </c>
      <c r="G31" s="24" t="s">
        <v>20</v>
      </c>
      <c r="H31" s="52" t="s">
        <v>33</v>
      </c>
      <c r="I31" s="52" t="s">
        <v>61</v>
      </c>
      <c r="J31" s="23" t="s">
        <v>59</v>
      </c>
      <c r="K31" s="23" t="s">
        <v>60</v>
      </c>
      <c r="L31" s="23" t="s">
        <v>62</v>
      </c>
      <c r="M31" s="23" t="s">
        <v>72</v>
      </c>
    </row>
    <row r="32" spans="1:13" ht="15" thickBot="1" x14ac:dyDescent="0.4">
      <c r="A32" s="10">
        <v>21</v>
      </c>
      <c r="B32" s="11">
        <v>6920000869</v>
      </c>
      <c r="C32" s="26" t="s">
        <v>52</v>
      </c>
      <c r="D32" s="39" t="s">
        <v>104</v>
      </c>
      <c r="E32" s="122" t="s">
        <v>96</v>
      </c>
      <c r="F32" s="66">
        <v>605</v>
      </c>
      <c r="G32" s="105"/>
      <c r="H32" s="29"/>
      <c r="I32" s="53">
        <f>F32*$G$32+F32*H32</f>
        <v>0</v>
      </c>
      <c r="J32" s="26">
        <v>12</v>
      </c>
      <c r="K32" s="67"/>
      <c r="L32" s="67">
        <f>J32*K32</f>
        <v>0</v>
      </c>
      <c r="M32" s="68">
        <f>I32+L32</f>
        <v>0</v>
      </c>
    </row>
    <row r="33" spans="1:13" ht="15" thickBot="1" x14ac:dyDescent="0.4">
      <c r="A33" s="30">
        <v>22</v>
      </c>
      <c r="B33" s="40">
        <v>6920000869</v>
      </c>
      <c r="C33" s="69" t="s">
        <v>64</v>
      </c>
      <c r="D33" s="41" t="s">
        <v>105</v>
      </c>
      <c r="E33" s="127" t="s">
        <v>95</v>
      </c>
      <c r="F33" s="70">
        <v>35</v>
      </c>
      <c r="G33" s="107"/>
      <c r="H33" s="35"/>
      <c r="I33" s="53">
        <f>F33*$G$32+F33*H33</f>
        <v>0</v>
      </c>
      <c r="J33" s="69">
        <v>12</v>
      </c>
      <c r="K33" s="69"/>
      <c r="L33" s="71">
        <f t="shared" ref="L33" si="5">J33*K33</f>
        <v>0</v>
      </c>
      <c r="M33" s="72">
        <f t="shared" ref="M33" si="6">I33+L33</f>
        <v>0</v>
      </c>
    </row>
    <row r="34" spans="1:13" ht="20.5" thickBot="1" x14ac:dyDescent="0.45">
      <c r="A34" s="56"/>
      <c r="B34" s="57"/>
      <c r="C34" s="58" t="s">
        <v>0</v>
      </c>
      <c r="D34" s="59"/>
      <c r="E34" s="60"/>
      <c r="F34" s="61">
        <f>SUM(F32:F33)</f>
        <v>640</v>
      </c>
      <c r="G34" s="62" t="s">
        <v>0</v>
      </c>
      <c r="H34" s="62"/>
      <c r="I34" s="63">
        <f>SUM(I32:I33)</f>
        <v>0</v>
      </c>
      <c r="J34" s="64"/>
      <c r="K34" s="64" t="s">
        <v>0</v>
      </c>
      <c r="L34" s="65">
        <f>SUM(L32:L33)</f>
        <v>0</v>
      </c>
      <c r="M34" s="97">
        <f>SUM(M32:M33)</f>
        <v>0</v>
      </c>
    </row>
    <row r="35" spans="1:13" ht="75.5" customHeight="1" x14ac:dyDescent="0.25">
      <c r="M35" s="96" t="s">
        <v>80</v>
      </c>
    </row>
    <row r="36" spans="1:13" ht="13" thickBot="1" x14ac:dyDescent="0.3">
      <c r="A36" s="108" t="s">
        <v>65</v>
      </c>
      <c r="B36" s="108"/>
      <c r="C36" s="108"/>
      <c r="D36" s="108"/>
      <c r="E36" s="108"/>
      <c r="F36" s="108"/>
      <c r="G36" s="108"/>
      <c r="H36" s="108"/>
      <c r="I36" s="108"/>
    </row>
    <row r="37" spans="1:13" ht="13" thickBot="1" x14ac:dyDescent="0.3">
      <c r="A37" s="98"/>
      <c r="B37" s="99"/>
      <c r="C37" s="100"/>
      <c r="D37" s="100"/>
      <c r="E37" s="100"/>
      <c r="F37" s="114" t="s">
        <v>10</v>
      </c>
      <c r="G37" s="115"/>
      <c r="H37" s="115"/>
      <c r="I37" s="116"/>
      <c r="J37" s="117" t="s">
        <v>13</v>
      </c>
      <c r="K37" s="118"/>
      <c r="L37" s="119"/>
    </row>
    <row r="38" spans="1:13" ht="88" thickBot="1" x14ac:dyDescent="0.3">
      <c r="A38" s="46" t="s">
        <v>4</v>
      </c>
      <c r="B38" s="47" t="s">
        <v>23</v>
      </c>
      <c r="C38" s="49" t="s">
        <v>1</v>
      </c>
      <c r="D38" s="49" t="s">
        <v>26</v>
      </c>
      <c r="E38" s="101" t="s">
        <v>2</v>
      </c>
      <c r="F38" s="102" t="s">
        <v>12</v>
      </c>
      <c r="G38" s="101" t="s">
        <v>77</v>
      </c>
      <c r="H38" s="103" t="s">
        <v>73</v>
      </c>
      <c r="I38" s="104" t="s">
        <v>74</v>
      </c>
      <c r="J38" s="102" t="s">
        <v>3</v>
      </c>
      <c r="K38" s="101" t="s">
        <v>78</v>
      </c>
      <c r="L38" s="103" t="s">
        <v>75</v>
      </c>
      <c r="M38" s="83" t="s">
        <v>76</v>
      </c>
    </row>
    <row r="39" spans="1:13" ht="13" thickBot="1" x14ac:dyDescent="0.3">
      <c r="A39" s="21" t="s">
        <v>14</v>
      </c>
      <c r="B39" s="22" t="s">
        <v>15</v>
      </c>
      <c r="C39" s="23" t="s">
        <v>16</v>
      </c>
      <c r="D39" s="23" t="s">
        <v>17</v>
      </c>
      <c r="E39" s="24" t="s">
        <v>18</v>
      </c>
      <c r="F39" s="52" t="s">
        <v>19</v>
      </c>
      <c r="G39" s="24" t="s">
        <v>20</v>
      </c>
      <c r="H39" s="52" t="s">
        <v>33</v>
      </c>
      <c r="I39" s="52" t="s">
        <v>61</v>
      </c>
      <c r="J39" s="23" t="s">
        <v>59</v>
      </c>
      <c r="K39" s="23" t="s">
        <v>60</v>
      </c>
      <c r="L39" s="23" t="s">
        <v>62</v>
      </c>
      <c r="M39" s="23" t="s">
        <v>72</v>
      </c>
    </row>
    <row r="40" spans="1:13" ht="15" thickBot="1" x14ac:dyDescent="0.4">
      <c r="A40" s="10">
        <v>23</v>
      </c>
      <c r="B40" s="11">
        <v>5222482605</v>
      </c>
      <c r="C40" s="26" t="s">
        <v>66</v>
      </c>
      <c r="D40" s="39" t="s">
        <v>67</v>
      </c>
      <c r="E40" s="122" t="s">
        <v>88</v>
      </c>
      <c r="F40" s="86">
        <v>1230</v>
      </c>
      <c r="G40" s="105"/>
      <c r="H40" s="29"/>
      <c r="I40" s="53">
        <f>F40*$G$40+F40*H40</f>
        <v>0</v>
      </c>
      <c r="J40" s="26">
        <v>12</v>
      </c>
      <c r="K40" s="67"/>
      <c r="L40" s="67">
        <f>J40*K40</f>
        <v>0</v>
      </c>
      <c r="M40" s="68">
        <f>I40+L40</f>
        <v>0</v>
      </c>
    </row>
    <row r="41" spans="1:13" ht="15" thickBot="1" x14ac:dyDescent="0.4">
      <c r="A41" s="7">
        <v>24</v>
      </c>
      <c r="B41" s="2">
        <v>5222482605</v>
      </c>
      <c r="C41" s="3" t="s">
        <v>66</v>
      </c>
      <c r="D41" s="4" t="s">
        <v>68</v>
      </c>
      <c r="E41" s="122" t="s">
        <v>88</v>
      </c>
      <c r="F41" s="87">
        <v>920</v>
      </c>
      <c r="G41" s="106"/>
      <c r="H41" s="9"/>
      <c r="I41" s="53">
        <f t="shared" ref="I41:I45" si="7">F41*$G$40+F41*H41</f>
        <v>0</v>
      </c>
      <c r="J41" s="3">
        <v>12</v>
      </c>
      <c r="K41" s="3"/>
      <c r="L41" s="54">
        <f t="shared" ref="L41:L45" si="8">J41*K41</f>
        <v>0</v>
      </c>
      <c r="M41" s="8">
        <f t="shared" ref="M41:M45" si="9">I41+L41</f>
        <v>0</v>
      </c>
    </row>
    <row r="42" spans="1:13" ht="15" thickBot="1" x14ac:dyDescent="0.4">
      <c r="A42" s="7">
        <v>25</v>
      </c>
      <c r="B42" s="2">
        <v>5222482605</v>
      </c>
      <c r="C42" s="3" t="s">
        <v>66</v>
      </c>
      <c r="D42" s="4" t="s">
        <v>69</v>
      </c>
      <c r="E42" s="122" t="s">
        <v>88</v>
      </c>
      <c r="F42" s="87">
        <v>638</v>
      </c>
      <c r="G42" s="106"/>
      <c r="H42" s="9"/>
      <c r="I42" s="53">
        <f t="shared" si="7"/>
        <v>0</v>
      </c>
      <c r="J42" s="3">
        <v>12</v>
      </c>
      <c r="K42" s="3"/>
      <c r="L42" s="54">
        <f t="shared" si="8"/>
        <v>0</v>
      </c>
      <c r="M42" s="8">
        <f t="shared" si="9"/>
        <v>0</v>
      </c>
    </row>
    <row r="43" spans="1:13" ht="15" thickBot="1" x14ac:dyDescent="0.4">
      <c r="A43" s="7">
        <v>26</v>
      </c>
      <c r="B43" s="2">
        <v>5222482605</v>
      </c>
      <c r="C43" s="3" t="s">
        <v>66</v>
      </c>
      <c r="D43" s="4" t="s">
        <v>70</v>
      </c>
      <c r="E43" s="122" t="s">
        <v>88</v>
      </c>
      <c r="F43" s="87">
        <v>455</v>
      </c>
      <c r="G43" s="106"/>
      <c r="H43" s="9"/>
      <c r="I43" s="53">
        <f t="shared" si="7"/>
        <v>0</v>
      </c>
      <c r="J43" s="3">
        <v>12</v>
      </c>
      <c r="K43" s="3"/>
      <c r="L43" s="54">
        <f t="shared" si="8"/>
        <v>0</v>
      </c>
      <c r="M43" s="8">
        <f t="shared" si="9"/>
        <v>0</v>
      </c>
    </row>
    <row r="44" spans="1:13" ht="15" thickBot="1" x14ac:dyDescent="0.4">
      <c r="A44" s="30">
        <v>27</v>
      </c>
      <c r="B44" s="40">
        <v>5222482605</v>
      </c>
      <c r="C44" s="69" t="s">
        <v>66</v>
      </c>
      <c r="D44" s="41" t="s">
        <v>71</v>
      </c>
      <c r="E44" s="122" t="s">
        <v>88</v>
      </c>
      <c r="F44" s="88">
        <v>210</v>
      </c>
      <c r="G44" s="106"/>
      <c r="H44" s="35"/>
      <c r="I44" s="53">
        <f t="shared" si="7"/>
        <v>0</v>
      </c>
      <c r="J44" s="69">
        <v>12</v>
      </c>
      <c r="K44" s="69"/>
      <c r="L44" s="71">
        <f t="shared" si="8"/>
        <v>0</v>
      </c>
      <c r="M44" s="72">
        <f t="shared" si="9"/>
        <v>0</v>
      </c>
    </row>
    <row r="45" spans="1:13" ht="15" thickBot="1" x14ac:dyDescent="0.4">
      <c r="A45" s="46">
        <v>28</v>
      </c>
      <c r="B45" s="49">
        <v>7691949726</v>
      </c>
      <c r="C45" s="78" t="s">
        <v>25</v>
      </c>
      <c r="D45" s="79" t="s">
        <v>44</v>
      </c>
      <c r="E45" s="123" t="s">
        <v>89</v>
      </c>
      <c r="F45" s="80">
        <v>866</v>
      </c>
      <c r="G45" s="107"/>
      <c r="H45" s="51"/>
      <c r="I45" s="53">
        <f t="shared" si="7"/>
        <v>0</v>
      </c>
      <c r="J45" s="78">
        <v>9</v>
      </c>
      <c r="K45" s="78"/>
      <c r="L45" s="81">
        <f t="shared" si="8"/>
        <v>0</v>
      </c>
      <c r="M45" s="82">
        <f t="shared" si="9"/>
        <v>0</v>
      </c>
    </row>
    <row r="46" spans="1:13" ht="20" x14ac:dyDescent="0.4">
      <c r="A46" s="73"/>
      <c r="B46" s="73"/>
      <c r="C46" s="74" t="s">
        <v>0</v>
      </c>
      <c r="D46" s="74"/>
      <c r="E46" s="73"/>
      <c r="F46" s="75">
        <f>SUM(F42:F45)</f>
        <v>2169</v>
      </c>
      <c r="G46" s="76" t="s">
        <v>0</v>
      </c>
      <c r="H46" s="76"/>
      <c r="I46" s="77">
        <f>SUM(I42:I45)</f>
        <v>0</v>
      </c>
      <c r="J46" s="64"/>
      <c r="K46" s="64" t="s">
        <v>0</v>
      </c>
      <c r="L46" s="94">
        <f>SUM(L42:L45)</f>
        <v>0</v>
      </c>
      <c r="M46" s="95">
        <f>SUM(M40:M45)</f>
        <v>0</v>
      </c>
    </row>
    <row r="47" spans="1:13" ht="68.5" customHeight="1" x14ac:dyDescent="0.25">
      <c r="M47" s="96" t="s">
        <v>79</v>
      </c>
    </row>
  </sheetData>
  <mergeCells count="13">
    <mergeCell ref="J37:L37"/>
    <mergeCell ref="F3:I3"/>
    <mergeCell ref="J3:L3"/>
    <mergeCell ref="A28:I28"/>
    <mergeCell ref="F29:I29"/>
    <mergeCell ref="J29:L29"/>
    <mergeCell ref="G6:G25"/>
    <mergeCell ref="G32:G33"/>
    <mergeCell ref="G40:G45"/>
    <mergeCell ref="A2:I2"/>
    <mergeCell ref="A27:I27"/>
    <mergeCell ref="A36:I36"/>
    <mergeCell ref="F37:I37"/>
  </mergeCells>
  <phoneticPr fontId="5" type="noConversion"/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Paliwo gazowe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2025-11-24T15:34:41Z</dcterms:modified>
</cp:coreProperties>
</file>