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55"/>
  </bookViews>
  <sheets>
    <sheet name="Kalendarze i terminarze - 1" sheetId="3" r:id="rId1"/>
    <sheet name="Art. biurowe - 2" sheetId="11" r:id="rId2"/>
    <sheet name="Folia biurowa - 3" sheetId="8" r:id="rId3"/>
    <sheet name="Mat. archiwizacyjne - 4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2" i="11" l="1"/>
  <c r="H142" i="11" s="1"/>
  <c r="G143" i="11"/>
  <c r="J143" i="11" s="1"/>
  <c r="G144" i="11"/>
  <c r="G145" i="11"/>
  <c r="H145" i="11" s="1"/>
  <c r="G146" i="11"/>
  <c r="H146" i="11" s="1"/>
  <c r="J146" i="11" s="1"/>
  <c r="F144" i="11"/>
  <c r="F145" i="11"/>
  <c r="F146" i="11"/>
  <c r="J145" i="11" l="1"/>
  <c r="H144" i="11"/>
  <c r="J144" i="11" s="1"/>
  <c r="H143" i="11"/>
  <c r="H73" i="11"/>
  <c r="J73" i="11" s="1"/>
  <c r="H72" i="11"/>
  <c r="J72" i="11"/>
  <c r="H71" i="11"/>
  <c r="J71" i="11"/>
  <c r="J74" i="11" l="1"/>
  <c r="H147" i="11"/>
  <c r="H74" i="11"/>
  <c r="G34" i="10"/>
  <c r="H34" i="10" s="1"/>
  <c r="J34" i="10" s="1"/>
  <c r="F34" i="10"/>
  <c r="H8" i="10"/>
  <c r="J8" i="10"/>
  <c r="B34" i="10"/>
  <c r="J11" i="3" l="1"/>
  <c r="J13" i="3"/>
  <c r="J14" i="3"/>
  <c r="H11" i="3"/>
  <c r="H12" i="3"/>
  <c r="J12" i="3" s="1"/>
  <c r="H13" i="3"/>
  <c r="H14" i="3"/>
  <c r="H10" i="3"/>
  <c r="J10" i="3" s="1"/>
  <c r="G11" i="3"/>
  <c r="G12" i="3"/>
  <c r="G13" i="3"/>
  <c r="G14" i="3"/>
  <c r="G10" i="3"/>
  <c r="J3" i="3"/>
  <c r="H4" i="3"/>
  <c r="J4" i="3" s="1"/>
  <c r="H5" i="3"/>
  <c r="J5" i="3" s="1"/>
  <c r="H6" i="3"/>
  <c r="J6" i="3" s="1"/>
  <c r="H7" i="3"/>
  <c r="J7" i="3" s="1"/>
  <c r="H3" i="3"/>
  <c r="J81" i="11"/>
  <c r="J87" i="11"/>
  <c r="J93" i="11"/>
  <c r="J99" i="11"/>
  <c r="J105" i="11"/>
  <c r="J111" i="11"/>
  <c r="J117" i="11"/>
  <c r="J123" i="11"/>
  <c r="J129" i="11"/>
  <c r="J135" i="11"/>
  <c r="J141" i="11"/>
  <c r="J76" i="11"/>
  <c r="H79" i="11"/>
  <c r="H85" i="11"/>
  <c r="H91" i="11"/>
  <c r="H97" i="11"/>
  <c r="H103" i="11"/>
  <c r="H109" i="11"/>
  <c r="H115" i="11"/>
  <c r="H121" i="11"/>
  <c r="H127" i="11"/>
  <c r="H133" i="11"/>
  <c r="H139" i="11"/>
  <c r="H76" i="11"/>
  <c r="G77" i="11"/>
  <c r="J77" i="11" s="1"/>
  <c r="G78" i="11"/>
  <c r="J78" i="11" s="1"/>
  <c r="G79" i="11"/>
  <c r="J79" i="11" s="1"/>
  <c r="G80" i="11"/>
  <c r="H80" i="11" s="1"/>
  <c r="G81" i="11"/>
  <c r="H81" i="11" s="1"/>
  <c r="G82" i="11"/>
  <c r="J82" i="11" s="1"/>
  <c r="G83" i="11"/>
  <c r="J83" i="11" s="1"/>
  <c r="G84" i="11"/>
  <c r="J84" i="11" s="1"/>
  <c r="G85" i="11"/>
  <c r="J85" i="11" s="1"/>
  <c r="G86" i="11"/>
  <c r="H86" i="11" s="1"/>
  <c r="G87" i="11"/>
  <c r="H87" i="11" s="1"/>
  <c r="G88" i="11"/>
  <c r="J88" i="11" s="1"/>
  <c r="G89" i="11"/>
  <c r="J89" i="11" s="1"/>
  <c r="G90" i="11"/>
  <c r="J90" i="11" s="1"/>
  <c r="G91" i="11"/>
  <c r="J91" i="11" s="1"/>
  <c r="G92" i="11"/>
  <c r="H92" i="11" s="1"/>
  <c r="G93" i="11"/>
  <c r="H93" i="11" s="1"/>
  <c r="G94" i="11"/>
  <c r="J94" i="11" s="1"/>
  <c r="G95" i="11"/>
  <c r="J95" i="11" s="1"/>
  <c r="G96" i="11"/>
  <c r="J96" i="11" s="1"/>
  <c r="G97" i="11"/>
  <c r="J97" i="11" s="1"/>
  <c r="G98" i="11"/>
  <c r="H98" i="11" s="1"/>
  <c r="G99" i="11"/>
  <c r="H99" i="11" s="1"/>
  <c r="G100" i="11"/>
  <c r="J100" i="11" s="1"/>
  <c r="G101" i="11"/>
  <c r="J101" i="11" s="1"/>
  <c r="G102" i="11"/>
  <c r="J102" i="11" s="1"/>
  <c r="G103" i="11"/>
  <c r="J103" i="11" s="1"/>
  <c r="G104" i="11"/>
  <c r="H104" i="11" s="1"/>
  <c r="G105" i="11"/>
  <c r="H105" i="11" s="1"/>
  <c r="G106" i="11"/>
  <c r="J106" i="11" s="1"/>
  <c r="G107" i="11"/>
  <c r="J107" i="11" s="1"/>
  <c r="G108" i="11"/>
  <c r="J108" i="11" s="1"/>
  <c r="G109" i="11"/>
  <c r="J109" i="11" s="1"/>
  <c r="G110" i="11"/>
  <c r="H110" i="11" s="1"/>
  <c r="G111" i="11"/>
  <c r="H111" i="11" s="1"/>
  <c r="G112" i="11"/>
  <c r="J112" i="11" s="1"/>
  <c r="G113" i="11"/>
  <c r="J113" i="11" s="1"/>
  <c r="G114" i="11"/>
  <c r="J114" i="11" s="1"/>
  <c r="G115" i="11"/>
  <c r="J115" i="11" s="1"/>
  <c r="G116" i="11"/>
  <c r="H116" i="11" s="1"/>
  <c r="G117" i="11"/>
  <c r="H117" i="11" s="1"/>
  <c r="G118" i="11"/>
  <c r="J118" i="11" s="1"/>
  <c r="G119" i="11"/>
  <c r="J119" i="11" s="1"/>
  <c r="G120" i="11"/>
  <c r="J120" i="11" s="1"/>
  <c r="G121" i="11"/>
  <c r="J121" i="11" s="1"/>
  <c r="G122" i="11"/>
  <c r="H122" i="11" s="1"/>
  <c r="G123" i="11"/>
  <c r="H123" i="11" s="1"/>
  <c r="G124" i="11"/>
  <c r="J124" i="11" s="1"/>
  <c r="G125" i="11"/>
  <c r="J125" i="11" s="1"/>
  <c r="G126" i="11"/>
  <c r="J126" i="11" s="1"/>
  <c r="G127" i="11"/>
  <c r="J127" i="11" s="1"/>
  <c r="G128" i="11"/>
  <c r="H128" i="11" s="1"/>
  <c r="G129" i="11"/>
  <c r="H129" i="11" s="1"/>
  <c r="G130" i="11"/>
  <c r="J130" i="11" s="1"/>
  <c r="G131" i="11"/>
  <c r="J131" i="11" s="1"/>
  <c r="G132" i="11"/>
  <c r="J132" i="11" s="1"/>
  <c r="G133" i="11"/>
  <c r="J133" i="11" s="1"/>
  <c r="G134" i="11"/>
  <c r="H134" i="11" s="1"/>
  <c r="G135" i="11"/>
  <c r="H135" i="11" s="1"/>
  <c r="G136" i="11"/>
  <c r="J136" i="11" s="1"/>
  <c r="G137" i="11"/>
  <c r="J137" i="11" s="1"/>
  <c r="G138" i="11"/>
  <c r="J138" i="11" s="1"/>
  <c r="G139" i="11"/>
  <c r="J139" i="11" s="1"/>
  <c r="G140" i="11"/>
  <c r="H140" i="11" s="1"/>
  <c r="G141" i="11"/>
  <c r="H141" i="11" s="1"/>
  <c r="J142" i="11"/>
  <c r="J147" i="11"/>
  <c r="G76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J70" i="11" s="1"/>
  <c r="H3" i="11"/>
  <c r="J13" i="8"/>
  <c r="J14" i="8"/>
  <c r="J15" i="8"/>
  <c r="J16" i="8"/>
  <c r="J17" i="8"/>
  <c r="J18" i="8"/>
  <c r="J12" i="8"/>
  <c r="J4" i="8"/>
  <c r="J5" i="8"/>
  <c r="J6" i="8"/>
  <c r="J7" i="8"/>
  <c r="J8" i="8"/>
  <c r="J3" i="8"/>
  <c r="J3" i="10"/>
  <c r="H13" i="8"/>
  <c r="H14" i="8"/>
  <c r="H15" i="8"/>
  <c r="H16" i="8"/>
  <c r="H17" i="8"/>
  <c r="H18" i="8"/>
  <c r="G13" i="8"/>
  <c r="G14" i="8"/>
  <c r="G15" i="8"/>
  <c r="G16" i="8"/>
  <c r="G17" i="8"/>
  <c r="H3" i="8"/>
  <c r="H4" i="8"/>
  <c r="H5" i="8"/>
  <c r="H6" i="8"/>
  <c r="H7" i="8"/>
  <c r="H8" i="8"/>
  <c r="H9" i="8"/>
  <c r="J9" i="8" s="1"/>
  <c r="J30" i="10"/>
  <c r="H30" i="10"/>
  <c r="H29" i="10"/>
  <c r="G31" i="10"/>
  <c r="J31" i="10" s="1"/>
  <c r="G32" i="10"/>
  <c r="H32" i="10" s="1"/>
  <c r="G33" i="10"/>
  <c r="H33" i="10" s="1"/>
  <c r="G35" i="10"/>
  <c r="J35" i="10" s="1"/>
  <c r="G36" i="10"/>
  <c r="J36" i="10" s="1"/>
  <c r="G37" i="10"/>
  <c r="H37" i="10" s="1"/>
  <c r="G38" i="10"/>
  <c r="H38" i="10" s="1"/>
  <c r="G39" i="10"/>
  <c r="J39" i="10" s="1"/>
  <c r="G40" i="10"/>
  <c r="J40" i="10" s="1"/>
  <c r="G41" i="10"/>
  <c r="H41" i="10" s="1"/>
  <c r="G42" i="10"/>
  <c r="H42" i="10" s="1"/>
  <c r="G43" i="10"/>
  <c r="J43" i="10" s="1"/>
  <c r="G44" i="10"/>
  <c r="J44" i="10" s="1"/>
  <c r="G45" i="10"/>
  <c r="H45" i="10" s="1"/>
  <c r="G46" i="10"/>
  <c r="H46" i="10" s="1"/>
  <c r="G47" i="10"/>
  <c r="J47" i="10" s="1"/>
  <c r="G48" i="10"/>
  <c r="J48" i="10" s="1"/>
  <c r="G49" i="10"/>
  <c r="H49" i="10" s="1"/>
  <c r="G50" i="10"/>
  <c r="H50" i="10" s="1"/>
  <c r="G51" i="10"/>
  <c r="J51" i="10" s="1"/>
  <c r="G52" i="10"/>
  <c r="J52" i="10" s="1"/>
  <c r="G29" i="10"/>
  <c r="J29" i="10" s="1"/>
  <c r="J4" i="10"/>
  <c r="J5" i="10"/>
  <c r="J6" i="10"/>
  <c r="J7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H4" i="10"/>
  <c r="H5" i="10"/>
  <c r="H6" i="10"/>
  <c r="H7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3" i="10"/>
  <c r="H138" i="11" l="1"/>
  <c r="H132" i="11"/>
  <c r="H126" i="11"/>
  <c r="H120" i="11"/>
  <c r="H114" i="11"/>
  <c r="H108" i="11"/>
  <c r="H102" i="11"/>
  <c r="H96" i="11"/>
  <c r="H90" i="11"/>
  <c r="H84" i="11"/>
  <c r="H78" i="11"/>
  <c r="J140" i="11"/>
  <c r="J134" i="11"/>
  <c r="J128" i="11"/>
  <c r="J122" i="11"/>
  <c r="J116" i="11"/>
  <c r="J110" i="11"/>
  <c r="J104" i="11"/>
  <c r="J98" i="11"/>
  <c r="J92" i="11"/>
  <c r="J86" i="11"/>
  <c r="J80" i="11"/>
  <c r="H137" i="11"/>
  <c r="H131" i="11"/>
  <c r="H125" i="11"/>
  <c r="H119" i="11"/>
  <c r="H113" i="11"/>
  <c r="H107" i="11"/>
  <c r="H101" i="11"/>
  <c r="H95" i="11"/>
  <c r="H89" i="11"/>
  <c r="H83" i="11"/>
  <c r="H77" i="11"/>
  <c r="H136" i="11"/>
  <c r="H130" i="11"/>
  <c r="H124" i="11"/>
  <c r="H118" i="11"/>
  <c r="H112" i="11"/>
  <c r="H106" i="11"/>
  <c r="H100" i="11"/>
  <c r="H94" i="11"/>
  <c r="H88" i="11"/>
  <c r="H82" i="11"/>
  <c r="H52" i="10"/>
  <c r="H48" i="10"/>
  <c r="H44" i="10"/>
  <c r="H40" i="10"/>
  <c r="H36" i="10"/>
  <c r="H31" i="10"/>
  <c r="J50" i="10"/>
  <c r="J46" i="10"/>
  <c r="J42" i="10"/>
  <c r="J38" i="10"/>
  <c r="J33" i="10"/>
  <c r="H51" i="10"/>
  <c r="H47" i="10"/>
  <c r="H43" i="10"/>
  <c r="H39" i="10"/>
  <c r="H35" i="10"/>
  <c r="J49" i="10"/>
  <c r="J45" i="10"/>
  <c r="J41" i="10"/>
  <c r="J37" i="10"/>
  <c r="J32" i="10"/>
  <c r="B52" i="10" l="1"/>
  <c r="F52" i="10"/>
  <c r="B30" i="10"/>
  <c r="B31" i="10"/>
  <c r="B32" i="10"/>
  <c r="B33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29" i="10"/>
  <c r="B141" i="11"/>
  <c r="B129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3" i="11"/>
  <c r="B124" i="11"/>
  <c r="B125" i="11"/>
  <c r="B126" i="11"/>
  <c r="B127" i="11"/>
  <c r="B128" i="11"/>
  <c r="B130" i="11"/>
  <c r="B131" i="11"/>
  <c r="B132" i="11"/>
  <c r="B133" i="11"/>
  <c r="B134" i="11"/>
  <c r="B135" i="11"/>
  <c r="B136" i="11"/>
  <c r="B137" i="11"/>
  <c r="B138" i="11"/>
  <c r="B139" i="11"/>
  <c r="B140" i="11"/>
  <c r="B142" i="11"/>
  <c r="B143" i="11"/>
  <c r="B76" i="11"/>
  <c r="F51" i="10" l="1"/>
  <c r="F50" i="10"/>
  <c r="F77" i="11" l="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76" i="11"/>
  <c r="H148" i="11" l="1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3" i="10"/>
  <c r="F32" i="10"/>
  <c r="F31" i="10"/>
  <c r="F30" i="10"/>
  <c r="F29" i="10"/>
  <c r="J148" i="11" l="1"/>
  <c r="H53" i="10" l="1"/>
  <c r="J53" i="10"/>
  <c r="J27" i="10"/>
  <c r="H27" i="10"/>
  <c r="F18" i="8"/>
  <c r="F17" i="8"/>
  <c r="F16" i="8"/>
  <c r="F15" i="8"/>
  <c r="F14" i="8"/>
  <c r="F13" i="8"/>
  <c r="F12" i="8"/>
  <c r="J54" i="10" l="1"/>
  <c r="H54" i="10"/>
  <c r="J19" i="8" l="1"/>
  <c r="H19" i="8"/>
  <c r="H10" i="8"/>
  <c r="J10" i="8"/>
  <c r="H20" i="8" l="1"/>
  <c r="J20" i="8"/>
  <c r="F14" i="3" l="1"/>
  <c r="F13" i="3"/>
  <c r="F12" i="3"/>
  <c r="F11" i="3"/>
  <c r="F10" i="3"/>
  <c r="J15" i="3" l="1"/>
  <c r="H15" i="3"/>
  <c r="J8" i="3"/>
  <c r="H8" i="3"/>
  <c r="H16" i="3" l="1"/>
  <c r="J16" i="3"/>
</calcChain>
</file>

<file path=xl/sharedStrings.xml><?xml version="1.0" encoding="utf-8"?>
<sst xmlns="http://schemas.openxmlformats.org/spreadsheetml/2006/main" count="611" uniqueCount="205">
  <si>
    <t>L.p.</t>
  </si>
  <si>
    <t>NAZWA MATERIAŁU</t>
  </si>
  <si>
    <t>Produkt równoważny</t>
  </si>
  <si>
    <t>J.m.</t>
  </si>
  <si>
    <t>Ilość</t>
  </si>
  <si>
    <t>Wartość netto</t>
  </si>
  <si>
    <t>Vat (%)</t>
  </si>
  <si>
    <t>Wartość brutto</t>
  </si>
  <si>
    <t>CZĘŚĆ 1 W PODSTAWIE</t>
  </si>
  <si>
    <t>1.</t>
  </si>
  <si>
    <t>2.</t>
  </si>
  <si>
    <t>3.</t>
  </si>
  <si>
    <t>4.</t>
  </si>
  <si>
    <t>5.</t>
  </si>
  <si>
    <t>RAZEM:</t>
  </si>
  <si>
    <t>CZĘŚĆ 1 W OPCJI</t>
  </si>
  <si>
    <t>PODSTAWA + OPCJA RAZEM:</t>
  </si>
  <si>
    <t>Cena jedn. Netto 2021r.</t>
  </si>
  <si>
    <t>CZĘŚĆ 3 W PODSTAWIE</t>
  </si>
  <si>
    <t>szt.</t>
  </si>
  <si>
    <t>CZĘŚĆ 3 W OPCJI</t>
  </si>
  <si>
    <t>CZĘŚĆ 2 W PODSTAWIE</t>
  </si>
  <si>
    <t>kpl.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</si>
  <si>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</si>
  <si>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</si>
  <si>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</si>
  <si>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</si>
  <si>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</si>
  <si>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</si>
  <si>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</si>
  <si>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</si>
  <si>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</si>
  <si>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</si>
  <si>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</si>
  <si>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</si>
  <si>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</si>
  <si>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</si>
  <si>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op.</t>
  </si>
  <si>
    <t>20.</t>
  </si>
  <si>
    <t>21.</t>
  </si>
  <si>
    <t>22.</t>
  </si>
  <si>
    <t>23.</t>
  </si>
  <si>
    <t>24.</t>
  </si>
  <si>
    <t>CZĘŚĆ 2 W OPCJI</t>
  </si>
  <si>
    <t>Folia do drukarki atramentowej A4/50 szt.</t>
  </si>
  <si>
    <t>Folia do drukarki laserowej A4/100 szt.</t>
  </si>
  <si>
    <t>Folia do drukarki laserowej A4/10 szt. samoprzylepna</t>
  </si>
  <si>
    <t>Folia do laminowania A3/100 szt. błyszcząca</t>
  </si>
  <si>
    <t>Folia do laminowania A3/100 szt. mat/mat</t>
  </si>
  <si>
    <t>Folia do laminowania A4/100 szt. błyszcząca</t>
  </si>
  <si>
    <t>Folia do laminowania A4/100 szt. mat/mat</t>
  </si>
  <si>
    <t>25.</t>
  </si>
  <si>
    <t>Karton TYPOGRAF offsetowy numer 74059 ciemny zielony</t>
  </si>
  <si>
    <t>Igła do zszywania akt 12 cm</t>
  </si>
  <si>
    <t>Przekładki ESSELTE MYLAR lub równoważne, kartonowe 1-5 A4 numeryczne, posiadają dziurki umożliwiające wpięcie do każdego segregatora</t>
  </si>
  <si>
    <t>Przekładki kartonowe do segregatorów A4/100 żółte</t>
  </si>
  <si>
    <t>Pudło archiwizacyjne A4 wykonane z trójwarstwowej tektury falistej 100mm DONAU lub równoważne</t>
  </si>
  <si>
    <t>Rozszywacz do dokumentów</t>
  </si>
  <si>
    <t>Segregator A4 75 mm kolor: czarny</t>
  </si>
  <si>
    <t>Segregator A4 75 mm kolor: czerwony</t>
  </si>
  <si>
    <t>Skoroszyt A4 PCV kolor: czerwony</t>
  </si>
  <si>
    <t>Skoroszyt A4 PCV kolor: zielony</t>
  </si>
  <si>
    <t>Skoroszyt A4 z europerforacją A4 kolor: czarny</t>
  </si>
  <si>
    <t>Skoroszyt A4 z europerforacją A4 kolor: zielony</t>
  </si>
  <si>
    <t>Sznurek - dratwa szara 10 dag</t>
  </si>
  <si>
    <t>Teczka ze skóry ekologicznej z mechanizmem 4-ringowym, posiada przegrody na dokumenty. Zapinana na suwak, format: A4. Wymiary: ok. 360x300x60mm, kolor czarny, z rączką oraz kalkulatorem w środku</t>
  </si>
  <si>
    <t>Teczka ze skóry ekologicznej A5 dla kierowcy zawiera kalkulator</t>
  </si>
  <si>
    <t>Nici lniane, dratwa, nabłyszczane, wytrzymałość (udźwig): 17,5 kg, wag.: 100 g białe</t>
  </si>
  <si>
    <t>Zakładki indeksujące przylepne 12x45mm 5 kolorów w podajniku</t>
  </si>
  <si>
    <t>CZĘŚĆ 4 W PODSTAWIE</t>
  </si>
  <si>
    <t>Album ofertowy - 20 koszulek A4, kolor: czarny</t>
  </si>
  <si>
    <t>Blok do flipcharta kratka 65x100mm</t>
  </si>
  <si>
    <t>Blok techniczny A3/10 kolor: biały</t>
  </si>
  <si>
    <t>Blok techniczny A3/10 mix kolor</t>
  </si>
  <si>
    <t>Brystol A1 200 g, kolor: biały</t>
  </si>
  <si>
    <t>ark.</t>
  </si>
  <si>
    <t>Brystol A1 200 g, kolor: czarny</t>
  </si>
  <si>
    <t>Bibuła marszczona w rolce mix kolorów w opakowaniu 10 szt.</t>
  </si>
  <si>
    <t>Datownik automatyczny plastikowy, wysokość czcionki 4mm</t>
  </si>
  <si>
    <t>Deska z klipsem A4 i okładką, kolor: czarny</t>
  </si>
  <si>
    <t>Farby plakatowe 24 kolory Bambino lub równoważne</t>
  </si>
  <si>
    <t>Grzbiety do bindowania 10 mm czarne 100 szt. w op.</t>
  </si>
  <si>
    <t>Grzbiety do bindowania 12,5 mm czarne 100 szt. w op.</t>
  </si>
  <si>
    <t>Gumka do ścierania Factis S 20 lub równoważna</t>
  </si>
  <si>
    <t>Gumki recepturki 5 cm 1 kg w op.</t>
  </si>
  <si>
    <t>Klej w tubce Magic lub równoważny</t>
  </si>
  <si>
    <t>Klej biurowy w płynie 50 ml z kulką</t>
  </si>
  <si>
    <t>Klip biurowy 19 mm/12</t>
  </si>
  <si>
    <t>Klip biurowy 25 mm/12</t>
  </si>
  <si>
    <t>Klip biurowy 51 mm/12</t>
  </si>
  <si>
    <t>Komplet linijek geometryczny kreślarski</t>
  </si>
  <si>
    <t>Kreda biała 50 szt. w op.</t>
  </si>
  <si>
    <t>Kreda kolorowa 6 szt.</t>
  </si>
  <si>
    <t>Kredki 12 kol. z żywicy syntetycznej</t>
  </si>
  <si>
    <t>Kredki 12 kol. wykonane z glinki kaolinowej Bambino lub równoważne</t>
  </si>
  <si>
    <t>Linijka dowódcy NATO nr 8355</t>
  </si>
  <si>
    <t>26.</t>
  </si>
  <si>
    <t>Linijka dowódcy NATO nr 8353</t>
  </si>
  <si>
    <t>27.</t>
  </si>
  <si>
    <t xml:space="preserve">Linijka plastikowa 20 cm </t>
  </si>
  <si>
    <t>28.</t>
  </si>
  <si>
    <t>Linijka plastikowa 50 cm</t>
  </si>
  <si>
    <t>29.</t>
  </si>
  <si>
    <t>Linijka aluminiowa 20 cm z uchwytem, dwie podziałki</t>
  </si>
  <si>
    <t>30.</t>
  </si>
  <si>
    <t>Linijka aluminiowa 50 cm z antypoślizgiem</t>
  </si>
  <si>
    <t>31.</t>
  </si>
  <si>
    <t>Listwy wsuwane A4/10mm/czarna 50 szt. w op.</t>
  </si>
  <si>
    <t>32.</t>
  </si>
  <si>
    <t>Listwy wsuwane A4/6mm/czarna 50 szt. w op.</t>
  </si>
  <si>
    <t>33.</t>
  </si>
  <si>
    <t>Magnes neodymowy średnica ok. 3mm, wysokość ok. 2mm, powłoka nikiel.</t>
  </si>
  <si>
    <t>34.</t>
  </si>
  <si>
    <t>Notatnik A5/80 z gumką granatowy Grand lub równoważny</t>
  </si>
  <si>
    <t>35.</t>
  </si>
  <si>
    <t>Notes kostka kolor 8,5x8,5x7cm</t>
  </si>
  <si>
    <t>36.</t>
  </si>
  <si>
    <t>Notes samoprzylepny 76x76 mm/100</t>
  </si>
  <si>
    <t>37.</t>
  </si>
  <si>
    <t>Nożyczki biurowe 16 cm, ergonomiczna gumowa rączka, ostrza ze stali hartowanej</t>
  </si>
  <si>
    <t>38.</t>
  </si>
  <si>
    <t>Przybornik na biurko (organizer) z metalowej siateczki w kolorze srebrnym lub czarnym, posiada kilka przegródek oraz mała szufladkę. Wymiary ok. 100x114x238mm</t>
  </si>
  <si>
    <t>39.</t>
  </si>
  <si>
    <t>Obwoluta krystaliczna (koszulka) A4/100 szt. 75mic</t>
  </si>
  <si>
    <t>40.</t>
  </si>
  <si>
    <t>Pędzelki różnej wielkości do malowania farbami 12 szt. w zestawie, drewniane</t>
  </si>
  <si>
    <t>41.</t>
  </si>
  <si>
    <t>Pinezki metalowe 50 szt. kolor srebrny</t>
  </si>
  <si>
    <t>42.</t>
  </si>
  <si>
    <t>Plastelina 6 kolorów elastyczna, nie brudzi rąk, Bambino lub równoważny</t>
  </si>
  <si>
    <t>43.</t>
  </si>
  <si>
    <t>Płyn do tablicy suchościeralnej 250 ml</t>
  </si>
  <si>
    <t>44.</t>
  </si>
  <si>
    <t>Płyn do usuwania etykiet 200 ml</t>
  </si>
  <si>
    <t>45.</t>
  </si>
  <si>
    <t>Pocztowa książka nadawcza, format A5, papier samokopiujący</t>
  </si>
  <si>
    <t>bl.</t>
  </si>
  <si>
    <t>46.</t>
  </si>
  <si>
    <t>Polecenie przelewu/wpłata gotówkowa format A6</t>
  </si>
  <si>
    <t>47.</t>
  </si>
  <si>
    <t>48.</t>
  </si>
  <si>
    <t>Półka siatkowa na dokumenty wykonana z metalowej siateczki pokrytej czarnym lakierem, format A4, z trzema przegrodami na dokumenty, posiada rączkę do przenoszenia.</t>
  </si>
  <si>
    <t>49.</t>
  </si>
  <si>
    <t>Spinacz biurowy owalny 28 mm 100 szt. w op.</t>
  </si>
  <si>
    <t>50.</t>
  </si>
  <si>
    <t>Spinacz biurowy owalny 50 mm 100 szt. w op.</t>
  </si>
  <si>
    <t>51.</t>
  </si>
  <si>
    <t>Szablon wojskowy NATO nr 8354</t>
  </si>
  <si>
    <t>52.</t>
  </si>
  <si>
    <t>Szablon z alfabetem plastikowy</t>
  </si>
  <si>
    <t>53.</t>
  </si>
  <si>
    <t>Szablon z cyframi plastikowy</t>
  </si>
  <si>
    <t>54.</t>
  </si>
  <si>
    <t>55.</t>
  </si>
  <si>
    <t>Taśma klejąca 24mmx30 6 szt.</t>
  </si>
  <si>
    <t>56.</t>
  </si>
  <si>
    <t>Taśma klejąca pakowa, akrylowa, bezbarwna, 48mmx50</t>
  </si>
  <si>
    <t>57.</t>
  </si>
  <si>
    <t>Taśma naprawcza 50x25 srebrna</t>
  </si>
  <si>
    <t>58.</t>
  </si>
  <si>
    <t>Taśma dwustronna samoprzylepna 50mmx25</t>
  </si>
  <si>
    <t>59.</t>
  </si>
  <si>
    <t>Taśma klejąca piankowa, klej: akryl modyfikowany, całkowita grubość taśmy 1,14 mm, 3M lub równoważna</t>
  </si>
  <si>
    <t>60.</t>
  </si>
  <si>
    <t>Wycinanki A4 samoprzylepne 10 kolorów</t>
  </si>
  <si>
    <t>61.</t>
  </si>
  <si>
    <t>Zeszyt kratka A5/60</t>
  </si>
  <si>
    <t>62.</t>
  </si>
  <si>
    <t>Zeszyt kratka A4/60</t>
  </si>
  <si>
    <t>63.</t>
  </si>
  <si>
    <t>Zeszyt kratka op. twarda A5/96</t>
  </si>
  <si>
    <t>64.</t>
  </si>
  <si>
    <t>Zszywacz biurowy mały metalowy do 20 kartek</t>
  </si>
  <si>
    <t>65.</t>
  </si>
  <si>
    <t>Bolce do dziurkacza Rapid HDC 4 szt. w komplecie</t>
  </si>
  <si>
    <t>66.</t>
  </si>
  <si>
    <t>Bolce do dziurkacza HP4 4 szt. w komplecie</t>
  </si>
  <si>
    <t>67.</t>
  </si>
  <si>
    <t>Bolce do dziurkacza HDP 4160N Kangaro 4 szt. w komplecie</t>
  </si>
  <si>
    <t>68.</t>
  </si>
  <si>
    <t>Zszywki 24/6/1000</t>
  </si>
  <si>
    <t>CZĘŚĆ 4 W OPCJI</t>
  </si>
  <si>
    <t>Teczka wykonana z biało-szarej tektury, bezkwasowa, wyposażona wewnątrz w trzy klapki chroniące dokumenty przed wypadnięciem, posiada gumkę wzdłuż długiego boku, format A4, grsamatura 250g/m2, kolor biały, bez haczyków</t>
  </si>
  <si>
    <t>Teczka wykonana ze sztywnej tektury oklejonej z dwóch stron okleiną, rączka i zamek wykonane z czarnego plastiku, szerokość grzbietu 100mm, format A4, rozmiar zewnętrzny 33,5x26x10,5 cm, kolor czarny</t>
  </si>
  <si>
    <t>Producent, typ, model</t>
  </si>
  <si>
    <t>Szpilki kolorowe 33mm w pudełku 100szt lub równoważne</t>
  </si>
  <si>
    <t>Pudło archiwizacyjne mieści 5 pudeł 100mm wymiary 558x370x315mm (+/-5mm) DONAU lub równoważne</t>
  </si>
  <si>
    <t>Teczka na akta osobowe w sztywnej mocnej oprawie z tektury z rozszerzalnym grzbietem, wewnątrz wąsy do wpinania i przekładki A, B, C, D, kolor: zielony lub biały</t>
  </si>
  <si>
    <t>Klipsy do archiwizacji (wąsy) plastikowe 100 szt. kolor: biały 100mm, z zaczepem. Komi lub równoważne</t>
  </si>
  <si>
    <r>
      <t>Tekturowa okładka archiwizacyjna na dokumenty formatu A4, bezkwasowa, z piórami do wszycia dokumentów, szerokość grzbietu do 5cm, gramatura min. 300gm/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>, kolor biały lub szary</t>
    </r>
  </si>
  <si>
    <t>Cena jedn. netto</t>
  </si>
  <si>
    <t>PUDŁO ARCHIWIZACYJNE PK110A4 350X260X110MM.
Pudło archiwizacyjne typu kopertowego chroni dokumenty
przed wilgocią i owadami.
Materiał:
- tektura bezkwasowa PRIOR pH 8.0-9.5
gramatura 1300 g/m2.
Spełnia wymagania ISO16245.
Symbol katalogowy producenta: PK110A4.
Producent: BESKID PLUS lub równoważne</t>
  </si>
  <si>
    <t>Kalendarz planer na biurko leżący na 2023 rok</t>
  </si>
  <si>
    <t>Kalendarz typu "Tewo" A5 na 2023 rok kolor zielony lub bordo</t>
  </si>
  <si>
    <t>Kalendarz typu "Tewo" A4 na 2023 rok</t>
  </si>
  <si>
    <t>Kalendarz trójdzielny, wiszący na 2023 rok</t>
  </si>
  <si>
    <t>Kalendarz na biurko pionowy, stojący na 2023 rok</t>
  </si>
  <si>
    <t>Kalendarz typu "Tewo" A5 na 2023 rok kolor zielony lub bordo.</t>
  </si>
  <si>
    <t>69.</t>
  </si>
  <si>
    <t>70.</t>
  </si>
  <si>
    <t>71.</t>
  </si>
  <si>
    <t>Poduszka do stempli 150x96 mm, uniwersalna (bezbarwna)</t>
  </si>
  <si>
    <t>Tusz do stempli polimerowych i kauczukowych, niebieski</t>
  </si>
  <si>
    <t>Tusz do stempli polimerowych i kauczukowych, czerwony</t>
  </si>
  <si>
    <t>Tusz do stempli polimerowych i kauczukowych, zielony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</si>
</sst>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1" x14ac:knownFonts="1">
    <font>
      <sz val="11"/>
      <color theme="1"/>
      <name val="Calibri"/>
      <family val="2"/>
      <scheme val="minor"/>
    </font>
    <font>
      <b/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6" fillId="0" borderId="0" xfId="0" applyFont="1"/>
    <xf numFmtId="0" fontId="6" fillId="0" borderId="20" xfId="0" applyFont="1" applyBorder="1"/>
    <xf numFmtId="0" fontId="6" fillId="0" borderId="8" xfId="0" applyFont="1" applyBorder="1"/>
    <xf numFmtId="0" fontId="6" fillId="0" borderId="0" xfId="0" applyFont="1" applyAlignment="1">
      <alignment horizontal="left" vertical="center"/>
    </xf>
    <xf numFmtId="2" fontId="6" fillId="0" borderId="7" xfId="0" applyNumberFormat="1" applyFont="1" applyBorder="1"/>
    <xf numFmtId="0" fontId="8" fillId="0" borderId="0" xfId="0" applyFont="1"/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8" fillId="0" borderId="20" xfId="0" applyFont="1" applyBorder="1"/>
    <xf numFmtId="0" fontId="8" fillId="0" borderId="20" xfId="0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9" fontId="9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8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 wrapText="1"/>
    </xf>
    <xf numFmtId="0" fontId="8" fillId="0" borderId="0" xfId="0" applyFont="1" applyBorder="1"/>
    <xf numFmtId="2" fontId="8" fillId="0" borderId="8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40" zoomScaleNormal="140" workbookViewId="0">
      <selection activeCell="B3" sqref="B3"/>
    </sheetView>
  </sheetViews>
  <sheetFormatPr defaultRowHeight="16.5" x14ac:dyDescent="0.3"/>
  <cols>
    <col min="1" max="1" width="5.28515625" style="44" customWidth="1"/>
    <col min="2" max="2" width="35.42578125" style="44" customWidth="1"/>
    <col min="3" max="3" width="11.7109375" style="44" customWidth="1"/>
    <col min="4" max="4" width="10.7109375" style="44" customWidth="1"/>
    <col min="5" max="5" width="7" style="44" customWidth="1"/>
    <col min="6" max="6" width="9.140625" style="44" customWidth="1"/>
    <col min="7" max="7" width="10.28515625" style="44" customWidth="1"/>
    <col min="8" max="8" width="12.28515625" style="44" customWidth="1"/>
    <col min="9" max="9" width="7.140625" style="44" customWidth="1"/>
    <col min="10" max="10" width="11.7109375" style="44" customWidth="1"/>
    <col min="11" max="16384" width="9.140625" style="44"/>
  </cols>
  <sheetData>
    <row r="1" spans="1:10" ht="48" thickBot="1" x14ac:dyDescent="0.35">
      <c r="A1" s="8" t="s">
        <v>0</v>
      </c>
      <c r="B1" s="9" t="s">
        <v>1</v>
      </c>
      <c r="C1" s="9" t="s">
        <v>2</v>
      </c>
      <c r="D1" s="9" t="s">
        <v>184</v>
      </c>
      <c r="E1" s="10" t="s">
        <v>3</v>
      </c>
      <c r="F1" s="11" t="s">
        <v>4</v>
      </c>
      <c r="G1" s="11" t="s">
        <v>190</v>
      </c>
      <c r="H1" s="11" t="s">
        <v>5</v>
      </c>
      <c r="I1" s="10" t="s">
        <v>6</v>
      </c>
      <c r="J1" s="9" t="s">
        <v>7</v>
      </c>
    </row>
    <row r="2" spans="1:10" ht="18.75" thickBot="1" x14ac:dyDescent="0.35">
      <c r="A2" s="73" t="s">
        <v>8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33" x14ac:dyDescent="0.3">
      <c r="A3" s="1" t="s">
        <v>9</v>
      </c>
      <c r="B3" s="12" t="s">
        <v>196</v>
      </c>
      <c r="C3" s="4"/>
      <c r="D3" s="38"/>
      <c r="E3" s="40" t="s">
        <v>19</v>
      </c>
      <c r="F3" s="4">
        <v>800</v>
      </c>
      <c r="G3" s="13"/>
      <c r="H3" s="13" t="str">
        <f>IF($G3="","",$F3*$G3)</f>
        <v/>
      </c>
      <c r="I3" s="3">
        <v>0.23</v>
      </c>
      <c r="J3" s="13" t="str">
        <f>IF($G3="","",$H3*1.23)</f>
        <v/>
      </c>
    </row>
    <row r="4" spans="1:10" ht="33" x14ac:dyDescent="0.3">
      <c r="A4" s="4" t="s">
        <v>10</v>
      </c>
      <c r="B4" s="12" t="s">
        <v>192</v>
      </c>
      <c r="C4" s="4"/>
      <c r="D4" s="4"/>
      <c r="E4" s="14" t="s">
        <v>19</v>
      </c>
      <c r="F4" s="4">
        <v>300</v>
      </c>
      <c r="G4" s="15"/>
      <c r="H4" s="13" t="str">
        <f t="shared" ref="H4:H7" si="0">IF($G4="","",$F4*$G4)</f>
        <v/>
      </c>
      <c r="I4" s="3">
        <v>0.23</v>
      </c>
      <c r="J4" s="13" t="str">
        <f t="shared" ref="J4:J7" si="1">IF($G4="","",$H4*1.23)</f>
        <v/>
      </c>
    </row>
    <row r="5" spans="1:10" ht="33" x14ac:dyDescent="0.3">
      <c r="A5" s="4" t="s">
        <v>11</v>
      </c>
      <c r="B5" s="12" t="s">
        <v>193</v>
      </c>
      <c r="C5" s="4"/>
      <c r="D5" s="4"/>
      <c r="E5" s="14" t="s">
        <v>19</v>
      </c>
      <c r="F5" s="42">
        <v>1300</v>
      </c>
      <c r="G5" s="15"/>
      <c r="H5" s="13" t="str">
        <f t="shared" si="0"/>
        <v/>
      </c>
      <c r="I5" s="3">
        <v>0.23</v>
      </c>
      <c r="J5" s="13" t="str">
        <f t="shared" si="1"/>
        <v/>
      </c>
    </row>
    <row r="6" spans="1:10" x14ac:dyDescent="0.3">
      <c r="A6" s="4" t="s">
        <v>12</v>
      </c>
      <c r="B6" s="16" t="s">
        <v>194</v>
      </c>
      <c r="C6" s="4"/>
      <c r="D6" s="4"/>
      <c r="E6" s="14" t="s">
        <v>19</v>
      </c>
      <c r="F6" s="4">
        <v>200</v>
      </c>
      <c r="G6" s="15"/>
      <c r="H6" s="13" t="str">
        <f t="shared" si="0"/>
        <v/>
      </c>
      <c r="I6" s="3">
        <v>0.23</v>
      </c>
      <c r="J6" s="13" t="str">
        <f t="shared" si="1"/>
        <v/>
      </c>
    </row>
    <row r="7" spans="1:10" x14ac:dyDescent="0.3">
      <c r="A7" s="4" t="s">
        <v>13</v>
      </c>
      <c r="B7" s="16" t="s">
        <v>195</v>
      </c>
      <c r="C7" s="4"/>
      <c r="D7" s="4"/>
      <c r="E7" s="14" t="s">
        <v>19</v>
      </c>
      <c r="F7" s="4">
        <v>600</v>
      </c>
      <c r="G7" s="15"/>
      <c r="H7" s="13" t="str">
        <f t="shared" si="0"/>
        <v/>
      </c>
      <c r="I7" s="3">
        <v>0.23</v>
      </c>
      <c r="J7" s="13" t="str">
        <f t="shared" si="1"/>
        <v/>
      </c>
    </row>
    <row r="8" spans="1:10" ht="17.25" thickBot="1" x14ac:dyDescent="0.35">
      <c r="A8" s="76" t="s">
        <v>14</v>
      </c>
      <c r="B8" s="77"/>
      <c r="C8" s="77"/>
      <c r="D8" s="77"/>
      <c r="E8" s="77"/>
      <c r="F8" s="78"/>
      <c r="G8" s="29"/>
      <c r="H8" s="17">
        <f>SUM(H3:H7)</f>
        <v>0</v>
      </c>
      <c r="I8" s="3">
        <v>0.23</v>
      </c>
      <c r="J8" s="17">
        <f>SUM(J3:J7)</f>
        <v>0</v>
      </c>
    </row>
    <row r="9" spans="1:10" ht="18.75" thickBot="1" x14ac:dyDescent="0.35">
      <c r="A9" s="79" t="s">
        <v>15</v>
      </c>
      <c r="B9" s="80"/>
      <c r="C9" s="80"/>
      <c r="D9" s="80"/>
      <c r="E9" s="80"/>
      <c r="F9" s="80"/>
      <c r="G9" s="80"/>
      <c r="H9" s="80"/>
      <c r="I9" s="80"/>
      <c r="J9" s="81"/>
    </row>
    <row r="10" spans="1:10" ht="33" x14ac:dyDescent="0.3">
      <c r="A10" s="1" t="s">
        <v>9</v>
      </c>
      <c r="B10" s="12" t="s">
        <v>196</v>
      </c>
      <c r="C10" s="1"/>
      <c r="D10" s="1"/>
      <c r="E10" s="2" t="s">
        <v>19</v>
      </c>
      <c r="F10" s="5">
        <f>($F3)/2</f>
        <v>400</v>
      </c>
      <c r="G10" s="13" t="str">
        <f>IF($G3="","",$G3)</f>
        <v/>
      </c>
      <c r="H10" s="13" t="str">
        <f>IF($G10="","",$F10*$G10)</f>
        <v/>
      </c>
      <c r="I10" s="3">
        <v>0.23</v>
      </c>
      <c r="J10" s="18" t="str">
        <f>IF($G10="","",$H10*1.23)</f>
        <v/>
      </c>
    </row>
    <row r="11" spans="1:10" ht="33" x14ac:dyDescent="0.3">
      <c r="A11" s="4" t="s">
        <v>10</v>
      </c>
      <c r="B11" s="12" t="s">
        <v>192</v>
      </c>
      <c r="C11" s="1"/>
      <c r="D11" s="1"/>
      <c r="E11" s="2" t="s">
        <v>19</v>
      </c>
      <c r="F11" s="5">
        <f>($F4)/2</f>
        <v>150</v>
      </c>
      <c r="G11" s="13" t="str">
        <f t="shared" ref="G11:G14" si="2">IF($G4="","",$G4)</f>
        <v/>
      </c>
      <c r="H11" s="13" t="str">
        <f t="shared" ref="H11:H14" si="3">IF($G11="","",$F11*$G11)</f>
        <v/>
      </c>
      <c r="I11" s="3">
        <v>0.23</v>
      </c>
      <c r="J11" s="18" t="str">
        <f t="shared" ref="J11:J14" si="4">IF($G11="","",$H11*1.23)</f>
        <v/>
      </c>
    </row>
    <row r="12" spans="1:10" ht="33" x14ac:dyDescent="0.3">
      <c r="A12" s="4" t="s">
        <v>11</v>
      </c>
      <c r="B12" s="12" t="s">
        <v>197</v>
      </c>
      <c r="C12" s="1"/>
      <c r="D12" s="1"/>
      <c r="E12" s="2" t="s">
        <v>19</v>
      </c>
      <c r="F12" s="41">
        <f>($F5)/2</f>
        <v>650</v>
      </c>
      <c r="G12" s="13" t="str">
        <f t="shared" si="2"/>
        <v/>
      </c>
      <c r="H12" s="13" t="str">
        <f t="shared" si="3"/>
        <v/>
      </c>
      <c r="I12" s="3">
        <v>0.23</v>
      </c>
      <c r="J12" s="18" t="str">
        <f t="shared" si="4"/>
        <v/>
      </c>
    </row>
    <row r="13" spans="1:10" x14ac:dyDescent="0.3">
      <c r="A13" s="4" t="s">
        <v>12</v>
      </c>
      <c r="B13" s="16" t="s">
        <v>194</v>
      </c>
      <c r="C13" s="1"/>
      <c r="D13" s="1"/>
      <c r="E13" s="2" t="s">
        <v>19</v>
      </c>
      <c r="F13" s="5">
        <f>($F6)/2</f>
        <v>100</v>
      </c>
      <c r="G13" s="13" t="str">
        <f t="shared" si="2"/>
        <v/>
      </c>
      <c r="H13" s="13" t="str">
        <f t="shared" si="3"/>
        <v/>
      </c>
      <c r="I13" s="3">
        <v>0.23</v>
      </c>
      <c r="J13" s="18" t="str">
        <f t="shared" si="4"/>
        <v/>
      </c>
    </row>
    <row r="14" spans="1:10" x14ac:dyDescent="0.3">
      <c r="A14" s="4" t="s">
        <v>13</v>
      </c>
      <c r="B14" s="16" t="s">
        <v>195</v>
      </c>
      <c r="C14" s="1"/>
      <c r="D14" s="1"/>
      <c r="E14" s="2" t="s">
        <v>19</v>
      </c>
      <c r="F14" s="5">
        <f>($F7)/2</f>
        <v>300</v>
      </c>
      <c r="G14" s="13" t="str">
        <f t="shared" si="2"/>
        <v/>
      </c>
      <c r="H14" s="13" t="str">
        <f t="shared" si="3"/>
        <v/>
      </c>
      <c r="I14" s="3">
        <v>0.23</v>
      </c>
      <c r="J14" s="18" t="str">
        <f t="shared" si="4"/>
        <v/>
      </c>
    </row>
    <row r="15" spans="1:10" ht="17.25" thickBot="1" x14ac:dyDescent="0.35">
      <c r="A15" s="76" t="s">
        <v>14</v>
      </c>
      <c r="B15" s="77"/>
      <c r="C15" s="77"/>
      <c r="D15" s="77"/>
      <c r="E15" s="77"/>
      <c r="F15" s="78"/>
      <c r="G15" s="31"/>
      <c r="H15" s="20">
        <f>SUM(H10:H14)</f>
        <v>0</v>
      </c>
      <c r="I15" s="6">
        <v>0.23</v>
      </c>
      <c r="J15" s="21">
        <f>SUM(J10:J14)</f>
        <v>0</v>
      </c>
    </row>
    <row r="16" spans="1:10" x14ac:dyDescent="0.3">
      <c r="A16" s="72" t="s">
        <v>16</v>
      </c>
      <c r="B16" s="72"/>
      <c r="C16" s="72"/>
      <c r="D16" s="72"/>
      <c r="E16" s="72"/>
      <c r="F16" s="72"/>
      <c r="G16" s="30"/>
      <c r="H16" s="22">
        <f>H$8+H$15</f>
        <v>0</v>
      </c>
      <c r="I16" s="3">
        <v>0.23</v>
      </c>
      <c r="J16" s="24">
        <f>J$8+J$15</f>
        <v>0</v>
      </c>
    </row>
  </sheetData>
  <mergeCells count="5">
    <mergeCell ref="A16:F16"/>
    <mergeCell ref="A2:J2"/>
    <mergeCell ref="A8:F8"/>
    <mergeCell ref="A9:J9"/>
    <mergeCell ref="A15:F15"/>
  </mergeCells>
  <pageMargins left="0.70866141732283472" right="0.70866141732283472" top="0.74803149606299213" bottom="0.74803149606299213" header="0.31496062992125984" footer="0.31496062992125984"/>
  <pageSetup paperSize="9" scale="10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opLeftCell="A64" zoomScale="140" zoomScaleNormal="140" workbookViewId="0">
      <selection activeCell="L10" sqref="L10"/>
    </sheetView>
  </sheetViews>
  <sheetFormatPr defaultRowHeight="16.5" x14ac:dyDescent="0.3"/>
  <cols>
    <col min="1" max="1" width="5.28515625" style="44" customWidth="1"/>
    <col min="2" max="2" width="35.42578125" style="44" customWidth="1"/>
    <col min="3" max="3" width="13" style="44" customWidth="1"/>
    <col min="4" max="4" width="10.7109375" style="44" customWidth="1"/>
    <col min="5" max="5" width="7" style="44" customWidth="1"/>
    <col min="6" max="6" width="9.140625" style="44" customWidth="1"/>
    <col min="7" max="7" width="10.28515625" style="44" customWidth="1"/>
    <col min="8" max="8" width="12.28515625" style="44" customWidth="1"/>
    <col min="9" max="9" width="7.140625" style="44" customWidth="1"/>
    <col min="10" max="10" width="11.7109375" style="44" customWidth="1"/>
    <col min="11" max="16384" width="9.140625" style="44"/>
  </cols>
  <sheetData>
    <row r="1" spans="1:10" ht="63.75" thickBot="1" x14ac:dyDescent="0.35">
      <c r="A1" s="8" t="s">
        <v>0</v>
      </c>
      <c r="B1" s="9" t="s">
        <v>1</v>
      </c>
      <c r="C1" s="9" t="s">
        <v>2</v>
      </c>
      <c r="D1" s="9" t="s">
        <v>184</v>
      </c>
      <c r="E1" s="10" t="s">
        <v>3</v>
      </c>
      <c r="F1" s="11" t="s">
        <v>4</v>
      </c>
      <c r="G1" s="11" t="s">
        <v>17</v>
      </c>
      <c r="H1" s="11" t="s">
        <v>5</v>
      </c>
      <c r="I1" s="10" t="s">
        <v>6</v>
      </c>
      <c r="J1" s="9" t="s">
        <v>7</v>
      </c>
    </row>
    <row r="2" spans="1:10" ht="18.75" thickBot="1" x14ac:dyDescent="0.35">
      <c r="A2" s="73" t="s">
        <v>21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33" x14ac:dyDescent="0.3">
      <c r="A3" s="23" t="s">
        <v>9</v>
      </c>
      <c r="B3" s="27" t="s">
        <v>70</v>
      </c>
      <c r="D3" s="45"/>
      <c r="E3" s="40" t="s">
        <v>19</v>
      </c>
      <c r="F3" s="35">
        <v>80</v>
      </c>
      <c r="G3" s="13"/>
      <c r="H3" s="13" t="str">
        <f>IF($G3="","",$F3*$G3)</f>
        <v/>
      </c>
      <c r="I3" s="3">
        <v>0.23</v>
      </c>
      <c r="J3" s="13" t="str">
        <f>IF($G3="","",$H3*1.23)</f>
        <v/>
      </c>
    </row>
    <row r="4" spans="1:10" x14ac:dyDescent="0.3">
      <c r="A4" s="23" t="s">
        <v>10</v>
      </c>
      <c r="B4" s="27" t="s">
        <v>71</v>
      </c>
      <c r="C4" s="46"/>
      <c r="D4" s="46"/>
      <c r="E4" s="14" t="s">
        <v>19</v>
      </c>
      <c r="F4" s="35">
        <v>20</v>
      </c>
      <c r="G4" s="15"/>
      <c r="H4" s="13" t="str">
        <f t="shared" ref="H4:H67" si="0">IF($G4="","",$F4*$G4)</f>
        <v/>
      </c>
      <c r="I4" s="3">
        <v>0.23</v>
      </c>
      <c r="J4" s="13" t="str">
        <f t="shared" ref="J4:J67" si="1">IF($G4="","",$H4*1.23)</f>
        <v/>
      </c>
    </row>
    <row r="5" spans="1:10" x14ac:dyDescent="0.3">
      <c r="A5" s="23" t="s">
        <v>11</v>
      </c>
      <c r="B5" s="27" t="s">
        <v>72</v>
      </c>
      <c r="C5" s="46"/>
      <c r="D5" s="46"/>
      <c r="E5" s="14" t="s">
        <v>19</v>
      </c>
      <c r="F5" s="35">
        <v>50</v>
      </c>
      <c r="G5" s="15"/>
      <c r="H5" s="13" t="str">
        <f t="shared" si="0"/>
        <v/>
      </c>
      <c r="I5" s="3">
        <v>0.23</v>
      </c>
      <c r="J5" s="13" t="str">
        <f t="shared" si="1"/>
        <v/>
      </c>
    </row>
    <row r="6" spans="1:10" x14ac:dyDescent="0.3">
      <c r="A6" s="23" t="s">
        <v>12</v>
      </c>
      <c r="B6" s="27" t="s">
        <v>73</v>
      </c>
      <c r="C6" s="46"/>
      <c r="D6" s="46"/>
      <c r="E6" s="14" t="s">
        <v>19</v>
      </c>
      <c r="F6" s="35">
        <v>50</v>
      </c>
      <c r="G6" s="15"/>
      <c r="H6" s="13" t="str">
        <f t="shared" si="0"/>
        <v/>
      </c>
      <c r="I6" s="3">
        <v>0.23</v>
      </c>
      <c r="J6" s="13" t="str">
        <f t="shared" si="1"/>
        <v/>
      </c>
    </row>
    <row r="7" spans="1:10" x14ac:dyDescent="0.3">
      <c r="A7" s="23" t="s">
        <v>13</v>
      </c>
      <c r="B7" s="27" t="s">
        <v>74</v>
      </c>
      <c r="C7" s="46"/>
      <c r="D7" s="46"/>
      <c r="E7" s="14" t="s">
        <v>75</v>
      </c>
      <c r="F7" s="35">
        <v>70</v>
      </c>
      <c r="G7" s="15"/>
      <c r="H7" s="13" t="str">
        <f t="shared" si="0"/>
        <v/>
      </c>
      <c r="I7" s="3">
        <v>0.23</v>
      </c>
      <c r="J7" s="13" t="str">
        <f t="shared" si="1"/>
        <v/>
      </c>
    </row>
    <row r="8" spans="1:10" x14ac:dyDescent="0.3">
      <c r="A8" s="23" t="s">
        <v>23</v>
      </c>
      <c r="B8" s="27" t="s">
        <v>76</v>
      </c>
      <c r="C8" s="46"/>
      <c r="D8" s="46"/>
      <c r="E8" s="14" t="s">
        <v>75</v>
      </c>
      <c r="F8" s="35">
        <v>50</v>
      </c>
      <c r="G8" s="19"/>
      <c r="H8" s="13" t="str">
        <f t="shared" si="0"/>
        <v/>
      </c>
      <c r="I8" s="3">
        <v>0.23</v>
      </c>
      <c r="J8" s="13" t="str">
        <f t="shared" si="1"/>
        <v/>
      </c>
    </row>
    <row r="9" spans="1:10" ht="33" x14ac:dyDescent="0.3">
      <c r="A9" s="23" t="s">
        <v>24</v>
      </c>
      <c r="B9" s="27" t="s">
        <v>77</v>
      </c>
      <c r="C9" s="46"/>
      <c r="D9" s="46"/>
      <c r="E9" s="14" t="s">
        <v>37</v>
      </c>
      <c r="F9" s="35">
        <v>50</v>
      </c>
      <c r="G9" s="19"/>
      <c r="H9" s="13" t="str">
        <f t="shared" si="0"/>
        <v/>
      </c>
      <c r="I9" s="3">
        <v>0.23</v>
      </c>
      <c r="J9" s="13" t="str">
        <f t="shared" si="1"/>
        <v/>
      </c>
    </row>
    <row r="10" spans="1:10" ht="33" x14ac:dyDescent="0.3">
      <c r="A10" s="23" t="s">
        <v>25</v>
      </c>
      <c r="B10" s="27" t="s">
        <v>78</v>
      </c>
      <c r="C10" s="46"/>
      <c r="D10" s="46"/>
      <c r="E10" s="14" t="s">
        <v>19</v>
      </c>
      <c r="F10" s="35">
        <v>200</v>
      </c>
      <c r="G10" s="19"/>
      <c r="H10" s="13" t="str">
        <f t="shared" si="0"/>
        <v/>
      </c>
      <c r="I10" s="3">
        <v>0.23</v>
      </c>
      <c r="J10" s="13" t="str">
        <f t="shared" si="1"/>
        <v/>
      </c>
    </row>
    <row r="11" spans="1:10" x14ac:dyDescent="0.3">
      <c r="A11" s="23" t="s">
        <v>26</v>
      </c>
      <c r="B11" s="27" t="s">
        <v>79</v>
      </c>
      <c r="C11" s="46"/>
      <c r="D11" s="46"/>
      <c r="E11" s="14" t="s">
        <v>19</v>
      </c>
      <c r="F11" s="35">
        <v>300</v>
      </c>
      <c r="G11" s="19"/>
      <c r="H11" s="13" t="str">
        <f t="shared" si="0"/>
        <v/>
      </c>
      <c r="I11" s="3">
        <v>0.23</v>
      </c>
      <c r="J11" s="13" t="str">
        <f t="shared" si="1"/>
        <v/>
      </c>
    </row>
    <row r="12" spans="1:10" ht="33" x14ac:dyDescent="0.3">
      <c r="A12" s="23" t="s">
        <v>27</v>
      </c>
      <c r="B12" s="27" t="s">
        <v>80</v>
      </c>
      <c r="C12" s="46"/>
      <c r="D12" s="46"/>
      <c r="E12" s="14" t="s">
        <v>37</v>
      </c>
      <c r="F12" s="35">
        <v>10</v>
      </c>
      <c r="G12" s="19"/>
      <c r="H12" s="13" t="str">
        <f t="shared" si="0"/>
        <v/>
      </c>
      <c r="I12" s="3">
        <v>0.23</v>
      </c>
      <c r="J12" s="13" t="str">
        <f t="shared" si="1"/>
        <v/>
      </c>
    </row>
    <row r="13" spans="1:10" ht="33" x14ac:dyDescent="0.3">
      <c r="A13" s="23" t="s">
        <v>28</v>
      </c>
      <c r="B13" s="27" t="s">
        <v>81</v>
      </c>
      <c r="C13" s="46"/>
      <c r="D13" s="46"/>
      <c r="E13" s="14" t="s">
        <v>37</v>
      </c>
      <c r="F13" s="35">
        <v>50</v>
      </c>
      <c r="G13" s="19"/>
      <c r="H13" s="13" t="str">
        <f t="shared" si="0"/>
        <v/>
      </c>
      <c r="I13" s="3">
        <v>0.23</v>
      </c>
      <c r="J13" s="13" t="str">
        <f t="shared" si="1"/>
        <v/>
      </c>
    </row>
    <row r="14" spans="1:10" ht="33" x14ac:dyDescent="0.3">
      <c r="A14" s="23" t="s">
        <v>29</v>
      </c>
      <c r="B14" s="27" t="s">
        <v>82</v>
      </c>
      <c r="C14" s="46"/>
      <c r="D14" s="46"/>
      <c r="E14" s="14" t="s">
        <v>37</v>
      </c>
      <c r="F14" s="35">
        <v>50</v>
      </c>
      <c r="G14" s="19"/>
      <c r="H14" s="13" t="str">
        <f t="shared" si="0"/>
        <v/>
      </c>
      <c r="I14" s="3">
        <v>0.23</v>
      </c>
      <c r="J14" s="13" t="str">
        <f t="shared" si="1"/>
        <v/>
      </c>
    </row>
    <row r="15" spans="1:10" ht="33" x14ac:dyDescent="0.3">
      <c r="A15" s="23" t="s">
        <v>30</v>
      </c>
      <c r="B15" s="27" t="s">
        <v>83</v>
      </c>
      <c r="C15" s="46"/>
      <c r="D15" s="46"/>
      <c r="E15" s="14" t="s">
        <v>19</v>
      </c>
      <c r="F15" s="35">
        <v>1000</v>
      </c>
      <c r="G15" s="19"/>
      <c r="H15" s="13" t="str">
        <f t="shared" si="0"/>
        <v/>
      </c>
      <c r="I15" s="3">
        <v>0.23</v>
      </c>
      <c r="J15" s="13" t="str">
        <f t="shared" si="1"/>
        <v/>
      </c>
    </row>
    <row r="16" spans="1:10" x14ac:dyDescent="0.3">
      <c r="A16" s="23" t="s">
        <v>31</v>
      </c>
      <c r="B16" s="27" t="s">
        <v>84</v>
      </c>
      <c r="C16" s="46"/>
      <c r="D16" s="46"/>
      <c r="E16" s="14" t="s">
        <v>37</v>
      </c>
      <c r="F16" s="35">
        <v>20</v>
      </c>
      <c r="G16" s="19"/>
      <c r="H16" s="13" t="str">
        <f t="shared" si="0"/>
        <v/>
      </c>
      <c r="I16" s="3">
        <v>0.23</v>
      </c>
      <c r="J16" s="13" t="str">
        <f t="shared" si="1"/>
        <v/>
      </c>
    </row>
    <row r="17" spans="1:10" x14ac:dyDescent="0.3">
      <c r="A17" s="23" t="s">
        <v>32</v>
      </c>
      <c r="B17" s="27" t="s">
        <v>85</v>
      </c>
      <c r="C17" s="46"/>
      <c r="D17" s="46"/>
      <c r="E17" s="14" t="s">
        <v>19</v>
      </c>
      <c r="F17" s="35">
        <v>400</v>
      </c>
      <c r="G17" s="19"/>
      <c r="H17" s="13" t="str">
        <f t="shared" si="0"/>
        <v/>
      </c>
      <c r="I17" s="3">
        <v>0.23</v>
      </c>
      <c r="J17" s="13" t="str">
        <f t="shared" si="1"/>
        <v/>
      </c>
    </row>
    <row r="18" spans="1:10" x14ac:dyDescent="0.3">
      <c r="A18" s="23" t="s">
        <v>33</v>
      </c>
      <c r="B18" s="27" t="s">
        <v>86</v>
      </c>
      <c r="C18" s="46"/>
      <c r="D18" s="46"/>
      <c r="E18" s="14" t="s">
        <v>19</v>
      </c>
      <c r="F18" s="35">
        <v>150</v>
      </c>
      <c r="G18" s="19"/>
      <c r="H18" s="13" t="str">
        <f t="shared" si="0"/>
        <v/>
      </c>
      <c r="I18" s="3">
        <v>0.23</v>
      </c>
      <c r="J18" s="13" t="str">
        <f t="shared" si="1"/>
        <v/>
      </c>
    </row>
    <row r="19" spans="1:10" x14ac:dyDescent="0.3">
      <c r="A19" s="23" t="s">
        <v>34</v>
      </c>
      <c r="B19" s="27" t="s">
        <v>87</v>
      </c>
      <c r="C19" s="46"/>
      <c r="D19" s="46"/>
      <c r="E19" s="14" t="s">
        <v>37</v>
      </c>
      <c r="F19" s="35">
        <v>600</v>
      </c>
      <c r="G19" s="19"/>
      <c r="H19" s="13" t="str">
        <f t="shared" si="0"/>
        <v/>
      </c>
      <c r="I19" s="3">
        <v>0.23</v>
      </c>
      <c r="J19" s="13" t="str">
        <f t="shared" si="1"/>
        <v/>
      </c>
    </row>
    <row r="20" spans="1:10" x14ac:dyDescent="0.3">
      <c r="A20" s="23" t="s">
        <v>35</v>
      </c>
      <c r="B20" s="27" t="s">
        <v>88</v>
      </c>
      <c r="C20" s="46"/>
      <c r="D20" s="46"/>
      <c r="E20" s="14" t="s">
        <v>37</v>
      </c>
      <c r="F20" s="35">
        <v>600</v>
      </c>
      <c r="G20" s="19"/>
      <c r="H20" s="13" t="str">
        <f t="shared" si="0"/>
        <v/>
      </c>
      <c r="I20" s="3">
        <v>0.23</v>
      </c>
      <c r="J20" s="13" t="str">
        <f t="shared" si="1"/>
        <v/>
      </c>
    </row>
    <row r="21" spans="1:10" x14ac:dyDescent="0.3">
      <c r="A21" s="23" t="s">
        <v>36</v>
      </c>
      <c r="B21" s="27" t="s">
        <v>89</v>
      </c>
      <c r="C21" s="46"/>
      <c r="D21" s="46"/>
      <c r="E21" s="14" t="s">
        <v>37</v>
      </c>
      <c r="F21" s="35">
        <v>300</v>
      </c>
      <c r="G21" s="19"/>
      <c r="H21" s="13" t="str">
        <f t="shared" si="0"/>
        <v/>
      </c>
      <c r="I21" s="3">
        <v>0.23</v>
      </c>
      <c r="J21" s="13" t="str">
        <f t="shared" si="1"/>
        <v/>
      </c>
    </row>
    <row r="22" spans="1:10" x14ac:dyDescent="0.3">
      <c r="A22" s="23" t="s">
        <v>38</v>
      </c>
      <c r="B22" s="27" t="s">
        <v>90</v>
      </c>
      <c r="C22" s="46"/>
      <c r="D22" s="46"/>
      <c r="E22" s="14" t="s">
        <v>22</v>
      </c>
      <c r="F22" s="35">
        <v>80</v>
      </c>
      <c r="G22" s="19"/>
      <c r="H22" s="13" t="str">
        <f t="shared" si="0"/>
        <v/>
      </c>
      <c r="I22" s="3">
        <v>0.23</v>
      </c>
      <c r="J22" s="13" t="str">
        <f t="shared" si="1"/>
        <v/>
      </c>
    </row>
    <row r="23" spans="1:10" x14ac:dyDescent="0.3">
      <c r="A23" s="23" t="s">
        <v>39</v>
      </c>
      <c r="B23" s="27" t="s">
        <v>91</v>
      </c>
      <c r="C23" s="46"/>
      <c r="D23" s="46"/>
      <c r="E23" s="14" t="s">
        <v>37</v>
      </c>
      <c r="F23" s="35">
        <v>40</v>
      </c>
      <c r="G23" s="19"/>
      <c r="H23" s="13" t="str">
        <f t="shared" si="0"/>
        <v/>
      </c>
      <c r="I23" s="3">
        <v>0.23</v>
      </c>
      <c r="J23" s="13" t="str">
        <f t="shared" si="1"/>
        <v/>
      </c>
    </row>
    <row r="24" spans="1:10" x14ac:dyDescent="0.3">
      <c r="A24" s="23" t="s">
        <v>40</v>
      </c>
      <c r="B24" s="27" t="s">
        <v>92</v>
      </c>
      <c r="C24" s="46"/>
      <c r="D24" s="46"/>
      <c r="E24" s="14" t="s">
        <v>37</v>
      </c>
      <c r="F24" s="35">
        <v>50</v>
      </c>
      <c r="G24" s="19"/>
      <c r="H24" s="13" t="str">
        <f t="shared" si="0"/>
        <v/>
      </c>
      <c r="I24" s="3">
        <v>0.23</v>
      </c>
      <c r="J24" s="13" t="str">
        <f t="shared" si="1"/>
        <v/>
      </c>
    </row>
    <row r="25" spans="1:10" x14ac:dyDescent="0.3">
      <c r="A25" s="23" t="s">
        <v>41</v>
      </c>
      <c r="B25" s="27" t="s">
        <v>93</v>
      </c>
      <c r="C25" s="46"/>
      <c r="D25" s="46"/>
      <c r="E25" s="14" t="s">
        <v>37</v>
      </c>
      <c r="F25" s="35">
        <v>40</v>
      </c>
      <c r="G25" s="19"/>
      <c r="H25" s="13" t="str">
        <f t="shared" si="0"/>
        <v/>
      </c>
      <c r="I25" s="3">
        <v>0.23</v>
      </c>
      <c r="J25" s="13" t="str">
        <f t="shared" si="1"/>
        <v/>
      </c>
    </row>
    <row r="26" spans="1:10" ht="33" x14ac:dyDescent="0.3">
      <c r="A26" s="23" t="s">
        <v>42</v>
      </c>
      <c r="B26" s="27" t="s">
        <v>94</v>
      </c>
      <c r="C26" s="46"/>
      <c r="D26" s="46"/>
      <c r="E26" s="14" t="s">
        <v>37</v>
      </c>
      <c r="F26" s="35">
        <v>50</v>
      </c>
      <c r="G26" s="19"/>
      <c r="H26" s="13" t="str">
        <f t="shared" si="0"/>
        <v/>
      </c>
      <c r="I26" s="3">
        <v>0.23</v>
      </c>
      <c r="J26" s="13" t="str">
        <f t="shared" si="1"/>
        <v/>
      </c>
    </row>
    <row r="27" spans="1:10" x14ac:dyDescent="0.3">
      <c r="A27" s="23" t="s">
        <v>51</v>
      </c>
      <c r="B27" s="27" t="s">
        <v>95</v>
      </c>
      <c r="C27" s="46"/>
      <c r="D27" s="46"/>
      <c r="E27" s="14" t="s">
        <v>19</v>
      </c>
      <c r="F27" s="35">
        <v>20</v>
      </c>
      <c r="G27" s="19"/>
      <c r="H27" s="13" t="str">
        <f t="shared" si="0"/>
        <v/>
      </c>
      <c r="I27" s="3">
        <v>0.23</v>
      </c>
      <c r="J27" s="13" t="str">
        <f t="shared" si="1"/>
        <v/>
      </c>
    </row>
    <row r="28" spans="1:10" x14ac:dyDescent="0.3">
      <c r="A28" s="23" t="s">
        <v>96</v>
      </c>
      <c r="B28" s="27" t="s">
        <v>97</v>
      </c>
      <c r="C28" s="46"/>
      <c r="D28" s="46"/>
      <c r="E28" s="14" t="s">
        <v>19</v>
      </c>
      <c r="F28" s="35">
        <v>20</v>
      </c>
      <c r="G28" s="19"/>
      <c r="H28" s="13" t="str">
        <f t="shared" si="0"/>
        <v/>
      </c>
      <c r="I28" s="3">
        <v>0.23</v>
      </c>
      <c r="J28" s="13" t="str">
        <f t="shared" si="1"/>
        <v/>
      </c>
    </row>
    <row r="29" spans="1:10" x14ac:dyDescent="0.3">
      <c r="A29" s="23" t="s">
        <v>98</v>
      </c>
      <c r="B29" s="27" t="s">
        <v>99</v>
      </c>
      <c r="C29" s="46"/>
      <c r="D29" s="46"/>
      <c r="E29" s="14" t="s">
        <v>19</v>
      </c>
      <c r="F29" s="35">
        <v>500</v>
      </c>
      <c r="G29" s="19"/>
      <c r="H29" s="13" t="str">
        <f t="shared" si="0"/>
        <v/>
      </c>
      <c r="I29" s="3">
        <v>0.23</v>
      </c>
      <c r="J29" s="13" t="str">
        <f t="shared" si="1"/>
        <v/>
      </c>
    </row>
    <row r="30" spans="1:10" x14ac:dyDescent="0.3">
      <c r="A30" s="23" t="s">
        <v>100</v>
      </c>
      <c r="B30" s="27" t="s">
        <v>101</v>
      </c>
      <c r="C30" s="46"/>
      <c r="D30" s="46"/>
      <c r="E30" s="14" t="s">
        <v>19</v>
      </c>
      <c r="F30" s="35">
        <v>200</v>
      </c>
      <c r="G30" s="19"/>
      <c r="H30" s="13" t="str">
        <f t="shared" si="0"/>
        <v/>
      </c>
      <c r="I30" s="3">
        <v>0.23</v>
      </c>
      <c r="J30" s="13" t="str">
        <f t="shared" si="1"/>
        <v/>
      </c>
    </row>
    <row r="31" spans="1:10" ht="33" x14ac:dyDescent="0.3">
      <c r="A31" s="23" t="s">
        <v>102</v>
      </c>
      <c r="B31" s="27" t="s">
        <v>103</v>
      </c>
      <c r="C31" s="46"/>
      <c r="D31" s="46"/>
      <c r="E31" s="14" t="s">
        <v>19</v>
      </c>
      <c r="F31" s="35">
        <v>200</v>
      </c>
      <c r="G31" s="19"/>
      <c r="H31" s="13" t="str">
        <f t="shared" si="0"/>
        <v/>
      </c>
      <c r="I31" s="3">
        <v>0.23</v>
      </c>
      <c r="J31" s="13" t="str">
        <f t="shared" si="1"/>
        <v/>
      </c>
    </row>
    <row r="32" spans="1:10" x14ac:dyDescent="0.3">
      <c r="A32" s="23" t="s">
        <v>104</v>
      </c>
      <c r="B32" s="27" t="s">
        <v>105</v>
      </c>
      <c r="C32" s="46"/>
      <c r="D32" s="46"/>
      <c r="E32" s="14" t="s">
        <v>19</v>
      </c>
      <c r="F32" s="35">
        <v>40</v>
      </c>
      <c r="G32" s="19"/>
      <c r="H32" s="13" t="str">
        <f t="shared" si="0"/>
        <v/>
      </c>
      <c r="I32" s="3">
        <v>0.23</v>
      </c>
      <c r="J32" s="13" t="str">
        <f t="shared" si="1"/>
        <v/>
      </c>
    </row>
    <row r="33" spans="1:10" ht="33" x14ac:dyDescent="0.3">
      <c r="A33" s="23" t="s">
        <v>106</v>
      </c>
      <c r="B33" s="27" t="s">
        <v>107</v>
      </c>
      <c r="C33" s="46"/>
      <c r="D33" s="46"/>
      <c r="E33" s="14" t="s">
        <v>37</v>
      </c>
      <c r="F33" s="35">
        <v>40</v>
      </c>
      <c r="G33" s="19"/>
      <c r="H33" s="13" t="str">
        <f t="shared" si="0"/>
        <v/>
      </c>
      <c r="I33" s="3">
        <v>0.23</v>
      </c>
      <c r="J33" s="13" t="str">
        <f t="shared" si="1"/>
        <v/>
      </c>
    </row>
    <row r="34" spans="1:10" ht="33" x14ac:dyDescent="0.3">
      <c r="A34" s="23" t="s">
        <v>108</v>
      </c>
      <c r="B34" s="27" t="s">
        <v>109</v>
      </c>
      <c r="C34" s="46"/>
      <c r="D34" s="46"/>
      <c r="E34" s="14" t="s">
        <v>37</v>
      </c>
      <c r="F34" s="35">
        <v>40</v>
      </c>
      <c r="G34" s="19"/>
      <c r="H34" s="13" t="str">
        <f t="shared" si="0"/>
        <v/>
      </c>
      <c r="I34" s="3">
        <v>0.23</v>
      </c>
      <c r="J34" s="13" t="str">
        <f t="shared" si="1"/>
        <v/>
      </c>
    </row>
    <row r="35" spans="1:10" ht="33" x14ac:dyDescent="0.3">
      <c r="A35" s="23" t="s">
        <v>110</v>
      </c>
      <c r="B35" s="27" t="s">
        <v>111</v>
      </c>
      <c r="C35" s="46"/>
      <c r="D35" s="46"/>
      <c r="E35" s="14" t="s">
        <v>19</v>
      </c>
      <c r="F35" s="35">
        <v>2000</v>
      </c>
      <c r="G35" s="19"/>
      <c r="H35" s="13" t="str">
        <f t="shared" si="0"/>
        <v/>
      </c>
      <c r="I35" s="3">
        <v>0.23</v>
      </c>
      <c r="J35" s="13" t="str">
        <f t="shared" si="1"/>
        <v/>
      </c>
    </row>
    <row r="36" spans="1:10" ht="33" x14ac:dyDescent="0.3">
      <c r="A36" s="23" t="s">
        <v>112</v>
      </c>
      <c r="B36" s="27" t="s">
        <v>113</v>
      </c>
      <c r="C36" s="46"/>
      <c r="D36" s="46"/>
      <c r="E36" s="14" t="s">
        <v>19</v>
      </c>
      <c r="F36" s="35">
        <v>100</v>
      </c>
      <c r="G36" s="19"/>
      <c r="H36" s="13" t="str">
        <f t="shared" si="0"/>
        <v/>
      </c>
      <c r="I36" s="3">
        <v>0.23</v>
      </c>
      <c r="J36" s="13" t="str">
        <f t="shared" si="1"/>
        <v/>
      </c>
    </row>
    <row r="37" spans="1:10" x14ac:dyDescent="0.3">
      <c r="A37" s="23" t="s">
        <v>114</v>
      </c>
      <c r="B37" s="27" t="s">
        <v>115</v>
      </c>
      <c r="C37" s="46"/>
      <c r="D37" s="46"/>
      <c r="E37" s="14" t="s">
        <v>19</v>
      </c>
      <c r="F37" s="35">
        <v>1000</v>
      </c>
      <c r="G37" s="19"/>
      <c r="H37" s="13" t="str">
        <f t="shared" si="0"/>
        <v/>
      </c>
      <c r="I37" s="3">
        <v>0.23</v>
      </c>
      <c r="J37" s="13" t="str">
        <f t="shared" si="1"/>
        <v/>
      </c>
    </row>
    <row r="38" spans="1:10" x14ac:dyDescent="0.3">
      <c r="A38" s="23" t="s">
        <v>116</v>
      </c>
      <c r="B38" s="27" t="s">
        <v>117</v>
      </c>
      <c r="C38" s="46"/>
      <c r="D38" s="46"/>
      <c r="E38" s="14" t="s">
        <v>19</v>
      </c>
      <c r="F38" s="35">
        <v>1000</v>
      </c>
      <c r="G38" s="19"/>
      <c r="H38" s="13" t="str">
        <f t="shared" si="0"/>
        <v/>
      </c>
      <c r="I38" s="3">
        <v>0.23</v>
      </c>
      <c r="J38" s="13" t="str">
        <f t="shared" si="1"/>
        <v/>
      </c>
    </row>
    <row r="39" spans="1:10" ht="33" x14ac:dyDescent="0.3">
      <c r="A39" s="23" t="s">
        <v>118</v>
      </c>
      <c r="B39" s="27" t="s">
        <v>119</v>
      </c>
      <c r="C39" s="46"/>
      <c r="D39" s="46"/>
      <c r="E39" s="14" t="s">
        <v>19</v>
      </c>
      <c r="F39" s="35">
        <v>500</v>
      </c>
      <c r="G39" s="19"/>
      <c r="H39" s="13" t="str">
        <f t="shared" si="0"/>
        <v/>
      </c>
      <c r="I39" s="3">
        <v>0.23</v>
      </c>
      <c r="J39" s="13" t="str">
        <f t="shared" si="1"/>
        <v/>
      </c>
    </row>
    <row r="40" spans="1:10" ht="82.5" x14ac:dyDescent="0.3">
      <c r="A40" s="23" t="s">
        <v>120</v>
      </c>
      <c r="B40" s="27" t="s">
        <v>121</v>
      </c>
      <c r="C40" s="46"/>
      <c r="D40" s="46"/>
      <c r="E40" s="14" t="s">
        <v>19</v>
      </c>
      <c r="F40" s="35">
        <v>100</v>
      </c>
      <c r="G40" s="19"/>
      <c r="H40" s="13" t="str">
        <f t="shared" si="0"/>
        <v/>
      </c>
      <c r="I40" s="3">
        <v>0.23</v>
      </c>
      <c r="J40" s="13" t="str">
        <f t="shared" si="1"/>
        <v/>
      </c>
    </row>
    <row r="41" spans="1:10" ht="33" x14ac:dyDescent="0.3">
      <c r="A41" s="23" t="s">
        <v>122</v>
      </c>
      <c r="B41" s="27" t="s">
        <v>123</v>
      </c>
      <c r="C41" s="46"/>
      <c r="D41" s="46"/>
      <c r="E41" s="14" t="s">
        <v>37</v>
      </c>
      <c r="F41" s="35">
        <v>300</v>
      </c>
      <c r="G41" s="19"/>
      <c r="H41" s="13" t="str">
        <f t="shared" si="0"/>
        <v/>
      </c>
      <c r="I41" s="3">
        <v>0.23</v>
      </c>
      <c r="J41" s="13" t="str">
        <f t="shared" si="1"/>
        <v/>
      </c>
    </row>
    <row r="42" spans="1:10" ht="33" x14ac:dyDescent="0.3">
      <c r="A42" s="23" t="s">
        <v>124</v>
      </c>
      <c r="B42" s="27" t="s">
        <v>125</v>
      </c>
      <c r="C42" s="46"/>
      <c r="D42" s="46"/>
      <c r="E42" s="14" t="s">
        <v>22</v>
      </c>
      <c r="F42" s="35">
        <v>20</v>
      </c>
      <c r="G42" s="19"/>
      <c r="H42" s="13" t="str">
        <f t="shared" si="0"/>
        <v/>
      </c>
      <c r="I42" s="3">
        <v>0.23</v>
      </c>
      <c r="J42" s="13" t="str">
        <f t="shared" si="1"/>
        <v/>
      </c>
    </row>
    <row r="43" spans="1:10" x14ac:dyDescent="0.3">
      <c r="A43" s="23" t="s">
        <v>126</v>
      </c>
      <c r="B43" s="27" t="s">
        <v>127</v>
      </c>
      <c r="C43" s="46"/>
      <c r="D43" s="46"/>
      <c r="E43" s="14" t="s">
        <v>37</v>
      </c>
      <c r="F43" s="35">
        <v>1000</v>
      </c>
      <c r="G43" s="19"/>
      <c r="H43" s="13" t="str">
        <f t="shared" si="0"/>
        <v/>
      </c>
      <c r="I43" s="3">
        <v>0.23</v>
      </c>
      <c r="J43" s="13" t="str">
        <f t="shared" si="1"/>
        <v/>
      </c>
    </row>
    <row r="44" spans="1:10" ht="33" x14ac:dyDescent="0.3">
      <c r="A44" s="23" t="s">
        <v>128</v>
      </c>
      <c r="B44" s="27" t="s">
        <v>129</v>
      </c>
      <c r="C44" s="46"/>
      <c r="D44" s="46"/>
      <c r="E44" s="14" t="s">
        <v>37</v>
      </c>
      <c r="F44" s="35">
        <v>400</v>
      </c>
      <c r="G44" s="19"/>
      <c r="H44" s="13" t="str">
        <f t="shared" si="0"/>
        <v/>
      </c>
      <c r="I44" s="3">
        <v>0.23</v>
      </c>
      <c r="J44" s="13" t="str">
        <f t="shared" si="1"/>
        <v/>
      </c>
    </row>
    <row r="45" spans="1:10" x14ac:dyDescent="0.3">
      <c r="A45" s="23" t="s">
        <v>130</v>
      </c>
      <c r="B45" s="27" t="s">
        <v>131</v>
      </c>
      <c r="C45" s="46"/>
      <c r="D45" s="46"/>
      <c r="E45" s="14" t="s">
        <v>19</v>
      </c>
      <c r="F45" s="35">
        <v>60</v>
      </c>
      <c r="G45" s="19"/>
      <c r="H45" s="13" t="str">
        <f t="shared" si="0"/>
        <v/>
      </c>
      <c r="I45" s="3">
        <v>0.23</v>
      </c>
      <c r="J45" s="13" t="str">
        <f t="shared" si="1"/>
        <v/>
      </c>
    </row>
    <row r="46" spans="1:10" x14ac:dyDescent="0.3">
      <c r="A46" s="23" t="s">
        <v>132</v>
      </c>
      <c r="B46" s="27" t="s">
        <v>133</v>
      </c>
      <c r="C46" s="46"/>
      <c r="D46" s="46"/>
      <c r="E46" s="14" t="s">
        <v>19</v>
      </c>
      <c r="F46" s="35">
        <v>40</v>
      </c>
      <c r="G46" s="19"/>
      <c r="H46" s="13" t="str">
        <f t="shared" si="0"/>
        <v/>
      </c>
      <c r="I46" s="3">
        <v>0.23</v>
      </c>
      <c r="J46" s="13" t="str">
        <f t="shared" si="1"/>
        <v/>
      </c>
    </row>
    <row r="47" spans="1:10" ht="33" x14ac:dyDescent="0.3">
      <c r="A47" s="23" t="s">
        <v>134</v>
      </c>
      <c r="B47" s="27" t="s">
        <v>135</v>
      </c>
      <c r="C47" s="46"/>
      <c r="D47" s="46"/>
      <c r="E47" s="14" t="s">
        <v>136</v>
      </c>
      <c r="F47" s="35">
        <v>50</v>
      </c>
      <c r="G47" s="19"/>
      <c r="H47" s="13" t="str">
        <f t="shared" si="0"/>
        <v/>
      </c>
      <c r="I47" s="3">
        <v>0.23</v>
      </c>
      <c r="J47" s="13" t="str">
        <f t="shared" si="1"/>
        <v/>
      </c>
    </row>
    <row r="48" spans="1:10" ht="33" x14ac:dyDescent="0.3">
      <c r="A48" s="23" t="s">
        <v>137</v>
      </c>
      <c r="B48" s="27" t="s">
        <v>138</v>
      </c>
      <c r="C48" s="46"/>
      <c r="D48" s="46"/>
      <c r="E48" s="14" t="s">
        <v>136</v>
      </c>
      <c r="F48" s="35">
        <v>50</v>
      </c>
      <c r="G48" s="19"/>
      <c r="H48" s="13" t="str">
        <f t="shared" si="0"/>
        <v/>
      </c>
      <c r="I48" s="3">
        <v>0.23</v>
      </c>
      <c r="J48" s="13" t="str">
        <f t="shared" si="1"/>
        <v/>
      </c>
    </row>
    <row r="49" spans="1:11" ht="33" x14ac:dyDescent="0.3">
      <c r="A49" s="23" t="s">
        <v>139</v>
      </c>
      <c r="B49" s="27" t="s">
        <v>201</v>
      </c>
      <c r="C49" s="46"/>
      <c r="D49" s="46"/>
      <c r="E49" s="14" t="s">
        <v>19</v>
      </c>
      <c r="F49" s="35">
        <v>60</v>
      </c>
      <c r="G49" s="19"/>
      <c r="H49" s="13" t="str">
        <f t="shared" si="0"/>
        <v/>
      </c>
      <c r="I49" s="3">
        <v>0.23</v>
      </c>
      <c r="J49" s="13" t="str">
        <f t="shared" si="1"/>
        <v/>
      </c>
    </row>
    <row r="50" spans="1:11" ht="82.5" x14ac:dyDescent="0.3">
      <c r="A50" s="23" t="s">
        <v>140</v>
      </c>
      <c r="B50" s="27" t="s">
        <v>141</v>
      </c>
      <c r="C50" s="46"/>
      <c r="D50" s="46"/>
      <c r="E50" s="14" t="s">
        <v>19</v>
      </c>
      <c r="F50" s="35">
        <v>400</v>
      </c>
      <c r="G50" s="19"/>
      <c r="H50" s="13" t="str">
        <f t="shared" si="0"/>
        <v/>
      </c>
      <c r="I50" s="3">
        <v>0.23</v>
      </c>
      <c r="J50" s="13" t="str">
        <f t="shared" si="1"/>
        <v/>
      </c>
    </row>
    <row r="51" spans="1:11" ht="33" x14ac:dyDescent="0.3">
      <c r="A51" s="23" t="s">
        <v>142</v>
      </c>
      <c r="B51" s="27" t="s">
        <v>143</v>
      </c>
      <c r="C51" s="46"/>
      <c r="D51" s="46"/>
      <c r="E51" s="14" t="s">
        <v>37</v>
      </c>
      <c r="F51" s="35">
        <v>2000</v>
      </c>
      <c r="G51" s="19"/>
      <c r="H51" s="13" t="str">
        <f t="shared" si="0"/>
        <v/>
      </c>
      <c r="I51" s="3">
        <v>0.23</v>
      </c>
      <c r="J51" s="13" t="str">
        <f t="shared" si="1"/>
        <v/>
      </c>
    </row>
    <row r="52" spans="1:11" ht="33" x14ac:dyDescent="0.3">
      <c r="A52" s="23" t="s">
        <v>144</v>
      </c>
      <c r="B52" s="27" t="s">
        <v>145</v>
      </c>
      <c r="C52" s="46"/>
      <c r="D52" s="46"/>
      <c r="E52" s="14" t="s">
        <v>37</v>
      </c>
      <c r="F52" s="35">
        <v>1000</v>
      </c>
      <c r="G52" s="19"/>
      <c r="H52" s="13" t="str">
        <f t="shared" si="0"/>
        <v/>
      </c>
      <c r="I52" s="3">
        <v>0.23</v>
      </c>
      <c r="J52" s="13" t="str">
        <f t="shared" si="1"/>
        <v/>
      </c>
    </row>
    <row r="53" spans="1:11" x14ac:dyDescent="0.3">
      <c r="A53" s="23" t="s">
        <v>146</v>
      </c>
      <c r="B53" s="27" t="s">
        <v>147</v>
      </c>
      <c r="C53" s="46"/>
      <c r="D53" s="46"/>
      <c r="E53" s="14" t="s">
        <v>19</v>
      </c>
      <c r="F53" s="35">
        <v>20</v>
      </c>
      <c r="G53" s="19"/>
      <c r="H53" s="13" t="str">
        <f t="shared" si="0"/>
        <v/>
      </c>
      <c r="I53" s="3">
        <v>0.23</v>
      </c>
      <c r="J53" s="13" t="str">
        <f t="shared" si="1"/>
        <v/>
      </c>
    </row>
    <row r="54" spans="1:11" x14ac:dyDescent="0.3">
      <c r="A54" s="23" t="s">
        <v>148</v>
      </c>
      <c r="B54" s="27" t="s">
        <v>149</v>
      </c>
      <c r="C54" s="46"/>
      <c r="D54" s="46"/>
      <c r="E54" s="14" t="s">
        <v>19</v>
      </c>
      <c r="F54" s="35">
        <v>30</v>
      </c>
      <c r="G54" s="19"/>
      <c r="H54" s="13" t="str">
        <f t="shared" si="0"/>
        <v/>
      </c>
      <c r="I54" s="3">
        <v>0.23</v>
      </c>
      <c r="J54" s="13" t="str">
        <f t="shared" si="1"/>
        <v/>
      </c>
    </row>
    <row r="55" spans="1:11" x14ac:dyDescent="0.3">
      <c r="A55" s="23" t="s">
        <v>150</v>
      </c>
      <c r="B55" s="27" t="s">
        <v>151</v>
      </c>
      <c r="C55" s="46"/>
      <c r="D55" s="46"/>
      <c r="E55" s="14" t="s">
        <v>19</v>
      </c>
      <c r="F55" s="35">
        <v>30</v>
      </c>
      <c r="G55" s="19"/>
      <c r="H55" s="13" t="str">
        <f t="shared" si="0"/>
        <v/>
      </c>
      <c r="I55" s="3">
        <v>0.23</v>
      </c>
      <c r="J55" s="13" t="str">
        <f t="shared" si="1"/>
        <v/>
      </c>
    </row>
    <row r="56" spans="1:11" ht="33" x14ac:dyDescent="0.3">
      <c r="A56" s="23" t="s">
        <v>152</v>
      </c>
      <c r="B56" s="27" t="s">
        <v>185</v>
      </c>
      <c r="C56" s="46"/>
      <c r="D56" s="46"/>
      <c r="E56" s="14" t="s">
        <v>37</v>
      </c>
      <c r="F56" s="35">
        <v>30</v>
      </c>
      <c r="G56" s="19"/>
      <c r="H56" s="13" t="str">
        <f t="shared" si="0"/>
        <v/>
      </c>
      <c r="I56" s="3">
        <v>0.23</v>
      </c>
      <c r="J56" s="13" t="str">
        <f t="shared" si="1"/>
        <v/>
      </c>
      <c r="K56" s="47"/>
    </row>
    <row r="57" spans="1:11" x14ac:dyDescent="0.3">
      <c r="A57" s="23" t="s">
        <v>153</v>
      </c>
      <c r="B57" s="27" t="s">
        <v>154</v>
      </c>
      <c r="C57" s="46"/>
      <c r="D57" s="46"/>
      <c r="E57" s="14" t="s">
        <v>37</v>
      </c>
      <c r="F57" s="35">
        <v>300</v>
      </c>
      <c r="G57" s="19"/>
      <c r="H57" s="13" t="str">
        <f t="shared" si="0"/>
        <v/>
      </c>
      <c r="I57" s="3">
        <v>0.23</v>
      </c>
      <c r="J57" s="13" t="str">
        <f t="shared" si="1"/>
        <v/>
      </c>
    </row>
    <row r="58" spans="1:11" ht="33" x14ac:dyDescent="0.3">
      <c r="A58" s="23" t="s">
        <v>155</v>
      </c>
      <c r="B58" s="27" t="s">
        <v>156</v>
      </c>
      <c r="C58" s="46"/>
      <c r="D58" s="46"/>
      <c r="E58" s="14" t="s">
        <v>19</v>
      </c>
      <c r="F58" s="35">
        <v>1000</v>
      </c>
      <c r="G58" s="19"/>
      <c r="H58" s="13" t="str">
        <f t="shared" si="0"/>
        <v/>
      </c>
      <c r="I58" s="3">
        <v>0.23</v>
      </c>
      <c r="J58" s="13" t="str">
        <f t="shared" si="1"/>
        <v/>
      </c>
    </row>
    <row r="59" spans="1:11" x14ac:dyDescent="0.3">
      <c r="A59" s="23" t="s">
        <v>157</v>
      </c>
      <c r="B59" s="27" t="s">
        <v>158</v>
      </c>
      <c r="C59" s="46"/>
      <c r="D59" s="46"/>
      <c r="E59" s="14" t="s">
        <v>19</v>
      </c>
      <c r="F59" s="35">
        <v>200</v>
      </c>
      <c r="G59" s="19"/>
      <c r="H59" s="13" t="str">
        <f t="shared" si="0"/>
        <v/>
      </c>
      <c r="I59" s="3">
        <v>0.23</v>
      </c>
      <c r="J59" s="13" t="str">
        <f t="shared" si="1"/>
        <v/>
      </c>
    </row>
    <row r="60" spans="1:11" ht="33" x14ac:dyDescent="0.3">
      <c r="A60" s="23" t="s">
        <v>159</v>
      </c>
      <c r="B60" s="27" t="s">
        <v>160</v>
      </c>
      <c r="C60" s="46"/>
      <c r="D60" s="46"/>
      <c r="E60" s="14" t="s">
        <v>19</v>
      </c>
      <c r="F60" s="35">
        <v>120</v>
      </c>
      <c r="G60" s="19"/>
      <c r="H60" s="13" t="str">
        <f t="shared" si="0"/>
        <v/>
      </c>
      <c r="I60" s="3">
        <v>0.23</v>
      </c>
      <c r="J60" s="13" t="str">
        <f t="shared" si="1"/>
        <v/>
      </c>
    </row>
    <row r="61" spans="1:11" ht="49.5" x14ac:dyDescent="0.3">
      <c r="A61" s="23" t="s">
        <v>161</v>
      </c>
      <c r="B61" s="27" t="s">
        <v>162</v>
      </c>
      <c r="C61" s="46"/>
      <c r="D61" s="46"/>
      <c r="E61" s="14" t="s">
        <v>19</v>
      </c>
      <c r="F61" s="35">
        <v>40</v>
      </c>
      <c r="G61" s="19"/>
      <c r="H61" s="13" t="str">
        <f t="shared" si="0"/>
        <v/>
      </c>
      <c r="I61" s="3">
        <v>0.23</v>
      </c>
      <c r="J61" s="13" t="str">
        <f t="shared" si="1"/>
        <v/>
      </c>
    </row>
    <row r="62" spans="1:11" x14ac:dyDescent="0.3">
      <c r="A62" s="23" t="s">
        <v>163</v>
      </c>
      <c r="B62" s="27" t="s">
        <v>164</v>
      </c>
      <c r="C62" s="46"/>
      <c r="D62" s="46"/>
      <c r="E62" s="14" t="s">
        <v>19</v>
      </c>
      <c r="F62" s="35">
        <v>100</v>
      </c>
      <c r="G62" s="19"/>
      <c r="H62" s="13" t="str">
        <f t="shared" si="0"/>
        <v/>
      </c>
      <c r="I62" s="3">
        <v>0.23</v>
      </c>
      <c r="J62" s="13" t="str">
        <f t="shared" si="1"/>
        <v/>
      </c>
    </row>
    <row r="63" spans="1:11" x14ac:dyDescent="0.3">
      <c r="A63" s="23" t="s">
        <v>165</v>
      </c>
      <c r="B63" s="27" t="s">
        <v>166</v>
      </c>
      <c r="C63" s="46"/>
      <c r="D63" s="46"/>
      <c r="E63" s="14" t="s">
        <v>19</v>
      </c>
      <c r="F63" s="35">
        <v>1600</v>
      </c>
      <c r="G63" s="19"/>
      <c r="H63" s="13" t="str">
        <f t="shared" si="0"/>
        <v/>
      </c>
      <c r="I63" s="3">
        <v>0.23</v>
      </c>
      <c r="J63" s="13" t="str">
        <f t="shared" si="1"/>
        <v/>
      </c>
    </row>
    <row r="64" spans="1:11" x14ac:dyDescent="0.3">
      <c r="A64" s="23" t="s">
        <v>167</v>
      </c>
      <c r="B64" s="27" t="s">
        <v>168</v>
      </c>
      <c r="C64" s="46"/>
      <c r="D64" s="46"/>
      <c r="E64" s="14" t="s">
        <v>19</v>
      </c>
      <c r="F64" s="35">
        <v>600</v>
      </c>
      <c r="G64" s="19"/>
      <c r="H64" s="13" t="str">
        <f t="shared" si="0"/>
        <v/>
      </c>
      <c r="I64" s="3">
        <v>0.23</v>
      </c>
      <c r="J64" s="13" t="str">
        <f t="shared" si="1"/>
        <v/>
      </c>
    </row>
    <row r="65" spans="1:10" x14ac:dyDescent="0.3">
      <c r="A65" s="23" t="s">
        <v>169</v>
      </c>
      <c r="B65" s="27" t="s">
        <v>170</v>
      </c>
      <c r="C65" s="46"/>
      <c r="D65" s="46"/>
      <c r="E65" s="14" t="s">
        <v>19</v>
      </c>
      <c r="F65" s="35">
        <v>1600</v>
      </c>
      <c r="G65" s="19"/>
      <c r="H65" s="13" t="str">
        <f t="shared" si="0"/>
        <v/>
      </c>
      <c r="I65" s="3">
        <v>0.23</v>
      </c>
      <c r="J65" s="13" t="str">
        <f t="shared" si="1"/>
        <v/>
      </c>
    </row>
    <row r="66" spans="1:10" ht="33" x14ac:dyDescent="0.3">
      <c r="A66" s="23" t="s">
        <v>171</v>
      </c>
      <c r="B66" s="27" t="s">
        <v>172</v>
      </c>
      <c r="C66" s="46"/>
      <c r="D66" s="46"/>
      <c r="E66" s="14" t="s">
        <v>19</v>
      </c>
      <c r="F66" s="35">
        <v>200</v>
      </c>
      <c r="G66" s="19"/>
      <c r="H66" s="13" t="str">
        <f t="shared" si="0"/>
        <v/>
      </c>
      <c r="I66" s="3">
        <v>0.23</v>
      </c>
      <c r="J66" s="13" t="str">
        <f t="shared" si="1"/>
        <v/>
      </c>
    </row>
    <row r="67" spans="1:10" ht="33" x14ac:dyDescent="0.3">
      <c r="A67" s="23" t="s">
        <v>173</v>
      </c>
      <c r="B67" s="27" t="s">
        <v>174</v>
      </c>
      <c r="C67" s="46"/>
      <c r="D67" s="46"/>
      <c r="E67" s="14" t="s">
        <v>22</v>
      </c>
      <c r="F67" s="35">
        <v>20</v>
      </c>
      <c r="G67" s="19"/>
      <c r="H67" s="13" t="str">
        <f t="shared" si="0"/>
        <v/>
      </c>
      <c r="I67" s="3">
        <v>0.23</v>
      </c>
      <c r="J67" s="13" t="str">
        <f t="shared" si="1"/>
        <v/>
      </c>
    </row>
    <row r="68" spans="1:10" ht="33" x14ac:dyDescent="0.3">
      <c r="A68" s="23" t="s">
        <v>175</v>
      </c>
      <c r="B68" s="27" t="s">
        <v>176</v>
      </c>
      <c r="C68" s="46"/>
      <c r="D68" s="46"/>
      <c r="E68" s="14" t="s">
        <v>22</v>
      </c>
      <c r="F68" s="35">
        <v>20</v>
      </c>
      <c r="G68" s="19"/>
      <c r="H68" s="13" t="str">
        <f t="shared" ref="H68:H73" si="2">IF($G68="","",$F68*$G68)</f>
        <v/>
      </c>
      <c r="I68" s="3">
        <v>0.23</v>
      </c>
      <c r="J68" s="13" t="str">
        <f t="shared" ref="J68:J73" si="3">IF($G68="","",$H68*1.23)</f>
        <v/>
      </c>
    </row>
    <row r="69" spans="1:10" ht="33" x14ac:dyDescent="0.3">
      <c r="A69" s="23" t="s">
        <v>177</v>
      </c>
      <c r="B69" s="27" t="s">
        <v>178</v>
      </c>
      <c r="C69" s="46"/>
      <c r="D69" s="46"/>
      <c r="E69" s="14" t="s">
        <v>22</v>
      </c>
      <c r="F69" s="35">
        <v>20</v>
      </c>
      <c r="G69" s="19"/>
      <c r="H69" s="13" t="str">
        <f t="shared" si="2"/>
        <v/>
      </c>
      <c r="I69" s="3">
        <v>0.23</v>
      </c>
      <c r="J69" s="13" t="str">
        <f t="shared" si="3"/>
        <v/>
      </c>
    </row>
    <row r="70" spans="1:10" x14ac:dyDescent="0.3">
      <c r="A70" s="23" t="s">
        <v>179</v>
      </c>
      <c r="B70" s="27" t="s">
        <v>180</v>
      </c>
      <c r="C70" s="46"/>
      <c r="D70" s="46"/>
      <c r="E70" s="14" t="s">
        <v>37</v>
      </c>
      <c r="F70" s="35">
        <v>1000</v>
      </c>
      <c r="G70" s="19"/>
      <c r="H70" s="13" t="str">
        <f t="shared" si="2"/>
        <v/>
      </c>
      <c r="I70" s="3">
        <v>0.23</v>
      </c>
      <c r="J70" s="13" t="str">
        <f t="shared" si="3"/>
        <v/>
      </c>
    </row>
    <row r="71" spans="1:10" ht="33" x14ac:dyDescent="0.3">
      <c r="A71" s="23" t="s">
        <v>198</v>
      </c>
      <c r="B71" s="25" t="s">
        <v>202</v>
      </c>
      <c r="C71" s="46"/>
      <c r="D71" s="46"/>
      <c r="E71" s="14" t="s">
        <v>19</v>
      </c>
      <c r="F71" s="35">
        <v>200</v>
      </c>
      <c r="G71" s="19"/>
      <c r="H71" s="15" t="str">
        <f t="shared" si="2"/>
        <v/>
      </c>
      <c r="I71" s="3">
        <v>0.23</v>
      </c>
      <c r="J71" s="15" t="str">
        <f t="shared" si="3"/>
        <v/>
      </c>
    </row>
    <row r="72" spans="1:10" ht="33" x14ac:dyDescent="0.3">
      <c r="A72" s="23" t="s">
        <v>199</v>
      </c>
      <c r="B72" s="25" t="s">
        <v>203</v>
      </c>
      <c r="C72" s="46"/>
      <c r="D72" s="46"/>
      <c r="E72" s="14" t="s">
        <v>19</v>
      </c>
      <c r="F72" s="35">
        <v>200</v>
      </c>
      <c r="G72" s="19"/>
      <c r="H72" s="15" t="str">
        <f t="shared" si="2"/>
        <v/>
      </c>
      <c r="I72" s="3">
        <v>0.23</v>
      </c>
      <c r="J72" s="15" t="str">
        <f t="shared" si="3"/>
        <v/>
      </c>
    </row>
    <row r="73" spans="1:10" ht="33" x14ac:dyDescent="0.3">
      <c r="A73" s="23" t="s">
        <v>200</v>
      </c>
      <c r="B73" s="25" t="s">
        <v>204</v>
      </c>
      <c r="C73" s="46"/>
      <c r="D73" s="46"/>
      <c r="E73" s="14" t="s">
        <v>19</v>
      </c>
      <c r="F73" s="35">
        <v>200</v>
      </c>
      <c r="G73" s="19"/>
      <c r="H73" s="15" t="str">
        <f t="shared" si="2"/>
        <v/>
      </c>
      <c r="I73" s="3">
        <v>0.23</v>
      </c>
      <c r="J73" s="15" t="str">
        <f t="shared" si="3"/>
        <v/>
      </c>
    </row>
    <row r="74" spans="1:10" ht="17.25" thickBot="1" x14ac:dyDescent="0.35">
      <c r="A74" s="76" t="s">
        <v>14</v>
      </c>
      <c r="B74" s="77"/>
      <c r="C74" s="77"/>
      <c r="D74" s="77"/>
      <c r="E74" s="77"/>
      <c r="F74" s="78"/>
      <c r="G74" s="17"/>
      <c r="H74" s="17">
        <f>SUM(H3:H73)</f>
        <v>0</v>
      </c>
      <c r="I74" s="3">
        <v>0.23</v>
      </c>
      <c r="J74" s="17">
        <f>SUM(J3:J73)</f>
        <v>0</v>
      </c>
    </row>
    <row r="75" spans="1:10" ht="18.75" thickBot="1" x14ac:dyDescent="0.35">
      <c r="A75" s="82" t="s">
        <v>43</v>
      </c>
      <c r="B75" s="83"/>
      <c r="C75" s="83"/>
      <c r="D75" s="83"/>
      <c r="E75" s="83"/>
      <c r="F75" s="83"/>
      <c r="G75" s="83"/>
      <c r="H75" s="83"/>
      <c r="I75" s="83"/>
      <c r="J75" s="84"/>
    </row>
    <row r="76" spans="1:10" ht="33" x14ac:dyDescent="0.3">
      <c r="A76" s="23" t="s">
        <v>9</v>
      </c>
      <c r="B76" s="27" t="str">
        <f t="shared" ref="B76:B121" si="4">$B3</f>
        <v>Album ofertowy - 20 koszulek A4, kolor: czarny</v>
      </c>
      <c r="D76" s="45"/>
      <c r="E76" s="40" t="s">
        <v>19</v>
      </c>
      <c r="F76" s="5">
        <f t="shared" ref="F76:F107" si="5">($F3)/2</f>
        <v>40</v>
      </c>
      <c r="G76" s="13" t="str">
        <f t="shared" ref="G76:G107" si="6">IF($G3="","",$G3)</f>
        <v/>
      </c>
      <c r="H76" s="13" t="str">
        <f>IF($G76="","",$F76*$G76)</f>
        <v/>
      </c>
      <c r="I76" s="3">
        <v>0.23</v>
      </c>
      <c r="J76" s="13" t="str">
        <f>IF($G76="","",$H76*1.23)</f>
        <v/>
      </c>
    </row>
    <row r="77" spans="1:10" x14ac:dyDescent="0.3">
      <c r="A77" s="23" t="s">
        <v>10</v>
      </c>
      <c r="B77" s="27" t="str">
        <f t="shared" si="4"/>
        <v>Blok do flipcharta kratka 65x100mm</v>
      </c>
      <c r="C77" s="46"/>
      <c r="D77" s="46"/>
      <c r="E77" s="14" t="s">
        <v>19</v>
      </c>
      <c r="F77" s="5">
        <f t="shared" si="5"/>
        <v>10</v>
      </c>
      <c r="G77" s="13" t="str">
        <f t="shared" si="6"/>
        <v/>
      </c>
      <c r="H77" s="13" t="str">
        <f t="shared" ref="H77:H142" si="7">IF($G77="","",$F77*$G77)</f>
        <v/>
      </c>
      <c r="I77" s="3">
        <v>0.23</v>
      </c>
      <c r="J77" s="13" t="str">
        <f t="shared" ref="J77:J140" si="8">IF($G77="","",$H77*1.23)</f>
        <v/>
      </c>
    </row>
    <row r="78" spans="1:10" x14ac:dyDescent="0.3">
      <c r="A78" s="23" t="s">
        <v>11</v>
      </c>
      <c r="B78" s="27" t="str">
        <f t="shared" si="4"/>
        <v>Blok techniczny A3/10 kolor: biały</v>
      </c>
      <c r="C78" s="46"/>
      <c r="D78" s="46"/>
      <c r="E78" s="14" t="s">
        <v>19</v>
      </c>
      <c r="F78" s="5">
        <f t="shared" si="5"/>
        <v>25</v>
      </c>
      <c r="G78" s="13" t="str">
        <f t="shared" si="6"/>
        <v/>
      </c>
      <c r="H78" s="13" t="str">
        <f t="shared" si="7"/>
        <v/>
      </c>
      <c r="I78" s="3">
        <v>0.23</v>
      </c>
      <c r="J78" s="13" t="str">
        <f t="shared" si="8"/>
        <v/>
      </c>
    </row>
    <row r="79" spans="1:10" x14ac:dyDescent="0.3">
      <c r="A79" s="23" t="s">
        <v>12</v>
      </c>
      <c r="B79" s="27" t="str">
        <f t="shared" si="4"/>
        <v>Blok techniczny A3/10 mix kolor</v>
      </c>
      <c r="C79" s="46"/>
      <c r="D79" s="46"/>
      <c r="E79" s="14" t="s">
        <v>19</v>
      </c>
      <c r="F79" s="5">
        <f t="shared" si="5"/>
        <v>25</v>
      </c>
      <c r="G79" s="13" t="str">
        <f t="shared" si="6"/>
        <v/>
      </c>
      <c r="H79" s="13" t="str">
        <f t="shared" si="7"/>
        <v/>
      </c>
      <c r="I79" s="3">
        <v>0.23</v>
      </c>
      <c r="J79" s="13" t="str">
        <f t="shared" si="8"/>
        <v/>
      </c>
    </row>
    <row r="80" spans="1:10" x14ac:dyDescent="0.3">
      <c r="A80" s="23" t="s">
        <v>13</v>
      </c>
      <c r="B80" s="27" t="str">
        <f t="shared" si="4"/>
        <v>Brystol A1 200 g, kolor: biały</v>
      </c>
      <c r="C80" s="46"/>
      <c r="D80" s="46"/>
      <c r="E80" s="14" t="s">
        <v>75</v>
      </c>
      <c r="F80" s="5">
        <f t="shared" si="5"/>
        <v>35</v>
      </c>
      <c r="G80" s="13" t="str">
        <f t="shared" si="6"/>
        <v/>
      </c>
      <c r="H80" s="13" t="str">
        <f t="shared" si="7"/>
        <v/>
      </c>
      <c r="I80" s="3">
        <v>0.23</v>
      </c>
      <c r="J80" s="13" t="str">
        <f t="shared" si="8"/>
        <v/>
      </c>
    </row>
    <row r="81" spans="1:10" x14ac:dyDescent="0.3">
      <c r="A81" s="23" t="s">
        <v>23</v>
      </c>
      <c r="B81" s="27" t="str">
        <f t="shared" si="4"/>
        <v>Brystol A1 200 g, kolor: czarny</v>
      </c>
      <c r="C81" s="46"/>
      <c r="D81" s="46"/>
      <c r="E81" s="14" t="s">
        <v>75</v>
      </c>
      <c r="F81" s="5">
        <f t="shared" si="5"/>
        <v>25</v>
      </c>
      <c r="G81" s="13" t="str">
        <f t="shared" si="6"/>
        <v/>
      </c>
      <c r="H81" s="13" t="str">
        <f t="shared" si="7"/>
        <v/>
      </c>
      <c r="I81" s="3">
        <v>0.23</v>
      </c>
      <c r="J81" s="13" t="str">
        <f t="shared" si="8"/>
        <v/>
      </c>
    </row>
    <row r="82" spans="1:10" ht="33" x14ac:dyDescent="0.3">
      <c r="A82" s="23" t="s">
        <v>24</v>
      </c>
      <c r="B82" s="27" t="str">
        <f t="shared" si="4"/>
        <v>Bibuła marszczona w rolce mix kolorów w opakowaniu 10 szt.</v>
      </c>
      <c r="C82" s="46"/>
      <c r="D82" s="46"/>
      <c r="E82" s="14" t="s">
        <v>37</v>
      </c>
      <c r="F82" s="5">
        <f t="shared" si="5"/>
        <v>25</v>
      </c>
      <c r="G82" s="13" t="str">
        <f t="shared" si="6"/>
        <v/>
      </c>
      <c r="H82" s="13" t="str">
        <f t="shared" si="7"/>
        <v/>
      </c>
      <c r="I82" s="3">
        <v>0.23</v>
      </c>
      <c r="J82" s="13" t="str">
        <f t="shared" si="8"/>
        <v/>
      </c>
    </row>
    <row r="83" spans="1:10" ht="33" x14ac:dyDescent="0.3">
      <c r="A83" s="23" t="s">
        <v>25</v>
      </c>
      <c r="B83" s="27" t="str">
        <f t="shared" si="4"/>
        <v>Datownik automatyczny plastikowy, wysokość czcionki 4mm</v>
      </c>
      <c r="C83" s="46"/>
      <c r="D83" s="46"/>
      <c r="E83" s="14" t="s">
        <v>19</v>
      </c>
      <c r="F83" s="5">
        <f t="shared" si="5"/>
        <v>100</v>
      </c>
      <c r="G83" s="13" t="str">
        <f t="shared" si="6"/>
        <v/>
      </c>
      <c r="H83" s="13" t="str">
        <f t="shared" si="7"/>
        <v/>
      </c>
      <c r="I83" s="3">
        <v>0.23</v>
      </c>
      <c r="J83" s="13" t="str">
        <f t="shared" si="8"/>
        <v/>
      </c>
    </row>
    <row r="84" spans="1:10" x14ac:dyDescent="0.3">
      <c r="A84" s="23" t="s">
        <v>26</v>
      </c>
      <c r="B84" s="27" t="str">
        <f t="shared" si="4"/>
        <v>Deska z klipsem A4 i okładką, kolor: czarny</v>
      </c>
      <c r="C84" s="46"/>
      <c r="D84" s="46"/>
      <c r="E84" s="14" t="s">
        <v>19</v>
      </c>
      <c r="F84" s="5">
        <f t="shared" si="5"/>
        <v>150</v>
      </c>
      <c r="G84" s="13" t="str">
        <f t="shared" si="6"/>
        <v/>
      </c>
      <c r="H84" s="13" t="str">
        <f t="shared" si="7"/>
        <v/>
      </c>
      <c r="I84" s="3">
        <v>0.23</v>
      </c>
      <c r="J84" s="13" t="str">
        <f t="shared" si="8"/>
        <v/>
      </c>
    </row>
    <row r="85" spans="1:10" ht="33" x14ac:dyDescent="0.3">
      <c r="A85" s="23" t="s">
        <v>27</v>
      </c>
      <c r="B85" s="27" t="str">
        <f t="shared" si="4"/>
        <v>Farby plakatowe 24 kolory Bambino lub równoważne</v>
      </c>
      <c r="C85" s="46"/>
      <c r="D85" s="46"/>
      <c r="E85" s="14" t="s">
        <v>37</v>
      </c>
      <c r="F85" s="5">
        <f t="shared" si="5"/>
        <v>5</v>
      </c>
      <c r="G85" s="13" t="str">
        <f t="shared" si="6"/>
        <v/>
      </c>
      <c r="H85" s="13" t="str">
        <f t="shared" si="7"/>
        <v/>
      </c>
      <c r="I85" s="3">
        <v>0.23</v>
      </c>
      <c r="J85" s="13" t="str">
        <f t="shared" si="8"/>
        <v/>
      </c>
    </row>
    <row r="86" spans="1:10" ht="33" x14ac:dyDescent="0.3">
      <c r="A86" s="23" t="s">
        <v>28</v>
      </c>
      <c r="B86" s="27" t="str">
        <f t="shared" si="4"/>
        <v>Grzbiety do bindowania 10 mm czarne 100 szt. w op.</v>
      </c>
      <c r="C86" s="46"/>
      <c r="D86" s="46"/>
      <c r="E86" s="14" t="s">
        <v>37</v>
      </c>
      <c r="F86" s="5">
        <f t="shared" si="5"/>
        <v>25</v>
      </c>
      <c r="G86" s="13" t="str">
        <f t="shared" si="6"/>
        <v/>
      </c>
      <c r="H86" s="13" t="str">
        <f t="shared" si="7"/>
        <v/>
      </c>
      <c r="I86" s="3">
        <v>0.23</v>
      </c>
      <c r="J86" s="13" t="str">
        <f t="shared" si="8"/>
        <v/>
      </c>
    </row>
    <row r="87" spans="1:10" ht="33" x14ac:dyDescent="0.3">
      <c r="A87" s="23" t="s">
        <v>29</v>
      </c>
      <c r="B87" s="27" t="str">
        <f t="shared" si="4"/>
        <v>Grzbiety do bindowania 12,5 mm czarne 100 szt. w op.</v>
      </c>
      <c r="C87" s="46"/>
      <c r="D87" s="46"/>
      <c r="E87" s="14" t="s">
        <v>37</v>
      </c>
      <c r="F87" s="5">
        <f t="shared" si="5"/>
        <v>25</v>
      </c>
      <c r="G87" s="13" t="str">
        <f t="shared" si="6"/>
        <v/>
      </c>
      <c r="H87" s="13" t="str">
        <f t="shared" si="7"/>
        <v/>
      </c>
      <c r="I87" s="3">
        <v>0.23</v>
      </c>
      <c r="J87" s="13" t="str">
        <f t="shared" si="8"/>
        <v/>
      </c>
    </row>
    <row r="88" spans="1:10" ht="33" x14ac:dyDescent="0.3">
      <c r="A88" s="23" t="s">
        <v>30</v>
      </c>
      <c r="B88" s="27" t="str">
        <f t="shared" si="4"/>
        <v>Gumka do ścierania Factis S 20 lub równoważna</v>
      </c>
      <c r="C88" s="46"/>
      <c r="D88" s="46"/>
      <c r="E88" s="14" t="s">
        <v>19</v>
      </c>
      <c r="F88" s="5">
        <f t="shared" si="5"/>
        <v>500</v>
      </c>
      <c r="G88" s="13" t="str">
        <f t="shared" si="6"/>
        <v/>
      </c>
      <c r="H88" s="13" t="str">
        <f t="shared" si="7"/>
        <v/>
      </c>
      <c r="I88" s="3">
        <v>0.23</v>
      </c>
      <c r="J88" s="13" t="str">
        <f t="shared" si="8"/>
        <v/>
      </c>
    </row>
    <row r="89" spans="1:10" x14ac:dyDescent="0.3">
      <c r="A89" s="23" t="s">
        <v>31</v>
      </c>
      <c r="B89" s="27" t="str">
        <f t="shared" si="4"/>
        <v>Gumki recepturki 5 cm 1 kg w op.</v>
      </c>
      <c r="C89" s="46"/>
      <c r="D89" s="46"/>
      <c r="E89" s="14" t="s">
        <v>37</v>
      </c>
      <c r="F89" s="5">
        <f t="shared" si="5"/>
        <v>10</v>
      </c>
      <c r="G89" s="13" t="str">
        <f t="shared" si="6"/>
        <v/>
      </c>
      <c r="H89" s="13" t="str">
        <f t="shared" si="7"/>
        <v/>
      </c>
      <c r="I89" s="3">
        <v>0.23</v>
      </c>
      <c r="J89" s="13" t="str">
        <f t="shared" si="8"/>
        <v/>
      </c>
    </row>
    <row r="90" spans="1:10" x14ac:dyDescent="0.3">
      <c r="A90" s="23" t="s">
        <v>32</v>
      </c>
      <c r="B90" s="27" t="str">
        <f t="shared" si="4"/>
        <v>Klej w tubce Magic lub równoważny</v>
      </c>
      <c r="C90" s="46"/>
      <c r="D90" s="46"/>
      <c r="E90" s="14" t="s">
        <v>19</v>
      </c>
      <c r="F90" s="5">
        <f t="shared" si="5"/>
        <v>200</v>
      </c>
      <c r="G90" s="13" t="str">
        <f t="shared" si="6"/>
        <v/>
      </c>
      <c r="H90" s="13" t="str">
        <f t="shared" si="7"/>
        <v/>
      </c>
      <c r="I90" s="3">
        <v>0.23</v>
      </c>
      <c r="J90" s="13" t="str">
        <f t="shared" si="8"/>
        <v/>
      </c>
    </row>
    <row r="91" spans="1:10" x14ac:dyDescent="0.3">
      <c r="A91" s="23" t="s">
        <v>33</v>
      </c>
      <c r="B91" s="27" t="str">
        <f t="shared" si="4"/>
        <v>Klej biurowy w płynie 50 ml z kulką</v>
      </c>
      <c r="C91" s="46"/>
      <c r="D91" s="46"/>
      <c r="E91" s="14" t="s">
        <v>19</v>
      </c>
      <c r="F91" s="5">
        <f t="shared" si="5"/>
        <v>75</v>
      </c>
      <c r="G91" s="13" t="str">
        <f t="shared" si="6"/>
        <v/>
      </c>
      <c r="H91" s="13" t="str">
        <f t="shared" si="7"/>
        <v/>
      </c>
      <c r="I91" s="3">
        <v>0.23</v>
      </c>
      <c r="J91" s="13" t="str">
        <f t="shared" si="8"/>
        <v/>
      </c>
    </row>
    <row r="92" spans="1:10" x14ac:dyDescent="0.3">
      <c r="A92" s="23" t="s">
        <v>34</v>
      </c>
      <c r="B92" s="27" t="str">
        <f t="shared" si="4"/>
        <v>Klip biurowy 19 mm/12</v>
      </c>
      <c r="C92" s="46"/>
      <c r="D92" s="46"/>
      <c r="E92" s="14" t="s">
        <v>37</v>
      </c>
      <c r="F92" s="5">
        <f t="shared" si="5"/>
        <v>300</v>
      </c>
      <c r="G92" s="13" t="str">
        <f t="shared" si="6"/>
        <v/>
      </c>
      <c r="H92" s="13" t="str">
        <f t="shared" si="7"/>
        <v/>
      </c>
      <c r="I92" s="3">
        <v>0.23</v>
      </c>
      <c r="J92" s="13" t="str">
        <f t="shared" si="8"/>
        <v/>
      </c>
    </row>
    <row r="93" spans="1:10" x14ac:dyDescent="0.3">
      <c r="A93" s="23" t="s">
        <v>35</v>
      </c>
      <c r="B93" s="27" t="str">
        <f t="shared" si="4"/>
        <v>Klip biurowy 25 mm/12</v>
      </c>
      <c r="C93" s="46"/>
      <c r="D93" s="46"/>
      <c r="E93" s="14" t="s">
        <v>37</v>
      </c>
      <c r="F93" s="5">
        <f t="shared" si="5"/>
        <v>300</v>
      </c>
      <c r="G93" s="13" t="str">
        <f t="shared" si="6"/>
        <v/>
      </c>
      <c r="H93" s="13" t="str">
        <f t="shared" si="7"/>
        <v/>
      </c>
      <c r="I93" s="3">
        <v>0.23</v>
      </c>
      <c r="J93" s="13" t="str">
        <f t="shared" si="8"/>
        <v/>
      </c>
    </row>
    <row r="94" spans="1:10" x14ac:dyDescent="0.3">
      <c r="A94" s="23" t="s">
        <v>36</v>
      </c>
      <c r="B94" s="27" t="str">
        <f t="shared" si="4"/>
        <v>Klip biurowy 51 mm/12</v>
      </c>
      <c r="C94" s="46"/>
      <c r="D94" s="46"/>
      <c r="E94" s="14" t="s">
        <v>37</v>
      </c>
      <c r="F94" s="5">
        <f t="shared" si="5"/>
        <v>150</v>
      </c>
      <c r="G94" s="13" t="str">
        <f t="shared" si="6"/>
        <v/>
      </c>
      <c r="H94" s="13" t="str">
        <f t="shared" si="7"/>
        <v/>
      </c>
      <c r="I94" s="3">
        <v>0.23</v>
      </c>
      <c r="J94" s="13" t="str">
        <f t="shared" si="8"/>
        <v/>
      </c>
    </row>
    <row r="95" spans="1:10" x14ac:dyDescent="0.3">
      <c r="A95" s="23" t="s">
        <v>38</v>
      </c>
      <c r="B95" s="27" t="str">
        <f t="shared" si="4"/>
        <v>Komplet linijek geometryczny kreślarski</v>
      </c>
      <c r="C95" s="46"/>
      <c r="D95" s="46"/>
      <c r="E95" s="14" t="s">
        <v>22</v>
      </c>
      <c r="F95" s="5">
        <f t="shared" si="5"/>
        <v>40</v>
      </c>
      <c r="G95" s="13" t="str">
        <f t="shared" si="6"/>
        <v/>
      </c>
      <c r="H95" s="13" t="str">
        <f t="shared" si="7"/>
        <v/>
      </c>
      <c r="I95" s="3">
        <v>0.23</v>
      </c>
      <c r="J95" s="13" t="str">
        <f t="shared" si="8"/>
        <v/>
      </c>
    </row>
    <row r="96" spans="1:10" x14ac:dyDescent="0.3">
      <c r="A96" s="23" t="s">
        <v>39</v>
      </c>
      <c r="B96" s="27" t="str">
        <f t="shared" si="4"/>
        <v>Kreda biała 50 szt. w op.</v>
      </c>
      <c r="C96" s="46"/>
      <c r="D96" s="46"/>
      <c r="E96" s="14" t="s">
        <v>37</v>
      </c>
      <c r="F96" s="5">
        <f t="shared" si="5"/>
        <v>20</v>
      </c>
      <c r="G96" s="13" t="str">
        <f t="shared" si="6"/>
        <v/>
      </c>
      <c r="H96" s="13" t="str">
        <f t="shared" si="7"/>
        <v/>
      </c>
      <c r="I96" s="3">
        <v>0.23</v>
      </c>
      <c r="J96" s="13" t="str">
        <f t="shared" si="8"/>
        <v/>
      </c>
    </row>
    <row r="97" spans="1:10" x14ac:dyDescent="0.3">
      <c r="A97" s="23" t="s">
        <v>40</v>
      </c>
      <c r="B97" s="27" t="str">
        <f t="shared" si="4"/>
        <v>Kreda kolorowa 6 szt.</v>
      </c>
      <c r="C97" s="46"/>
      <c r="D97" s="46"/>
      <c r="E97" s="14" t="s">
        <v>37</v>
      </c>
      <c r="F97" s="5">
        <f t="shared" si="5"/>
        <v>25</v>
      </c>
      <c r="G97" s="13" t="str">
        <f t="shared" si="6"/>
        <v/>
      </c>
      <c r="H97" s="13" t="str">
        <f t="shared" si="7"/>
        <v/>
      </c>
      <c r="I97" s="3">
        <v>0.23</v>
      </c>
      <c r="J97" s="13" t="str">
        <f t="shared" si="8"/>
        <v/>
      </c>
    </row>
    <row r="98" spans="1:10" x14ac:dyDescent="0.3">
      <c r="A98" s="23" t="s">
        <v>41</v>
      </c>
      <c r="B98" s="27" t="str">
        <f t="shared" si="4"/>
        <v>Kredki 12 kol. z żywicy syntetycznej</v>
      </c>
      <c r="C98" s="46"/>
      <c r="D98" s="46"/>
      <c r="E98" s="14" t="s">
        <v>37</v>
      </c>
      <c r="F98" s="5">
        <f t="shared" si="5"/>
        <v>20</v>
      </c>
      <c r="G98" s="13" t="str">
        <f t="shared" si="6"/>
        <v/>
      </c>
      <c r="H98" s="13" t="str">
        <f t="shared" si="7"/>
        <v/>
      </c>
      <c r="I98" s="3">
        <v>0.23</v>
      </c>
      <c r="J98" s="13" t="str">
        <f t="shared" si="8"/>
        <v/>
      </c>
    </row>
    <row r="99" spans="1:10" ht="33" x14ac:dyDescent="0.3">
      <c r="A99" s="23" t="s">
        <v>42</v>
      </c>
      <c r="B99" s="27" t="str">
        <f t="shared" si="4"/>
        <v>Kredki 12 kol. wykonane z glinki kaolinowej Bambino lub równoważne</v>
      </c>
      <c r="C99" s="46"/>
      <c r="D99" s="46"/>
      <c r="E99" s="14" t="s">
        <v>37</v>
      </c>
      <c r="F99" s="5">
        <f t="shared" si="5"/>
        <v>25</v>
      </c>
      <c r="G99" s="13" t="str">
        <f t="shared" si="6"/>
        <v/>
      </c>
      <c r="H99" s="13" t="str">
        <f t="shared" si="7"/>
        <v/>
      </c>
      <c r="I99" s="3">
        <v>0.23</v>
      </c>
      <c r="J99" s="13" t="str">
        <f t="shared" si="8"/>
        <v/>
      </c>
    </row>
    <row r="100" spans="1:10" x14ac:dyDescent="0.3">
      <c r="A100" s="23" t="s">
        <v>51</v>
      </c>
      <c r="B100" s="27" t="str">
        <f t="shared" si="4"/>
        <v>Linijka dowódcy NATO nr 8355</v>
      </c>
      <c r="C100" s="46"/>
      <c r="D100" s="46"/>
      <c r="E100" s="14" t="s">
        <v>19</v>
      </c>
      <c r="F100" s="5">
        <f t="shared" si="5"/>
        <v>10</v>
      </c>
      <c r="G100" s="13" t="str">
        <f t="shared" si="6"/>
        <v/>
      </c>
      <c r="H100" s="13" t="str">
        <f t="shared" si="7"/>
        <v/>
      </c>
      <c r="I100" s="3">
        <v>0.23</v>
      </c>
      <c r="J100" s="13" t="str">
        <f t="shared" si="8"/>
        <v/>
      </c>
    </row>
    <row r="101" spans="1:10" x14ac:dyDescent="0.3">
      <c r="A101" s="23" t="s">
        <v>96</v>
      </c>
      <c r="B101" s="27" t="str">
        <f t="shared" si="4"/>
        <v>Linijka dowódcy NATO nr 8353</v>
      </c>
      <c r="C101" s="46"/>
      <c r="D101" s="46"/>
      <c r="E101" s="14" t="s">
        <v>19</v>
      </c>
      <c r="F101" s="5">
        <f t="shared" si="5"/>
        <v>10</v>
      </c>
      <c r="G101" s="13" t="str">
        <f t="shared" si="6"/>
        <v/>
      </c>
      <c r="H101" s="13" t="str">
        <f t="shared" si="7"/>
        <v/>
      </c>
      <c r="I101" s="3">
        <v>0.23</v>
      </c>
      <c r="J101" s="13" t="str">
        <f t="shared" si="8"/>
        <v/>
      </c>
    </row>
    <row r="102" spans="1:10" x14ac:dyDescent="0.3">
      <c r="A102" s="23" t="s">
        <v>98</v>
      </c>
      <c r="B102" s="27" t="str">
        <f t="shared" si="4"/>
        <v xml:space="preserve">Linijka plastikowa 20 cm </v>
      </c>
      <c r="C102" s="46"/>
      <c r="D102" s="46"/>
      <c r="E102" s="14" t="s">
        <v>19</v>
      </c>
      <c r="F102" s="5">
        <f t="shared" si="5"/>
        <v>250</v>
      </c>
      <c r="G102" s="13" t="str">
        <f t="shared" si="6"/>
        <v/>
      </c>
      <c r="H102" s="13" t="str">
        <f t="shared" si="7"/>
        <v/>
      </c>
      <c r="I102" s="3">
        <v>0.23</v>
      </c>
      <c r="J102" s="13" t="str">
        <f t="shared" si="8"/>
        <v/>
      </c>
    </row>
    <row r="103" spans="1:10" x14ac:dyDescent="0.3">
      <c r="A103" s="23" t="s">
        <v>100</v>
      </c>
      <c r="B103" s="27" t="str">
        <f t="shared" si="4"/>
        <v>Linijka plastikowa 50 cm</v>
      </c>
      <c r="C103" s="46"/>
      <c r="D103" s="46"/>
      <c r="E103" s="14" t="s">
        <v>19</v>
      </c>
      <c r="F103" s="5">
        <f t="shared" si="5"/>
        <v>100</v>
      </c>
      <c r="G103" s="13" t="str">
        <f t="shared" si="6"/>
        <v/>
      </c>
      <c r="H103" s="13" t="str">
        <f t="shared" si="7"/>
        <v/>
      </c>
      <c r="I103" s="3">
        <v>0.23</v>
      </c>
      <c r="J103" s="13" t="str">
        <f t="shared" si="8"/>
        <v/>
      </c>
    </row>
    <row r="104" spans="1:10" ht="33" x14ac:dyDescent="0.3">
      <c r="A104" s="23" t="s">
        <v>102</v>
      </c>
      <c r="B104" s="27" t="str">
        <f t="shared" si="4"/>
        <v>Linijka aluminiowa 20 cm z uchwytem, dwie podziałki</v>
      </c>
      <c r="C104" s="46"/>
      <c r="D104" s="46"/>
      <c r="E104" s="14" t="s">
        <v>19</v>
      </c>
      <c r="F104" s="5">
        <f t="shared" si="5"/>
        <v>100</v>
      </c>
      <c r="G104" s="13" t="str">
        <f t="shared" si="6"/>
        <v/>
      </c>
      <c r="H104" s="13" t="str">
        <f t="shared" si="7"/>
        <v/>
      </c>
      <c r="I104" s="3">
        <v>0.23</v>
      </c>
      <c r="J104" s="13" t="str">
        <f t="shared" si="8"/>
        <v/>
      </c>
    </row>
    <row r="105" spans="1:10" x14ac:dyDescent="0.3">
      <c r="A105" s="23" t="s">
        <v>104</v>
      </c>
      <c r="B105" s="27" t="str">
        <f t="shared" si="4"/>
        <v>Linijka aluminiowa 50 cm z antypoślizgiem</v>
      </c>
      <c r="C105" s="46"/>
      <c r="D105" s="46"/>
      <c r="E105" s="14" t="s">
        <v>19</v>
      </c>
      <c r="F105" s="5">
        <f t="shared" si="5"/>
        <v>20</v>
      </c>
      <c r="G105" s="13" t="str">
        <f t="shared" si="6"/>
        <v/>
      </c>
      <c r="H105" s="13" t="str">
        <f t="shared" si="7"/>
        <v/>
      </c>
      <c r="I105" s="3">
        <v>0.23</v>
      </c>
      <c r="J105" s="13" t="str">
        <f t="shared" si="8"/>
        <v/>
      </c>
    </row>
    <row r="106" spans="1:10" ht="33" x14ac:dyDescent="0.3">
      <c r="A106" s="23" t="s">
        <v>106</v>
      </c>
      <c r="B106" s="27" t="str">
        <f t="shared" si="4"/>
        <v>Listwy wsuwane A4/10mm/czarna 50 szt. w op.</v>
      </c>
      <c r="C106" s="46"/>
      <c r="D106" s="46"/>
      <c r="E106" s="14" t="s">
        <v>37</v>
      </c>
      <c r="F106" s="5">
        <f t="shared" si="5"/>
        <v>20</v>
      </c>
      <c r="G106" s="13" t="str">
        <f t="shared" si="6"/>
        <v/>
      </c>
      <c r="H106" s="13" t="str">
        <f t="shared" si="7"/>
        <v/>
      </c>
      <c r="I106" s="3">
        <v>0.23</v>
      </c>
      <c r="J106" s="13" t="str">
        <f t="shared" si="8"/>
        <v/>
      </c>
    </row>
    <row r="107" spans="1:10" ht="33" x14ac:dyDescent="0.3">
      <c r="A107" s="23" t="s">
        <v>108</v>
      </c>
      <c r="B107" s="27" t="str">
        <f t="shared" si="4"/>
        <v>Listwy wsuwane A4/6mm/czarna 50 szt. w op.</v>
      </c>
      <c r="C107" s="46"/>
      <c r="D107" s="46"/>
      <c r="E107" s="14" t="s">
        <v>37</v>
      </c>
      <c r="F107" s="5">
        <f t="shared" si="5"/>
        <v>20</v>
      </c>
      <c r="G107" s="13" t="str">
        <f t="shared" si="6"/>
        <v/>
      </c>
      <c r="H107" s="13" t="str">
        <f t="shared" si="7"/>
        <v/>
      </c>
      <c r="I107" s="3">
        <v>0.23</v>
      </c>
      <c r="J107" s="13" t="str">
        <f t="shared" si="8"/>
        <v/>
      </c>
    </row>
    <row r="108" spans="1:10" ht="33" x14ac:dyDescent="0.3">
      <c r="A108" s="23" t="s">
        <v>110</v>
      </c>
      <c r="B108" s="27" t="str">
        <f t="shared" si="4"/>
        <v>Magnes neodymowy średnica ok. 3mm, wysokość ok. 2mm, powłoka nikiel.</v>
      </c>
      <c r="C108" s="46"/>
      <c r="D108" s="46"/>
      <c r="E108" s="14" t="s">
        <v>19</v>
      </c>
      <c r="F108" s="5">
        <f t="shared" ref="F108:F139" si="9">($F35)/2</f>
        <v>1000</v>
      </c>
      <c r="G108" s="13" t="str">
        <f t="shared" ref="G108:G139" si="10">IF($G35="","",$G35)</f>
        <v/>
      </c>
      <c r="H108" s="13" t="str">
        <f t="shared" si="7"/>
        <v/>
      </c>
      <c r="I108" s="3">
        <v>0.23</v>
      </c>
      <c r="J108" s="13" t="str">
        <f t="shared" si="8"/>
        <v/>
      </c>
    </row>
    <row r="109" spans="1:10" ht="33" x14ac:dyDescent="0.3">
      <c r="A109" s="23" t="s">
        <v>112</v>
      </c>
      <c r="B109" s="27" t="str">
        <f t="shared" si="4"/>
        <v>Notatnik A5/80 z gumką granatowy Grand lub równoważny</v>
      </c>
      <c r="C109" s="46"/>
      <c r="D109" s="46"/>
      <c r="E109" s="14" t="s">
        <v>19</v>
      </c>
      <c r="F109" s="5">
        <f t="shared" si="9"/>
        <v>50</v>
      </c>
      <c r="G109" s="13" t="str">
        <f t="shared" si="10"/>
        <v/>
      </c>
      <c r="H109" s="13" t="str">
        <f t="shared" si="7"/>
        <v/>
      </c>
      <c r="I109" s="3">
        <v>0.23</v>
      </c>
      <c r="J109" s="13" t="str">
        <f t="shared" si="8"/>
        <v/>
      </c>
    </row>
    <row r="110" spans="1:10" x14ac:dyDescent="0.3">
      <c r="A110" s="23" t="s">
        <v>114</v>
      </c>
      <c r="B110" s="27" t="str">
        <f t="shared" si="4"/>
        <v>Notes kostka kolor 8,5x8,5x7cm</v>
      </c>
      <c r="C110" s="46"/>
      <c r="D110" s="46"/>
      <c r="E110" s="14" t="s">
        <v>19</v>
      </c>
      <c r="F110" s="5">
        <f t="shared" si="9"/>
        <v>500</v>
      </c>
      <c r="G110" s="13" t="str">
        <f t="shared" si="10"/>
        <v/>
      </c>
      <c r="H110" s="13" t="str">
        <f t="shared" si="7"/>
        <v/>
      </c>
      <c r="I110" s="3">
        <v>0.23</v>
      </c>
      <c r="J110" s="13" t="str">
        <f t="shared" si="8"/>
        <v/>
      </c>
    </row>
    <row r="111" spans="1:10" x14ac:dyDescent="0.3">
      <c r="A111" s="23" t="s">
        <v>116</v>
      </c>
      <c r="B111" s="27" t="str">
        <f t="shared" si="4"/>
        <v>Notes samoprzylepny 76x76 mm/100</v>
      </c>
      <c r="C111" s="46"/>
      <c r="D111" s="46"/>
      <c r="E111" s="14" t="s">
        <v>19</v>
      </c>
      <c r="F111" s="5">
        <f t="shared" si="9"/>
        <v>500</v>
      </c>
      <c r="G111" s="13" t="str">
        <f t="shared" si="10"/>
        <v/>
      </c>
      <c r="H111" s="13" t="str">
        <f t="shared" si="7"/>
        <v/>
      </c>
      <c r="I111" s="3">
        <v>0.23</v>
      </c>
      <c r="J111" s="13" t="str">
        <f t="shared" si="8"/>
        <v/>
      </c>
    </row>
    <row r="112" spans="1:10" ht="33" x14ac:dyDescent="0.3">
      <c r="A112" s="23" t="s">
        <v>118</v>
      </c>
      <c r="B112" s="27" t="str">
        <f t="shared" si="4"/>
        <v>Nożyczki biurowe 16 cm, ergonomiczna gumowa rączka, ostrza ze stali hartowanej</v>
      </c>
      <c r="C112" s="46"/>
      <c r="D112" s="46"/>
      <c r="E112" s="14" t="s">
        <v>19</v>
      </c>
      <c r="F112" s="5">
        <f t="shared" si="9"/>
        <v>250</v>
      </c>
      <c r="G112" s="13" t="str">
        <f t="shared" si="10"/>
        <v/>
      </c>
      <c r="H112" s="13" t="str">
        <f t="shared" si="7"/>
        <v/>
      </c>
      <c r="I112" s="3">
        <v>0.23</v>
      </c>
      <c r="J112" s="13" t="str">
        <f t="shared" si="8"/>
        <v/>
      </c>
    </row>
    <row r="113" spans="1:10" ht="82.5" x14ac:dyDescent="0.3">
      <c r="A113" s="23" t="s">
        <v>120</v>
      </c>
      <c r="B113" s="27" t="str">
        <f t="shared" si="4"/>
        <v>Przybornik na biurko (organizer) z metalowej siateczki w kolorze srebrnym lub czarnym, posiada kilka przegródek oraz mała szufladkę. Wymiary ok. 100x114x238mm</v>
      </c>
      <c r="C113" s="46"/>
      <c r="D113" s="46"/>
      <c r="E113" s="14" t="s">
        <v>19</v>
      </c>
      <c r="F113" s="5">
        <f t="shared" si="9"/>
        <v>50</v>
      </c>
      <c r="G113" s="13" t="str">
        <f t="shared" si="10"/>
        <v/>
      </c>
      <c r="H113" s="13" t="str">
        <f t="shared" si="7"/>
        <v/>
      </c>
      <c r="I113" s="3">
        <v>0.23</v>
      </c>
      <c r="J113" s="13" t="str">
        <f t="shared" si="8"/>
        <v/>
      </c>
    </row>
    <row r="114" spans="1:10" ht="33" x14ac:dyDescent="0.3">
      <c r="A114" s="23" t="s">
        <v>122</v>
      </c>
      <c r="B114" s="27" t="str">
        <f t="shared" si="4"/>
        <v>Obwoluta krystaliczna (koszulka) A4/100 szt. 75mic</v>
      </c>
      <c r="C114" s="46"/>
      <c r="D114" s="46"/>
      <c r="E114" s="14" t="s">
        <v>37</v>
      </c>
      <c r="F114" s="5">
        <f t="shared" si="9"/>
        <v>150</v>
      </c>
      <c r="G114" s="13" t="str">
        <f t="shared" si="10"/>
        <v/>
      </c>
      <c r="H114" s="13" t="str">
        <f t="shared" si="7"/>
        <v/>
      </c>
      <c r="I114" s="3">
        <v>0.23</v>
      </c>
      <c r="J114" s="13" t="str">
        <f t="shared" si="8"/>
        <v/>
      </c>
    </row>
    <row r="115" spans="1:10" ht="33" x14ac:dyDescent="0.3">
      <c r="A115" s="23" t="s">
        <v>124</v>
      </c>
      <c r="B115" s="27" t="str">
        <f t="shared" si="4"/>
        <v>Pędzelki różnej wielkości do malowania farbami 12 szt. w zestawie, drewniane</v>
      </c>
      <c r="C115" s="46"/>
      <c r="D115" s="46"/>
      <c r="E115" s="14" t="s">
        <v>22</v>
      </c>
      <c r="F115" s="5">
        <f t="shared" si="9"/>
        <v>10</v>
      </c>
      <c r="G115" s="13" t="str">
        <f t="shared" si="10"/>
        <v/>
      </c>
      <c r="H115" s="13" t="str">
        <f t="shared" si="7"/>
        <v/>
      </c>
      <c r="I115" s="3">
        <v>0.23</v>
      </c>
      <c r="J115" s="13" t="str">
        <f t="shared" si="8"/>
        <v/>
      </c>
    </row>
    <row r="116" spans="1:10" x14ac:dyDescent="0.3">
      <c r="A116" s="23" t="s">
        <v>126</v>
      </c>
      <c r="B116" s="27" t="str">
        <f t="shared" si="4"/>
        <v>Pinezki metalowe 50 szt. kolor srebrny</v>
      </c>
      <c r="C116" s="46"/>
      <c r="D116" s="46"/>
      <c r="E116" s="14" t="s">
        <v>37</v>
      </c>
      <c r="F116" s="5">
        <f t="shared" si="9"/>
        <v>500</v>
      </c>
      <c r="G116" s="13" t="str">
        <f t="shared" si="10"/>
        <v/>
      </c>
      <c r="H116" s="13" t="str">
        <f t="shared" si="7"/>
        <v/>
      </c>
      <c r="I116" s="3">
        <v>0.23</v>
      </c>
      <c r="J116" s="13" t="str">
        <f t="shared" si="8"/>
        <v/>
      </c>
    </row>
    <row r="117" spans="1:10" ht="33" x14ac:dyDescent="0.3">
      <c r="A117" s="23" t="s">
        <v>128</v>
      </c>
      <c r="B117" s="27" t="str">
        <f t="shared" si="4"/>
        <v>Plastelina 6 kolorów elastyczna, nie brudzi rąk, Bambino lub równoważny</v>
      </c>
      <c r="C117" s="46"/>
      <c r="D117" s="46"/>
      <c r="E117" s="14" t="s">
        <v>37</v>
      </c>
      <c r="F117" s="5">
        <f t="shared" si="9"/>
        <v>200</v>
      </c>
      <c r="G117" s="13" t="str">
        <f t="shared" si="10"/>
        <v/>
      </c>
      <c r="H117" s="13" t="str">
        <f t="shared" si="7"/>
        <v/>
      </c>
      <c r="I117" s="3">
        <v>0.23</v>
      </c>
      <c r="J117" s="13" t="str">
        <f t="shared" si="8"/>
        <v/>
      </c>
    </row>
    <row r="118" spans="1:10" x14ac:dyDescent="0.3">
      <c r="A118" s="23" t="s">
        <v>130</v>
      </c>
      <c r="B118" s="27" t="str">
        <f t="shared" si="4"/>
        <v>Płyn do tablicy suchościeralnej 250 ml</v>
      </c>
      <c r="C118" s="46"/>
      <c r="D118" s="46"/>
      <c r="E118" s="14" t="s">
        <v>19</v>
      </c>
      <c r="F118" s="5">
        <f t="shared" si="9"/>
        <v>30</v>
      </c>
      <c r="G118" s="13" t="str">
        <f t="shared" si="10"/>
        <v/>
      </c>
      <c r="H118" s="13" t="str">
        <f t="shared" si="7"/>
        <v/>
      </c>
      <c r="I118" s="3">
        <v>0.23</v>
      </c>
      <c r="J118" s="13" t="str">
        <f t="shared" si="8"/>
        <v/>
      </c>
    </row>
    <row r="119" spans="1:10" x14ac:dyDescent="0.3">
      <c r="A119" s="23" t="s">
        <v>132</v>
      </c>
      <c r="B119" s="27" t="str">
        <f t="shared" si="4"/>
        <v>Płyn do usuwania etykiet 200 ml</v>
      </c>
      <c r="C119" s="46"/>
      <c r="D119" s="46"/>
      <c r="E119" s="14" t="s">
        <v>19</v>
      </c>
      <c r="F119" s="5">
        <f t="shared" si="9"/>
        <v>20</v>
      </c>
      <c r="G119" s="13" t="str">
        <f t="shared" si="10"/>
        <v/>
      </c>
      <c r="H119" s="13" t="str">
        <f t="shared" si="7"/>
        <v/>
      </c>
      <c r="I119" s="3">
        <v>0.23</v>
      </c>
      <c r="J119" s="13" t="str">
        <f t="shared" si="8"/>
        <v/>
      </c>
    </row>
    <row r="120" spans="1:10" ht="33" x14ac:dyDescent="0.3">
      <c r="A120" s="23" t="s">
        <v>134</v>
      </c>
      <c r="B120" s="27" t="str">
        <f t="shared" si="4"/>
        <v>Pocztowa książka nadawcza, format A5, papier samokopiujący</v>
      </c>
      <c r="C120" s="46"/>
      <c r="D120" s="46"/>
      <c r="E120" s="14" t="s">
        <v>136</v>
      </c>
      <c r="F120" s="5">
        <f t="shared" si="9"/>
        <v>25</v>
      </c>
      <c r="G120" s="13" t="str">
        <f t="shared" si="10"/>
        <v/>
      </c>
      <c r="H120" s="13" t="str">
        <f t="shared" si="7"/>
        <v/>
      </c>
      <c r="I120" s="3">
        <v>0.23</v>
      </c>
      <c r="J120" s="13" t="str">
        <f t="shared" si="8"/>
        <v/>
      </c>
    </row>
    <row r="121" spans="1:10" ht="33" x14ac:dyDescent="0.3">
      <c r="A121" s="23" t="s">
        <v>137</v>
      </c>
      <c r="B121" s="27" t="str">
        <f t="shared" si="4"/>
        <v>Polecenie przelewu/wpłata gotówkowa format A6</v>
      </c>
      <c r="C121" s="46"/>
      <c r="D121" s="46"/>
      <c r="E121" s="14" t="s">
        <v>136</v>
      </c>
      <c r="F121" s="5">
        <f t="shared" si="9"/>
        <v>25</v>
      </c>
      <c r="G121" s="13" t="str">
        <f t="shared" si="10"/>
        <v/>
      </c>
      <c r="H121" s="13" t="str">
        <f t="shared" si="7"/>
        <v/>
      </c>
      <c r="I121" s="3">
        <v>0.23</v>
      </c>
      <c r="J121" s="13" t="str">
        <f t="shared" si="8"/>
        <v/>
      </c>
    </row>
    <row r="122" spans="1:10" ht="33" x14ac:dyDescent="0.3">
      <c r="A122" s="23" t="s">
        <v>139</v>
      </c>
      <c r="B122" s="27" t="s">
        <v>201</v>
      </c>
      <c r="C122" s="46"/>
      <c r="D122" s="46"/>
      <c r="E122" s="14" t="s">
        <v>19</v>
      </c>
      <c r="F122" s="5">
        <f t="shared" si="9"/>
        <v>30</v>
      </c>
      <c r="G122" s="13" t="str">
        <f t="shared" si="10"/>
        <v/>
      </c>
      <c r="H122" s="13" t="str">
        <f t="shared" si="7"/>
        <v/>
      </c>
      <c r="I122" s="3">
        <v>0.23</v>
      </c>
      <c r="J122" s="13" t="str">
        <f t="shared" si="8"/>
        <v/>
      </c>
    </row>
    <row r="123" spans="1:10" ht="82.5" x14ac:dyDescent="0.3">
      <c r="A123" s="23" t="s">
        <v>140</v>
      </c>
      <c r="B123" s="27" t="str">
        <f t="shared" ref="B123:B141" si="11">$B50</f>
        <v>Półka siatkowa na dokumenty wykonana z metalowej siateczki pokrytej czarnym lakierem, format A4, z trzema przegrodami na dokumenty, posiada rączkę do przenoszenia.</v>
      </c>
      <c r="C123" s="46"/>
      <c r="D123" s="46"/>
      <c r="E123" s="14" t="s">
        <v>19</v>
      </c>
      <c r="F123" s="5">
        <f t="shared" si="9"/>
        <v>200</v>
      </c>
      <c r="G123" s="13" t="str">
        <f t="shared" si="10"/>
        <v/>
      </c>
      <c r="H123" s="13" t="str">
        <f t="shared" si="7"/>
        <v/>
      </c>
      <c r="I123" s="3">
        <v>0.23</v>
      </c>
      <c r="J123" s="13" t="str">
        <f t="shared" si="8"/>
        <v/>
      </c>
    </row>
    <row r="124" spans="1:10" ht="33" x14ac:dyDescent="0.3">
      <c r="A124" s="23" t="s">
        <v>142</v>
      </c>
      <c r="B124" s="27" t="str">
        <f t="shared" si="11"/>
        <v>Spinacz biurowy owalny 28 mm 100 szt. w op.</v>
      </c>
      <c r="C124" s="46"/>
      <c r="D124" s="46"/>
      <c r="E124" s="14" t="s">
        <v>37</v>
      </c>
      <c r="F124" s="5">
        <f t="shared" si="9"/>
        <v>1000</v>
      </c>
      <c r="G124" s="13" t="str">
        <f t="shared" si="10"/>
        <v/>
      </c>
      <c r="H124" s="13" t="str">
        <f t="shared" si="7"/>
        <v/>
      </c>
      <c r="I124" s="3">
        <v>0.23</v>
      </c>
      <c r="J124" s="13" t="str">
        <f t="shared" si="8"/>
        <v/>
      </c>
    </row>
    <row r="125" spans="1:10" ht="33" x14ac:dyDescent="0.3">
      <c r="A125" s="23" t="s">
        <v>144</v>
      </c>
      <c r="B125" s="27" t="str">
        <f t="shared" si="11"/>
        <v>Spinacz biurowy owalny 50 mm 100 szt. w op.</v>
      </c>
      <c r="C125" s="46"/>
      <c r="D125" s="46"/>
      <c r="E125" s="14" t="s">
        <v>37</v>
      </c>
      <c r="F125" s="5">
        <f t="shared" si="9"/>
        <v>500</v>
      </c>
      <c r="G125" s="13" t="str">
        <f t="shared" si="10"/>
        <v/>
      </c>
      <c r="H125" s="13" t="str">
        <f t="shared" si="7"/>
        <v/>
      </c>
      <c r="I125" s="3">
        <v>0.23</v>
      </c>
      <c r="J125" s="13" t="str">
        <f t="shared" si="8"/>
        <v/>
      </c>
    </row>
    <row r="126" spans="1:10" x14ac:dyDescent="0.3">
      <c r="A126" s="23" t="s">
        <v>146</v>
      </c>
      <c r="B126" s="27" t="str">
        <f t="shared" si="11"/>
        <v>Szablon wojskowy NATO nr 8354</v>
      </c>
      <c r="C126" s="46"/>
      <c r="D126" s="46"/>
      <c r="E126" s="14" t="s">
        <v>19</v>
      </c>
      <c r="F126" s="5">
        <f t="shared" si="9"/>
        <v>10</v>
      </c>
      <c r="G126" s="13" t="str">
        <f t="shared" si="10"/>
        <v/>
      </c>
      <c r="H126" s="13" t="str">
        <f t="shared" si="7"/>
        <v/>
      </c>
      <c r="I126" s="3">
        <v>0.23</v>
      </c>
      <c r="J126" s="13" t="str">
        <f t="shared" si="8"/>
        <v/>
      </c>
    </row>
    <row r="127" spans="1:10" x14ac:dyDescent="0.3">
      <c r="A127" s="23" t="s">
        <v>148</v>
      </c>
      <c r="B127" s="27" t="str">
        <f t="shared" si="11"/>
        <v>Szablon z alfabetem plastikowy</v>
      </c>
      <c r="C127" s="46"/>
      <c r="D127" s="46"/>
      <c r="E127" s="14" t="s">
        <v>19</v>
      </c>
      <c r="F127" s="5">
        <f t="shared" si="9"/>
        <v>15</v>
      </c>
      <c r="G127" s="13" t="str">
        <f t="shared" si="10"/>
        <v/>
      </c>
      <c r="H127" s="13" t="str">
        <f t="shared" si="7"/>
        <v/>
      </c>
      <c r="I127" s="3">
        <v>0.23</v>
      </c>
      <c r="J127" s="13" t="str">
        <f t="shared" si="8"/>
        <v/>
      </c>
    </row>
    <row r="128" spans="1:10" x14ac:dyDescent="0.3">
      <c r="A128" s="23" t="s">
        <v>150</v>
      </c>
      <c r="B128" s="27" t="str">
        <f t="shared" si="11"/>
        <v>Szablon z cyframi plastikowy</v>
      </c>
      <c r="C128" s="46"/>
      <c r="D128" s="46"/>
      <c r="E128" s="14" t="s">
        <v>19</v>
      </c>
      <c r="F128" s="5">
        <f t="shared" si="9"/>
        <v>15</v>
      </c>
      <c r="G128" s="13" t="str">
        <f t="shared" si="10"/>
        <v/>
      </c>
      <c r="H128" s="13" t="str">
        <f t="shared" si="7"/>
        <v/>
      </c>
      <c r="I128" s="3">
        <v>0.23</v>
      </c>
      <c r="J128" s="13" t="str">
        <f t="shared" si="8"/>
        <v/>
      </c>
    </row>
    <row r="129" spans="1:10" ht="33" x14ac:dyDescent="0.3">
      <c r="A129" s="23" t="s">
        <v>152</v>
      </c>
      <c r="B129" s="27" t="str">
        <f t="shared" si="11"/>
        <v>Szpilki kolorowe 33mm w pudełku 100szt lub równoważne</v>
      </c>
      <c r="C129" s="46"/>
      <c r="D129" s="46"/>
      <c r="E129" s="14" t="s">
        <v>37</v>
      </c>
      <c r="F129" s="5">
        <f t="shared" si="9"/>
        <v>15</v>
      </c>
      <c r="G129" s="13" t="str">
        <f t="shared" si="10"/>
        <v/>
      </c>
      <c r="H129" s="13" t="str">
        <f t="shared" si="7"/>
        <v/>
      </c>
      <c r="I129" s="3">
        <v>0.23</v>
      </c>
      <c r="J129" s="13" t="str">
        <f t="shared" si="8"/>
        <v/>
      </c>
    </row>
    <row r="130" spans="1:10" x14ac:dyDescent="0.3">
      <c r="A130" s="23" t="s">
        <v>153</v>
      </c>
      <c r="B130" s="27" t="str">
        <f t="shared" si="11"/>
        <v>Taśma klejąca 24mmx30 6 szt.</v>
      </c>
      <c r="C130" s="46"/>
      <c r="D130" s="46"/>
      <c r="E130" s="14" t="s">
        <v>37</v>
      </c>
      <c r="F130" s="5">
        <f t="shared" si="9"/>
        <v>150</v>
      </c>
      <c r="G130" s="13" t="str">
        <f t="shared" si="10"/>
        <v/>
      </c>
      <c r="H130" s="13" t="str">
        <f t="shared" si="7"/>
        <v/>
      </c>
      <c r="I130" s="3">
        <v>0.23</v>
      </c>
      <c r="J130" s="13" t="str">
        <f t="shared" si="8"/>
        <v/>
      </c>
    </row>
    <row r="131" spans="1:10" ht="33" x14ac:dyDescent="0.3">
      <c r="A131" s="23" t="s">
        <v>155</v>
      </c>
      <c r="B131" s="27" t="str">
        <f t="shared" si="11"/>
        <v>Taśma klejąca pakowa, akrylowa, bezbarwna, 48mmx50</v>
      </c>
      <c r="C131" s="46"/>
      <c r="D131" s="46"/>
      <c r="E131" s="14" t="s">
        <v>19</v>
      </c>
      <c r="F131" s="5">
        <f t="shared" si="9"/>
        <v>500</v>
      </c>
      <c r="G131" s="13" t="str">
        <f t="shared" si="10"/>
        <v/>
      </c>
      <c r="H131" s="13" t="str">
        <f t="shared" si="7"/>
        <v/>
      </c>
      <c r="I131" s="3">
        <v>0.23</v>
      </c>
      <c r="J131" s="13" t="str">
        <f t="shared" si="8"/>
        <v/>
      </c>
    </row>
    <row r="132" spans="1:10" x14ac:dyDescent="0.3">
      <c r="A132" s="23" t="s">
        <v>157</v>
      </c>
      <c r="B132" s="27" t="str">
        <f t="shared" si="11"/>
        <v>Taśma naprawcza 50x25 srebrna</v>
      </c>
      <c r="C132" s="46"/>
      <c r="D132" s="46"/>
      <c r="E132" s="14" t="s">
        <v>19</v>
      </c>
      <c r="F132" s="5">
        <f t="shared" si="9"/>
        <v>100</v>
      </c>
      <c r="G132" s="13" t="str">
        <f t="shared" si="10"/>
        <v/>
      </c>
      <c r="H132" s="13" t="str">
        <f t="shared" si="7"/>
        <v/>
      </c>
      <c r="I132" s="3">
        <v>0.23</v>
      </c>
      <c r="J132" s="13" t="str">
        <f t="shared" si="8"/>
        <v/>
      </c>
    </row>
    <row r="133" spans="1:10" ht="33" x14ac:dyDescent="0.3">
      <c r="A133" s="23" t="s">
        <v>159</v>
      </c>
      <c r="B133" s="27" t="str">
        <f t="shared" si="11"/>
        <v>Taśma dwustronna samoprzylepna 50mmx25</v>
      </c>
      <c r="C133" s="46"/>
      <c r="D133" s="46"/>
      <c r="E133" s="14" t="s">
        <v>19</v>
      </c>
      <c r="F133" s="5">
        <f t="shared" si="9"/>
        <v>60</v>
      </c>
      <c r="G133" s="13" t="str">
        <f t="shared" si="10"/>
        <v/>
      </c>
      <c r="H133" s="13" t="str">
        <f t="shared" si="7"/>
        <v/>
      </c>
      <c r="I133" s="3">
        <v>0.23</v>
      </c>
      <c r="J133" s="13" t="str">
        <f t="shared" si="8"/>
        <v/>
      </c>
    </row>
    <row r="134" spans="1:10" ht="49.5" x14ac:dyDescent="0.3">
      <c r="A134" s="23" t="s">
        <v>161</v>
      </c>
      <c r="B134" s="27" t="str">
        <f t="shared" si="11"/>
        <v>Taśma klejąca piankowa, klej: akryl modyfikowany, całkowita grubość taśmy 1,14 mm, 3M lub równoważna</v>
      </c>
      <c r="C134" s="46"/>
      <c r="D134" s="46"/>
      <c r="E134" s="14" t="s">
        <v>19</v>
      </c>
      <c r="F134" s="5">
        <f t="shared" si="9"/>
        <v>20</v>
      </c>
      <c r="G134" s="13" t="str">
        <f t="shared" si="10"/>
        <v/>
      </c>
      <c r="H134" s="13" t="str">
        <f t="shared" si="7"/>
        <v/>
      </c>
      <c r="I134" s="3">
        <v>0.23</v>
      </c>
      <c r="J134" s="13" t="str">
        <f t="shared" si="8"/>
        <v/>
      </c>
    </row>
    <row r="135" spans="1:10" x14ac:dyDescent="0.3">
      <c r="A135" s="23" t="s">
        <v>163</v>
      </c>
      <c r="B135" s="27" t="str">
        <f t="shared" si="11"/>
        <v>Wycinanki A4 samoprzylepne 10 kolorów</v>
      </c>
      <c r="C135" s="46"/>
      <c r="D135" s="46"/>
      <c r="E135" s="14" t="s">
        <v>19</v>
      </c>
      <c r="F135" s="5">
        <f t="shared" si="9"/>
        <v>50</v>
      </c>
      <c r="G135" s="13" t="str">
        <f t="shared" si="10"/>
        <v/>
      </c>
      <c r="H135" s="13" t="str">
        <f t="shared" si="7"/>
        <v/>
      </c>
      <c r="I135" s="3">
        <v>0.23</v>
      </c>
      <c r="J135" s="13" t="str">
        <f t="shared" si="8"/>
        <v/>
      </c>
    </row>
    <row r="136" spans="1:10" x14ac:dyDescent="0.3">
      <c r="A136" s="23" t="s">
        <v>165</v>
      </c>
      <c r="B136" s="27" t="str">
        <f t="shared" si="11"/>
        <v>Zeszyt kratka A5/60</v>
      </c>
      <c r="C136" s="46"/>
      <c r="D136" s="46"/>
      <c r="E136" s="14" t="s">
        <v>19</v>
      </c>
      <c r="F136" s="5">
        <f t="shared" si="9"/>
        <v>800</v>
      </c>
      <c r="G136" s="13" t="str">
        <f t="shared" si="10"/>
        <v/>
      </c>
      <c r="H136" s="13" t="str">
        <f t="shared" si="7"/>
        <v/>
      </c>
      <c r="I136" s="3">
        <v>0.23</v>
      </c>
      <c r="J136" s="13" t="str">
        <f t="shared" si="8"/>
        <v/>
      </c>
    </row>
    <row r="137" spans="1:10" x14ac:dyDescent="0.3">
      <c r="A137" s="23" t="s">
        <v>167</v>
      </c>
      <c r="B137" s="27" t="str">
        <f t="shared" si="11"/>
        <v>Zeszyt kratka A4/60</v>
      </c>
      <c r="C137" s="46"/>
      <c r="D137" s="46"/>
      <c r="E137" s="14" t="s">
        <v>19</v>
      </c>
      <c r="F137" s="5">
        <f t="shared" si="9"/>
        <v>300</v>
      </c>
      <c r="G137" s="13" t="str">
        <f t="shared" si="10"/>
        <v/>
      </c>
      <c r="H137" s="13" t="str">
        <f t="shared" si="7"/>
        <v/>
      </c>
      <c r="I137" s="3">
        <v>0.23</v>
      </c>
      <c r="J137" s="13" t="str">
        <f t="shared" si="8"/>
        <v/>
      </c>
    </row>
    <row r="138" spans="1:10" x14ac:dyDescent="0.3">
      <c r="A138" s="23" t="s">
        <v>169</v>
      </c>
      <c r="B138" s="27" t="str">
        <f t="shared" si="11"/>
        <v>Zeszyt kratka op. twarda A5/96</v>
      </c>
      <c r="C138" s="46"/>
      <c r="D138" s="46"/>
      <c r="E138" s="14" t="s">
        <v>19</v>
      </c>
      <c r="F138" s="5">
        <f t="shared" si="9"/>
        <v>800</v>
      </c>
      <c r="G138" s="13" t="str">
        <f t="shared" si="10"/>
        <v/>
      </c>
      <c r="H138" s="13" t="str">
        <f t="shared" si="7"/>
        <v/>
      </c>
      <c r="I138" s="3">
        <v>0.23</v>
      </c>
      <c r="J138" s="13" t="str">
        <f t="shared" si="8"/>
        <v/>
      </c>
    </row>
    <row r="139" spans="1:10" ht="33" x14ac:dyDescent="0.3">
      <c r="A139" s="23" t="s">
        <v>171</v>
      </c>
      <c r="B139" s="27" t="str">
        <f t="shared" si="11"/>
        <v>Zszywacz biurowy mały metalowy do 20 kartek</v>
      </c>
      <c r="C139" s="46"/>
      <c r="D139" s="46"/>
      <c r="E139" s="14" t="s">
        <v>19</v>
      </c>
      <c r="F139" s="5">
        <f t="shared" si="9"/>
        <v>100</v>
      </c>
      <c r="G139" s="13" t="str">
        <f t="shared" si="10"/>
        <v/>
      </c>
      <c r="H139" s="13" t="str">
        <f t="shared" si="7"/>
        <v/>
      </c>
      <c r="I139" s="3">
        <v>0.23</v>
      </c>
      <c r="J139" s="13" t="str">
        <f t="shared" si="8"/>
        <v/>
      </c>
    </row>
    <row r="140" spans="1:10" ht="33" x14ac:dyDescent="0.3">
      <c r="A140" s="23" t="s">
        <v>173</v>
      </c>
      <c r="B140" s="27" t="str">
        <f t="shared" si="11"/>
        <v>Bolce do dziurkacza Rapid HDC 4 szt. w komplecie</v>
      </c>
      <c r="C140" s="46"/>
      <c r="D140" s="46"/>
      <c r="E140" s="14" t="s">
        <v>22</v>
      </c>
      <c r="F140" s="5">
        <f t="shared" ref="F140:F146" si="12">($F67)/2</f>
        <v>10</v>
      </c>
      <c r="G140" s="13" t="str">
        <f t="shared" ref="G140:G146" si="13">IF($G67="","",$G67)</f>
        <v/>
      </c>
      <c r="H140" s="13" t="str">
        <f t="shared" si="7"/>
        <v/>
      </c>
      <c r="I140" s="3">
        <v>0.23</v>
      </c>
      <c r="J140" s="13" t="str">
        <f t="shared" si="8"/>
        <v/>
      </c>
    </row>
    <row r="141" spans="1:10" ht="33" x14ac:dyDescent="0.3">
      <c r="A141" s="23" t="s">
        <v>175</v>
      </c>
      <c r="B141" s="27" t="str">
        <f t="shared" si="11"/>
        <v>Bolce do dziurkacza HP4 4 szt. w komplecie</v>
      </c>
      <c r="C141" s="46"/>
      <c r="D141" s="46"/>
      <c r="E141" s="14" t="s">
        <v>22</v>
      </c>
      <c r="F141" s="5">
        <f t="shared" si="12"/>
        <v>10</v>
      </c>
      <c r="G141" s="13" t="str">
        <f t="shared" si="13"/>
        <v/>
      </c>
      <c r="H141" s="13" t="str">
        <f t="shared" ref="H141:H144" si="14">IF($G141="","",$F141*$G141)</f>
        <v/>
      </c>
      <c r="I141" s="3">
        <v>0.23</v>
      </c>
      <c r="J141" s="13" t="str">
        <f t="shared" ref="J141:J146" si="15">IF($G141="","",$H141*1.23)</f>
        <v/>
      </c>
    </row>
    <row r="142" spans="1:10" ht="33" x14ac:dyDescent="0.3">
      <c r="A142" s="23" t="s">
        <v>177</v>
      </c>
      <c r="B142" s="27" t="str">
        <f t="shared" ref="B142:B143" si="16">$B69</f>
        <v>Bolce do dziurkacza HDP 4160N Kangaro 4 szt. w komplecie</v>
      </c>
      <c r="C142" s="46"/>
      <c r="D142" s="46"/>
      <c r="E142" s="14" t="s">
        <v>22</v>
      </c>
      <c r="F142" s="5">
        <f t="shared" si="12"/>
        <v>10</v>
      </c>
      <c r="G142" s="13" t="str">
        <f t="shared" si="13"/>
        <v/>
      </c>
      <c r="H142" s="13" t="str">
        <f t="shared" si="7"/>
        <v/>
      </c>
      <c r="I142" s="3">
        <v>0.23</v>
      </c>
      <c r="J142" s="13" t="str">
        <f t="shared" si="15"/>
        <v/>
      </c>
    </row>
    <row r="143" spans="1:10" x14ac:dyDescent="0.3">
      <c r="A143" s="23" t="s">
        <v>179</v>
      </c>
      <c r="B143" s="27" t="str">
        <f t="shared" si="16"/>
        <v>Zszywki 24/6/1000</v>
      </c>
      <c r="C143" s="46"/>
      <c r="D143" s="46"/>
      <c r="E143" s="14" t="s">
        <v>37</v>
      </c>
      <c r="F143" s="5">
        <f t="shared" si="12"/>
        <v>500</v>
      </c>
      <c r="G143" s="13" t="str">
        <f t="shared" si="13"/>
        <v/>
      </c>
      <c r="H143" s="13" t="str">
        <f t="shared" ref="H143:H146" si="17">IF($G143="","",$F143*$G143)</f>
        <v/>
      </c>
      <c r="I143" s="3">
        <v>0.23</v>
      </c>
      <c r="J143" s="13" t="str">
        <f t="shared" si="15"/>
        <v/>
      </c>
    </row>
    <row r="144" spans="1:10" ht="33" x14ac:dyDescent="0.3">
      <c r="A144" s="23" t="s">
        <v>198</v>
      </c>
      <c r="B144" s="25" t="s">
        <v>202</v>
      </c>
      <c r="C144" s="46"/>
      <c r="D144" s="46"/>
      <c r="E144" s="14" t="s">
        <v>19</v>
      </c>
      <c r="F144" s="5">
        <f t="shared" si="12"/>
        <v>100</v>
      </c>
      <c r="G144" s="13" t="str">
        <f t="shared" si="13"/>
        <v/>
      </c>
      <c r="H144" s="13" t="str">
        <f t="shared" si="14"/>
        <v/>
      </c>
      <c r="I144" s="3">
        <v>0.23</v>
      </c>
      <c r="J144" s="13" t="str">
        <f t="shared" si="15"/>
        <v/>
      </c>
    </row>
    <row r="145" spans="1:10" ht="33" x14ac:dyDescent="0.3">
      <c r="A145" s="23" t="s">
        <v>199</v>
      </c>
      <c r="B145" s="25" t="s">
        <v>203</v>
      </c>
      <c r="C145" s="46"/>
      <c r="D145" s="46"/>
      <c r="E145" s="14" t="s">
        <v>19</v>
      </c>
      <c r="F145" s="5">
        <f t="shared" si="12"/>
        <v>100</v>
      </c>
      <c r="G145" s="13" t="str">
        <f t="shared" si="13"/>
        <v/>
      </c>
      <c r="H145" s="13" t="str">
        <f t="shared" si="17"/>
        <v/>
      </c>
      <c r="I145" s="3">
        <v>0.23</v>
      </c>
      <c r="J145" s="13" t="str">
        <f t="shared" si="15"/>
        <v/>
      </c>
    </row>
    <row r="146" spans="1:10" ht="33" x14ac:dyDescent="0.3">
      <c r="A146" s="23" t="s">
        <v>200</v>
      </c>
      <c r="B146" s="25" t="s">
        <v>204</v>
      </c>
      <c r="C146" s="46"/>
      <c r="D146" s="46"/>
      <c r="E146" s="14" t="s">
        <v>19</v>
      </c>
      <c r="F146" s="5">
        <f t="shared" si="12"/>
        <v>100</v>
      </c>
      <c r="G146" s="13" t="str">
        <f t="shared" si="13"/>
        <v/>
      </c>
      <c r="H146" s="13" t="str">
        <f t="shared" si="17"/>
        <v/>
      </c>
      <c r="I146" s="3">
        <v>0.23</v>
      </c>
      <c r="J146" s="13" t="str">
        <f t="shared" si="15"/>
        <v/>
      </c>
    </row>
    <row r="147" spans="1:10" ht="17.25" thickBot="1" x14ac:dyDescent="0.35">
      <c r="A147" s="76" t="s">
        <v>14</v>
      </c>
      <c r="B147" s="77"/>
      <c r="C147" s="77"/>
      <c r="D147" s="77"/>
      <c r="E147" s="77"/>
      <c r="F147" s="78"/>
      <c r="G147" s="20"/>
      <c r="H147" s="20">
        <f>SUM(H76:H146)</f>
        <v>0</v>
      </c>
      <c r="I147" s="6">
        <v>0.23</v>
      </c>
      <c r="J147" s="21">
        <f>SUM(J76:J146)</f>
        <v>0</v>
      </c>
    </row>
    <row r="148" spans="1:10" x14ac:dyDescent="0.3">
      <c r="A148" s="72" t="s">
        <v>16</v>
      </c>
      <c r="B148" s="72"/>
      <c r="C148" s="72"/>
      <c r="D148" s="72"/>
      <c r="E148" s="72"/>
      <c r="F148" s="72"/>
      <c r="G148" s="48"/>
      <c r="H148" s="22">
        <f>H$74+H$147</f>
        <v>0</v>
      </c>
      <c r="I148" s="3">
        <v>0.23</v>
      </c>
      <c r="J148" s="24">
        <f>J$74+J$147</f>
        <v>0</v>
      </c>
    </row>
  </sheetData>
  <mergeCells count="5">
    <mergeCell ref="A148:F148"/>
    <mergeCell ref="A2:J2"/>
    <mergeCell ref="A74:F74"/>
    <mergeCell ref="A75:J75"/>
    <mergeCell ref="A147:F14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="110" zoomScaleNormal="130" zoomScaleSheetLayoutView="110" workbookViewId="0">
      <selection activeCell="L31" sqref="L31"/>
    </sheetView>
  </sheetViews>
  <sheetFormatPr defaultRowHeight="15.75" x14ac:dyDescent="0.25"/>
  <cols>
    <col min="1" max="1" width="5.28515625" style="49" customWidth="1"/>
    <col min="2" max="2" width="35.42578125" style="49" customWidth="1"/>
    <col min="3" max="3" width="14.140625" style="49" customWidth="1"/>
    <col min="4" max="4" width="11.85546875" style="49" customWidth="1"/>
    <col min="5" max="5" width="7" style="49" customWidth="1"/>
    <col min="6" max="6" width="9.140625" style="49" customWidth="1"/>
    <col min="7" max="7" width="10.28515625" style="49" customWidth="1"/>
    <col min="8" max="8" width="12.28515625" style="49" customWidth="1"/>
    <col min="9" max="9" width="7.140625" style="49" customWidth="1"/>
    <col min="10" max="10" width="11.7109375" style="49" customWidth="1"/>
    <col min="11" max="16384" width="9.140625" style="49"/>
  </cols>
  <sheetData>
    <row r="1" spans="1:10" ht="48" thickBot="1" x14ac:dyDescent="0.3">
      <c r="A1" s="8" t="s">
        <v>0</v>
      </c>
      <c r="B1" s="9" t="s">
        <v>1</v>
      </c>
      <c r="C1" s="9" t="s">
        <v>2</v>
      </c>
      <c r="D1" s="9" t="s">
        <v>184</v>
      </c>
      <c r="E1" s="10" t="s">
        <v>3</v>
      </c>
      <c r="F1" s="11" t="s">
        <v>4</v>
      </c>
      <c r="G1" s="11" t="s">
        <v>190</v>
      </c>
      <c r="H1" s="11" t="s">
        <v>5</v>
      </c>
      <c r="I1" s="10" t="s">
        <v>6</v>
      </c>
      <c r="J1" s="9" t="s">
        <v>7</v>
      </c>
    </row>
    <row r="2" spans="1:10" ht="16.5" thickBot="1" x14ac:dyDescent="0.3">
      <c r="A2" s="86" t="s">
        <v>18</v>
      </c>
      <c r="B2" s="87"/>
      <c r="C2" s="87"/>
      <c r="D2" s="87"/>
      <c r="E2" s="87"/>
      <c r="F2" s="87"/>
      <c r="G2" s="87"/>
      <c r="H2" s="87"/>
      <c r="I2" s="87"/>
      <c r="J2" s="88"/>
    </row>
    <row r="3" spans="1:10" ht="31.5" x14ac:dyDescent="0.25">
      <c r="A3" s="50" t="s">
        <v>9</v>
      </c>
      <c r="B3" s="51" t="s">
        <v>44</v>
      </c>
      <c r="D3" s="52"/>
      <c r="E3" s="53" t="s">
        <v>37</v>
      </c>
      <c r="F3" s="54">
        <v>20</v>
      </c>
      <c r="G3" s="55"/>
      <c r="H3" s="55" t="str">
        <f>IF($G3="","",$F3*G3)</f>
        <v/>
      </c>
      <c r="I3" s="56">
        <v>0.23</v>
      </c>
      <c r="J3" s="55" t="str">
        <f>IF($G3="","",$H3*1.23)</f>
        <v/>
      </c>
    </row>
    <row r="4" spans="1:10" x14ac:dyDescent="0.25">
      <c r="A4" s="50" t="s">
        <v>10</v>
      </c>
      <c r="B4" s="51" t="s">
        <v>45</v>
      </c>
      <c r="C4" s="57"/>
      <c r="D4" s="57"/>
      <c r="E4" s="58" t="s">
        <v>37</v>
      </c>
      <c r="F4" s="54">
        <v>20</v>
      </c>
      <c r="G4" s="59"/>
      <c r="H4" s="55" t="str">
        <f t="shared" ref="H4:H9" si="0">IF($G4="","",$F4*G4)</f>
        <v/>
      </c>
      <c r="I4" s="56">
        <v>0.23</v>
      </c>
      <c r="J4" s="55" t="str">
        <f t="shared" ref="J4:J9" si="1">IF($G4="","",$H4*1.23)</f>
        <v/>
      </c>
    </row>
    <row r="5" spans="1:10" ht="31.5" x14ac:dyDescent="0.25">
      <c r="A5" s="50" t="s">
        <v>11</v>
      </c>
      <c r="B5" s="51" t="s">
        <v>46</v>
      </c>
      <c r="C5" s="57"/>
      <c r="D5" s="60"/>
      <c r="E5" s="58" t="s">
        <v>37</v>
      </c>
      <c r="F5" s="54">
        <v>20</v>
      </c>
      <c r="G5" s="59"/>
      <c r="H5" s="55" t="str">
        <f t="shared" si="0"/>
        <v/>
      </c>
      <c r="I5" s="56">
        <v>0.23</v>
      </c>
      <c r="J5" s="55" t="str">
        <f t="shared" si="1"/>
        <v/>
      </c>
    </row>
    <row r="6" spans="1:10" ht="31.5" x14ac:dyDescent="0.25">
      <c r="A6" s="50" t="s">
        <v>12</v>
      </c>
      <c r="B6" s="51" t="s">
        <v>47</v>
      </c>
      <c r="C6" s="57"/>
      <c r="D6" s="57"/>
      <c r="E6" s="58" t="s">
        <v>37</v>
      </c>
      <c r="F6" s="54">
        <v>20</v>
      </c>
      <c r="G6" s="59"/>
      <c r="H6" s="55" t="str">
        <f t="shared" si="0"/>
        <v/>
      </c>
      <c r="I6" s="56">
        <v>0.23</v>
      </c>
      <c r="J6" s="55" t="str">
        <f t="shared" si="1"/>
        <v/>
      </c>
    </row>
    <row r="7" spans="1:10" ht="31.5" x14ac:dyDescent="0.25">
      <c r="A7" s="50" t="s">
        <v>13</v>
      </c>
      <c r="B7" s="51" t="s">
        <v>48</v>
      </c>
      <c r="C7" s="57"/>
      <c r="D7" s="60"/>
      <c r="E7" s="58" t="s">
        <v>37</v>
      </c>
      <c r="F7" s="54">
        <v>20</v>
      </c>
      <c r="G7" s="59"/>
      <c r="H7" s="55" t="str">
        <f t="shared" si="0"/>
        <v/>
      </c>
      <c r="I7" s="56">
        <v>0.23</v>
      </c>
      <c r="J7" s="55" t="str">
        <f t="shared" si="1"/>
        <v/>
      </c>
    </row>
    <row r="8" spans="1:10" ht="31.5" x14ac:dyDescent="0.25">
      <c r="A8" s="50" t="s">
        <v>23</v>
      </c>
      <c r="B8" s="51" t="s">
        <v>49</v>
      </c>
      <c r="C8" s="57"/>
      <c r="D8" s="57"/>
      <c r="E8" s="58" t="s">
        <v>37</v>
      </c>
      <c r="F8" s="54">
        <v>40</v>
      </c>
      <c r="G8" s="61"/>
      <c r="H8" s="55" t="str">
        <f t="shared" si="0"/>
        <v/>
      </c>
      <c r="I8" s="56">
        <v>0.23</v>
      </c>
      <c r="J8" s="55" t="str">
        <f t="shared" si="1"/>
        <v/>
      </c>
    </row>
    <row r="9" spans="1:10" ht="31.5" x14ac:dyDescent="0.25">
      <c r="A9" s="50" t="s">
        <v>24</v>
      </c>
      <c r="B9" s="51" t="s">
        <v>50</v>
      </c>
      <c r="C9" s="57"/>
      <c r="D9" s="60"/>
      <c r="E9" s="58" t="s">
        <v>37</v>
      </c>
      <c r="F9" s="54">
        <v>20</v>
      </c>
      <c r="G9" s="61"/>
      <c r="H9" s="55" t="str">
        <f t="shared" si="0"/>
        <v/>
      </c>
      <c r="I9" s="56">
        <v>0.23</v>
      </c>
      <c r="J9" s="55" t="str">
        <f t="shared" si="1"/>
        <v/>
      </c>
    </row>
    <row r="10" spans="1:10" ht="16.5" thickBot="1" x14ac:dyDescent="0.3">
      <c r="A10" s="89" t="s">
        <v>14</v>
      </c>
      <c r="B10" s="90"/>
      <c r="C10" s="90"/>
      <c r="D10" s="90"/>
      <c r="E10" s="90"/>
      <c r="F10" s="91"/>
      <c r="G10" s="62"/>
      <c r="H10" s="55">
        <f>SUM(H3:H9)</f>
        <v>0</v>
      </c>
      <c r="I10" s="56">
        <v>0.23</v>
      </c>
      <c r="J10" s="62">
        <f>SUM(J3:J9)</f>
        <v>0</v>
      </c>
    </row>
    <row r="11" spans="1:10" ht="16.5" thickBot="1" x14ac:dyDescent="0.3">
      <c r="A11" s="92" t="s">
        <v>20</v>
      </c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31.5" x14ac:dyDescent="0.25">
      <c r="A12" s="50" t="s">
        <v>9</v>
      </c>
      <c r="B12" s="51" t="s">
        <v>44</v>
      </c>
      <c r="C12" s="54"/>
      <c r="D12" s="63"/>
      <c r="E12" s="64" t="s">
        <v>37</v>
      </c>
      <c r="F12" s="63">
        <f>($F3)/2</f>
        <v>10</v>
      </c>
      <c r="G12" s="55"/>
      <c r="H12" s="55"/>
      <c r="I12" s="56">
        <v>0.23</v>
      </c>
      <c r="J12" s="55" t="str">
        <f>IF($G12="","",$H12*1.23)</f>
        <v/>
      </c>
    </row>
    <row r="13" spans="1:10" x14ac:dyDescent="0.25">
      <c r="A13" s="50" t="s">
        <v>10</v>
      </c>
      <c r="B13" s="51" t="s">
        <v>45</v>
      </c>
      <c r="C13" s="54"/>
      <c r="D13" s="63"/>
      <c r="E13" s="64" t="s">
        <v>37</v>
      </c>
      <c r="F13" s="63">
        <f t="shared" ref="F13:F18" si="2">($F4)/2</f>
        <v>10</v>
      </c>
      <c r="G13" s="55" t="str">
        <f t="shared" ref="G13:G17" si="3">IF($G4="","",$G4)</f>
        <v/>
      </c>
      <c r="H13" s="55" t="str">
        <f t="shared" ref="H13:H18" si="4">IF($G13="","",$F13*G13)</f>
        <v/>
      </c>
      <c r="I13" s="56">
        <v>0.23</v>
      </c>
      <c r="J13" s="55" t="str">
        <f t="shared" ref="J13:J18" si="5">IF($G13="","",$H13*1.23)</f>
        <v/>
      </c>
    </row>
    <row r="14" spans="1:10" ht="31.5" x14ac:dyDescent="0.25">
      <c r="A14" s="50" t="s">
        <v>11</v>
      </c>
      <c r="B14" s="51" t="s">
        <v>46</v>
      </c>
      <c r="C14" s="54"/>
      <c r="D14" s="63"/>
      <c r="E14" s="64" t="s">
        <v>37</v>
      </c>
      <c r="F14" s="63">
        <f t="shared" si="2"/>
        <v>10</v>
      </c>
      <c r="G14" s="55" t="str">
        <f t="shared" si="3"/>
        <v/>
      </c>
      <c r="H14" s="55" t="str">
        <f t="shared" si="4"/>
        <v/>
      </c>
      <c r="I14" s="56">
        <v>0.23</v>
      </c>
      <c r="J14" s="55" t="str">
        <f t="shared" si="5"/>
        <v/>
      </c>
    </row>
    <row r="15" spans="1:10" ht="31.5" x14ac:dyDescent="0.25">
      <c r="A15" s="50" t="s">
        <v>12</v>
      </c>
      <c r="B15" s="51" t="s">
        <v>47</v>
      </c>
      <c r="C15" s="54"/>
      <c r="D15" s="63"/>
      <c r="E15" s="64" t="s">
        <v>37</v>
      </c>
      <c r="F15" s="63">
        <f t="shared" si="2"/>
        <v>10</v>
      </c>
      <c r="G15" s="55" t="str">
        <f t="shared" si="3"/>
        <v/>
      </c>
      <c r="H15" s="55" t="str">
        <f t="shared" si="4"/>
        <v/>
      </c>
      <c r="I15" s="56">
        <v>0.23</v>
      </c>
      <c r="J15" s="55" t="str">
        <f t="shared" si="5"/>
        <v/>
      </c>
    </row>
    <row r="16" spans="1:10" ht="31.5" x14ac:dyDescent="0.25">
      <c r="A16" s="50" t="s">
        <v>13</v>
      </c>
      <c r="B16" s="51" t="s">
        <v>48</v>
      </c>
      <c r="C16" s="54"/>
      <c r="D16" s="63"/>
      <c r="E16" s="64" t="s">
        <v>37</v>
      </c>
      <c r="F16" s="63">
        <f t="shared" si="2"/>
        <v>10</v>
      </c>
      <c r="G16" s="55" t="str">
        <f t="shared" si="3"/>
        <v/>
      </c>
      <c r="H16" s="55" t="str">
        <f t="shared" si="4"/>
        <v/>
      </c>
      <c r="I16" s="56">
        <v>0.23</v>
      </c>
      <c r="J16" s="55" t="str">
        <f t="shared" si="5"/>
        <v/>
      </c>
    </row>
    <row r="17" spans="1:10" ht="31.5" x14ac:dyDescent="0.25">
      <c r="A17" s="50" t="s">
        <v>23</v>
      </c>
      <c r="B17" s="51" t="s">
        <v>49</v>
      </c>
      <c r="C17" s="54"/>
      <c r="D17" s="63"/>
      <c r="E17" s="64" t="s">
        <v>37</v>
      </c>
      <c r="F17" s="63">
        <f t="shared" si="2"/>
        <v>20</v>
      </c>
      <c r="G17" s="55" t="str">
        <f t="shared" si="3"/>
        <v/>
      </c>
      <c r="H17" s="55" t="str">
        <f t="shared" si="4"/>
        <v/>
      </c>
      <c r="I17" s="56">
        <v>0.23</v>
      </c>
      <c r="J17" s="55" t="str">
        <f t="shared" si="5"/>
        <v/>
      </c>
    </row>
    <row r="18" spans="1:10" ht="31.5" x14ac:dyDescent="0.25">
      <c r="A18" s="50" t="s">
        <v>24</v>
      </c>
      <c r="B18" s="51" t="s">
        <v>50</v>
      </c>
      <c r="C18" s="54"/>
      <c r="D18" s="63"/>
      <c r="E18" s="64" t="s">
        <v>37</v>
      </c>
      <c r="F18" s="63">
        <f t="shared" si="2"/>
        <v>10</v>
      </c>
      <c r="G18" s="55"/>
      <c r="H18" s="55" t="str">
        <f t="shared" si="4"/>
        <v/>
      </c>
      <c r="I18" s="56">
        <v>0.23</v>
      </c>
      <c r="J18" s="55" t="str">
        <f t="shared" si="5"/>
        <v/>
      </c>
    </row>
    <row r="19" spans="1:10" ht="16.5" thickBot="1" x14ac:dyDescent="0.3">
      <c r="A19" s="89" t="s">
        <v>14</v>
      </c>
      <c r="B19" s="90"/>
      <c r="C19" s="90"/>
      <c r="D19" s="90"/>
      <c r="E19" s="90"/>
      <c r="F19" s="91"/>
      <c r="G19" s="65"/>
      <c r="H19" s="65">
        <f>SUM(H12:H18)</f>
        <v>0</v>
      </c>
      <c r="I19" s="66">
        <v>0.23</v>
      </c>
      <c r="J19" s="65">
        <f>SUM(J12:J18)</f>
        <v>0</v>
      </c>
    </row>
    <row r="20" spans="1:10" x14ac:dyDescent="0.25">
      <c r="A20" s="85" t="s">
        <v>16</v>
      </c>
      <c r="B20" s="85"/>
      <c r="C20" s="85"/>
      <c r="D20" s="85"/>
      <c r="E20" s="85"/>
      <c r="F20" s="85"/>
      <c r="G20" s="67"/>
      <c r="H20" s="67">
        <f>H$10+H$19</f>
        <v>0</v>
      </c>
      <c r="I20" s="56">
        <v>0.23</v>
      </c>
      <c r="J20" s="68">
        <f>J$10+J$19</f>
        <v>0</v>
      </c>
    </row>
  </sheetData>
  <mergeCells count="5">
    <mergeCell ref="A20:F20"/>
    <mergeCell ref="A2:J2"/>
    <mergeCell ref="A10:F10"/>
    <mergeCell ref="A11:J11"/>
    <mergeCell ref="A19:F19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topLeftCell="B1" zoomScale="120" zoomScaleNormal="120" zoomScaleSheetLayoutView="120" workbookViewId="0"/>
  </sheetViews>
  <sheetFormatPr defaultRowHeight="16.5" x14ac:dyDescent="0.3"/>
  <cols>
    <col min="1" max="1" width="5.28515625" style="44" customWidth="1"/>
    <col min="2" max="2" width="35.42578125" style="44" customWidth="1"/>
    <col min="3" max="3" width="13.42578125" style="44" customWidth="1"/>
    <col min="4" max="4" width="10.7109375" style="44" customWidth="1"/>
    <col min="5" max="5" width="7" style="44" customWidth="1"/>
    <col min="6" max="6" width="9.140625" style="44" customWidth="1"/>
    <col min="7" max="7" width="10.28515625" style="44" customWidth="1"/>
    <col min="8" max="8" width="12.28515625" style="44" customWidth="1"/>
    <col min="9" max="9" width="7.140625" style="44" customWidth="1"/>
    <col min="10" max="10" width="11.7109375" style="44" customWidth="1"/>
    <col min="11" max="16384" width="9.140625" style="44"/>
  </cols>
  <sheetData>
    <row r="1" spans="1:10" ht="48" thickBot="1" x14ac:dyDescent="0.35">
      <c r="A1" s="8" t="s">
        <v>0</v>
      </c>
      <c r="B1" s="9" t="s">
        <v>1</v>
      </c>
      <c r="C1" s="9" t="s">
        <v>2</v>
      </c>
      <c r="D1" s="9" t="s">
        <v>184</v>
      </c>
      <c r="E1" s="10" t="s">
        <v>3</v>
      </c>
      <c r="F1" s="11" t="s">
        <v>4</v>
      </c>
      <c r="G1" s="11" t="s">
        <v>190</v>
      </c>
      <c r="H1" s="11" t="s">
        <v>5</v>
      </c>
      <c r="I1" s="10" t="s">
        <v>6</v>
      </c>
      <c r="J1" s="9" t="s">
        <v>7</v>
      </c>
    </row>
    <row r="2" spans="1:10" ht="18.75" thickBot="1" x14ac:dyDescent="0.35">
      <c r="A2" s="73" t="s">
        <v>69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33" x14ac:dyDescent="0.3">
      <c r="A3" s="23" t="s">
        <v>9</v>
      </c>
      <c r="B3" s="27" t="s">
        <v>52</v>
      </c>
      <c r="C3" s="26"/>
      <c r="D3" s="39"/>
      <c r="E3" s="40" t="s">
        <v>19</v>
      </c>
      <c r="F3" s="26">
        <v>30</v>
      </c>
      <c r="G3" s="13"/>
      <c r="H3" s="13" t="str">
        <f>IF($G3="","",$F3*G3)</f>
        <v/>
      </c>
      <c r="I3" s="3">
        <v>0.23</v>
      </c>
      <c r="J3" s="13" t="str">
        <f>IF($G3="","",$H3*1.23)</f>
        <v/>
      </c>
    </row>
    <row r="4" spans="1:10" x14ac:dyDescent="0.3">
      <c r="A4" s="23" t="s">
        <v>10</v>
      </c>
      <c r="B4" s="27" t="s">
        <v>53</v>
      </c>
      <c r="C4" s="26"/>
      <c r="D4" s="26"/>
      <c r="E4" s="14" t="s">
        <v>19</v>
      </c>
      <c r="F4" s="26">
        <v>20</v>
      </c>
      <c r="G4" s="15"/>
      <c r="H4" s="13" t="str">
        <f t="shared" ref="H4:H26" si="0">IF($G4="","",$F4*G4)</f>
        <v/>
      </c>
      <c r="I4" s="3">
        <v>0.23</v>
      </c>
      <c r="J4" s="13" t="str">
        <f t="shared" ref="J4:J26" si="1">IF($G4="","",$H4*1.23)</f>
        <v/>
      </c>
    </row>
    <row r="5" spans="1:10" ht="82.5" x14ac:dyDescent="0.3">
      <c r="A5" s="23" t="s">
        <v>11</v>
      </c>
      <c r="B5" s="27" t="s">
        <v>54</v>
      </c>
      <c r="C5" s="26"/>
      <c r="D5" s="26"/>
      <c r="E5" s="14" t="s">
        <v>37</v>
      </c>
      <c r="F5" s="26">
        <v>30</v>
      </c>
      <c r="G5" s="15"/>
      <c r="H5" s="13" t="str">
        <f t="shared" si="0"/>
        <v/>
      </c>
      <c r="I5" s="3">
        <v>0.23</v>
      </c>
      <c r="J5" s="13" t="str">
        <f t="shared" si="1"/>
        <v/>
      </c>
    </row>
    <row r="6" spans="1:10" ht="33" x14ac:dyDescent="0.3">
      <c r="A6" s="23" t="s">
        <v>12</v>
      </c>
      <c r="B6" s="27" t="s">
        <v>55</v>
      </c>
      <c r="C6" s="26"/>
      <c r="D6" s="26"/>
      <c r="E6" s="14" t="s">
        <v>37</v>
      </c>
      <c r="F6" s="26">
        <v>60</v>
      </c>
      <c r="G6" s="15"/>
      <c r="H6" s="13" t="str">
        <f t="shared" si="0"/>
        <v/>
      </c>
      <c r="I6" s="3">
        <v>0.23</v>
      </c>
      <c r="J6" s="13" t="str">
        <f t="shared" si="1"/>
        <v/>
      </c>
    </row>
    <row r="7" spans="1:10" ht="49.5" x14ac:dyDescent="0.3">
      <c r="A7" s="23" t="s">
        <v>13</v>
      </c>
      <c r="B7" s="27" t="s">
        <v>56</v>
      </c>
      <c r="C7" s="26"/>
      <c r="D7" s="26"/>
      <c r="E7" s="14" t="s">
        <v>19</v>
      </c>
      <c r="F7" s="26">
        <v>200</v>
      </c>
      <c r="G7" s="15"/>
      <c r="H7" s="13" t="str">
        <f t="shared" si="0"/>
        <v/>
      </c>
      <c r="I7" s="3">
        <v>0.23</v>
      </c>
      <c r="J7" s="13" t="str">
        <f t="shared" si="1"/>
        <v/>
      </c>
    </row>
    <row r="8" spans="1:10" ht="181.5" x14ac:dyDescent="0.3">
      <c r="A8" s="23" t="s">
        <v>23</v>
      </c>
      <c r="B8" s="27" t="s">
        <v>191</v>
      </c>
      <c r="C8" s="26"/>
      <c r="D8" s="26"/>
      <c r="E8" s="14" t="s">
        <v>19</v>
      </c>
      <c r="F8" s="26">
        <v>200</v>
      </c>
      <c r="G8" s="15"/>
      <c r="H8" s="13" t="str">
        <f t="shared" si="0"/>
        <v/>
      </c>
      <c r="I8" s="3">
        <v>0.23</v>
      </c>
      <c r="J8" s="13" t="str">
        <f t="shared" si="1"/>
        <v/>
      </c>
    </row>
    <row r="9" spans="1:10" ht="49.5" x14ac:dyDescent="0.3">
      <c r="A9" s="23" t="s">
        <v>24</v>
      </c>
      <c r="B9" s="27" t="s">
        <v>186</v>
      </c>
      <c r="C9" s="26"/>
      <c r="D9" s="26"/>
      <c r="E9" s="69" t="s">
        <v>19</v>
      </c>
      <c r="F9" s="26">
        <v>120</v>
      </c>
      <c r="G9" s="19"/>
      <c r="H9" s="13" t="str">
        <f t="shared" si="0"/>
        <v/>
      </c>
      <c r="I9" s="3">
        <v>0.23</v>
      </c>
      <c r="J9" s="13" t="str">
        <f t="shared" si="1"/>
        <v/>
      </c>
    </row>
    <row r="10" spans="1:10" x14ac:dyDescent="0.3">
      <c r="A10" s="23" t="s">
        <v>25</v>
      </c>
      <c r="B10" s="27" t="s">
        <v>57</v>
      </c>
      <c r="C10" s="26"/>
      <c r="D10" s="26"/>
      <c r="E10" s="69" t="s">
        <v>19</v>
      </c>
      <c r="F10" s="26">
        <v>160</v>
      </c>
      <c r="G10" s="19"/>
      <c r="H10" s="13" t="str">
        <f t="shared" si="0"/>
        <v/>
      </c>
      <c r="I10" s="3">
        <v>0.23</v>
      </c>
      <c r="J10" s="13" t="str">
        <f t="shared" si="1"/>
        <v/>
      </c>
    </row>
    <row r="11" spans="1:10" x14ac:dyDescent="0.3">
      <c r="A11" s="23" t="s">
        <v>26</v>
      </c>
      <c r="B11" s="27" t="s">
        <v>58</v>
      </c>
      <c r="C11" s="26"/>
      <c r="D11" s="26"/>
      <c r="E11" s="14" t="s">
        <v>19</v>
      </c>
      <c r="F11" s="26">
        <v>800</v>
      </c>
      <c r="G11" s="19"/>
      <c r="H11" s="13" t="str">
        <f t="shared" si="0"/>
        <v/>
      </c>
      <c r="I11" s="3">
        <v>0.23</v>
      </c>
      <c r="J11" s="13" t="str">
        <f t="shared" si="1"/>
        <v/>
      </c>
    </row>
    <row r="12" spans="1:10" x14ac:dyDescent="0.3">
      <c r="A12" s="23" t="s">
        <v>27</v>
      </c>
      <c r="B12" s="27" t="s">
        <v>59</v>
      </c>
      <c r="C12" s="26"/>
      <c r="D12" s="26"/>
      <c r="E12" s="69" t="s">
        <v>19</v>
      </c>
      <c r="F12" s="26">
        <v>800</v>
      </c>
      <c r="G12" s="19"/>
      <c r="H12" s="13" t="str">
        <f t="shared" si="0"/>
        <v/>
      </c>
      <c r="I12" s="3">
        <v>0.23</v>
      </c>
      <c r="J12" s="13" t="str">
        <f t="shared" si="1"/>
        <v/>
      </c>
    </row>
    <row r="13" spans="1:10" x14ac:dyDescent="0.3">
      <c r="A13" s="23" t="s">
        <v>28</v>
      </c>
      <c r="B13" s="27" t="s">
        <v>60</v>
      </c>
      <c r="C13" s="26"/>
      <c r="D13" s="26"/>
      <c r="E13" s="69" t="s">
        <v>19</v>
      </c>
      <c r="F13" s="26">
        <v>600</v>
      </c>
      <c r="G13" s="19"/>
      <c r="H13" s="13" t="str">
        <f t="shared" si="0"/>
        <v/>
      </c>
      <c r="I13" s="3">
        <v>0.23</v>
      </c>
      <c r="J13" s="13" t="str">
        <f t="shared" si="1"/>
        <v/>
      </c>
    </row>
    <row r="14" spans="1:10" x14ac:dyDescent="0.3">
      <c r="A14" s="23" t="s">
        <v>29</v>
      </c>
      <c r="B14" s="27" t="s">
        <v>61</v>
      </c>
      <c r="C14" s="26"/>
      <c r="D14" s="26"/>
      <c r="E14" s="14" t="s">
        <v>19</v>
      </c>
      <c r="F14" s="26">
        <v>600</v>
      </c>
      <c r="G14" s="19"/>
      <c r="H14" s="13" t="str">
        <f t="shared" si="0"/>
        <v/>
      </c>
      <c r="I14" s="3">
        <v>0.23</v>
      </c>
      <c r="J14" s="13" t="str">
        <f t="shared" si="1"/>
        <v/>
      </c>
    </row>
    <row r="15" spans="1:10" ht="33" x14ac:dyDescent="0.3">
      <c r="A15" s="23" t="s">
        <v>30</v>
      </c>
      <c r="B15" s="27" t="s">
        <v>62</v>
      </c>
      <c r="C15" s="26"/>
      <c r="D15" s="26"/>
      <c r="E15" s="69" t="s">
        <v>19</v>
      </c>
      <c r="F15" s="26">
        <v>1000</v>
      </c>
      <c r="G15" s="19"/>
      <c r="H15" s="13" t="str">
        <f t="shared" si="0"/>
        <v/>
      </c>
      <c r="I15" s="3">
        <v>0.23</v>
      </c>
      <c r="J15" s="13" t="str">
        <f t="shared" si="1"/>
        <v/>
      </c>
    </row>
    <row r="16" spans="1:10" ht="33" x14ac:dyDescent="0.3">
      <c r="A16" s="23" t="s">
        <v>31</v>
      </c>
      <c r="B16" s="27" t="s">
        <v>63</v>
      </c>
      <c r="C16" s="26"/>
      <c r="D16" s="26"/>
      <c r="E16" s="69" t="s">
        <v>19</v>
      </c>
      <c r="F16" s="26">
        <v>1000</v>
      </c>
      <c r="G16" s="19"/>
      <c r="H16" s="13" t="str">
        <f t="shared" si="0"/>
        <v/>
      </c>
      <c r="I16" s="3">
        <v>0.23</v>
      </c>
      <c r="J16" s="13" t="str">
        <f t="shared" si="1"/>
        <v/>
      </c>
    </row>
    <row r="17" spans="1:10" x14ac:dyDescent="0.3">
      <c r="A17" s="23" t="s">
        <v>32</v>
      </c>
      <c r="B17" s="27" t="s">
        <v>64</v>
      </c>
      <c r="C17" s="26"/>
      <c r="D17" s="26"/>
      <c r="E17" s="14" t="s">
        <v>19</v>
      </c>
      <c r="F17" s="26">
        <v>60</v>
      </c>
      <c r="G17" s="19"/>
      <c r="H17" s="13" t="str">
        <f t="shared" si="0"/>
        <v/>
      </c>
      <c r="I17" s="3">
        <v>0.23</v>
      </c>
      <c r="J17" s="13" t="str">
        <f t="shared" si="1"/>
        <v/>
      </c>
    </row>
    <row r="18" spans="1:10" ht="66" x14ac:dyDescent="0.3">
      <c r="A18" s="23" t="s">
        <v>33</v>
      </c>
      <c r="B18" s="27" t="s">
        <v>187</v>
      </c>
      <c r="C18" s="26"/>
      <c r="D18" s="26"/>
      <c r="E18" s="69" t="s">
        <v>19</v>
      </c>
      <c r="F18" s="26">
        <v>180</v>
      </c>
      <c r="G18" s="19"/>
      <c r="H18" s="13" t="str">
        <f t="shared" si="0"/>
        <v/>
      </c>
      <c r="I18" s="3">
        <v>0.23</v>
      </c>
      <c r="J18" s="13" t="str">
        <f t="shared" si="1"/>
        <v/>
      </c>
    </row>
    <row r="19" spans="1:10" ht="99" x14ac:dyDescent="0.3">
      <c r="A19" s="23" t="s">
        <v>34</v>
      </c>
      <c r="B19" s="27" t="s">
        <v>65</v>
      </c>
      <c r="C19" s="26"/>
      <c r="D19" s="26"/>
      <c r="E19" s="69" t="s">
        <v>19</v>
      </c>
      <c r="F19" s="26">
        <v>20</v>
      </c>
      <c r="G19" s="19"/>
      <c r="H19" s="13" t="str">
        <f t="shared" si="0"/>
        <v/>
      </c>
      <c r="I19" s="3">
        <v>0.23</v>
      </c>
      <c r="J19" s="13" t="str">
        <f t="shared" si="1"/>
        <v/>
      </c>
    </row>
    <row r="20" spans="1:10" ht="33" x14ac:dyDescent="0.3">
      <c r="A20" s="23" t="s">
        <v>35</v>
      </c>
      <c r="B20" s="27" t="s">
        <v>66</v>
      </c>
      <c r="C20" s="26"/>
      <c r="D20" s="26"/>
      <c r="E20" s="14" t="s">
        <v>19</v>
      </c>
      <c r="F20" s="26">
        <v>40</v>
      </c>
      <c r="G20" s="19"/>
      <c r="H20" s="13" t="str">
        <f t="shared" si="0"/>
        <v/>
      </c>
      <c r="I20" s="3">
        <v>0.23</v>
      </c>
      <c r="J20" s="13" t="str">
        <f t="shared" si="1"/>
        <v/>
      </c>
    </row>
    <row r="21" spans="1:10" ht="49.5" x14ac:dyDescent="0.3">
      <c r="A21" s="23" t="s">
        <v>36</v>
      </c>
      <c r="B21" s="27" t="s">
        <v>188</v>
      </c>
      <c r="C21" s="26"/>
      <c r="D21" s="26"/>
      <c r="E21" s="69" t="s">
        <v>37</v>
      </c>
      <c r="F21" s="26">
        <v>140</v>
      </c>
      <c r="G21" s="19"/>
      <c r="H21" s="13" t="str">
        <f t="shared" si="0"/>
        <v/>
      </c>
      <c r="I21" s="3">
        <v>0.23</v>
      </c>
      <c r="J21" s="13" t="str">
        <f t="shared" si="1"/>
        <v/>
      </c>
    </row>
    <row r="22" spans="1:10" ht="49.5" x14ac:dyDescent="0.3">
      <c r="A22" s="23" t="s">
        <v>38</v>
      </c>
      <c r="B22" s="27" t="s">
        <v>67</v>
      </c>
      <c r="C22" s="26"/>
      <c r="D22" s="26"/>
      <c r="E22" s="69" t="s">
        <v>19</v>
      </c>
      <c r="F22" s="26">
        <v>60</v>
      </c>
      <c r="G22" s="19"/>
      <c r="H22" s="13" t="str">
        <f t="shared" si="0"/>
        <v/>
      </c>
      <c r="I22" s="3">
        <v>0.23</v>
      </c>
      <c r="J22" s="13" t="str">
        <f t="shared" si="1"/>
        <v/>
      </c>
    </row>
    <row r="23" spans="1:10" ht="33" x14ac:dyDescent="0.3">
      <c r="A23" s="23" t="s">
        <v>39</v>
      </c>
      <c r="B23" s="27" t="s">
        <v>68</v>
      </c>
      <c r="C23" s="26"/>
      <c r="D23" s="26"/>
      <c r="E23" s="69" t="s">
        <v>19</v>
      </c>
      <c r="F23" s="26">
        <v>800</v>
      </c>
      <c r="G23" s="19"/>
      <c r="H23" s="13" t="str">
        <f t="shared" si="0"/>
        <v/>
      </c>
      <c r="I23" s="3">
        <v>0.23</v>
      </c>
      <c r="J23" s="13" t="str">
        <f t="shared" si="1"/>
        <v/>
      </c>
    </row>
    <row r="24" spans="1:10" ht="99" x14ac:dyDescent="0.3">
      <c r="A24" s="23" t="s">
        <v>40</v>
      </c>
      <c r="B24" s="43" t="s">
        <v>182</v>
      </c>
      <c r="C24" s="36"/>
      <c r="D24" s="28"/>
      <c r="E24" s="69" t="s">
        <v>19</v>
      </c>
      <c r="F24" s="37">
        <v>1000</v>
      </c>
      <c r="G24" s="7"/>
      <c r="H24" s="13" t="str">
        <f t="shared" si="0"/>
        <v/>
      </c>
      <c r="I24" s="3">
        <v>0.23</v>
      </c>
      <c r="J24" s="13" t="str">
        <f t="shared" si="1"/>
        <v/>
      </c>
    </row>
    <row r="25" spans="1:10" ht="99" x14ac:dyDescent="0.3">
      <c r="A25" s="23" t="s">
        <v>41</v>
      </c>
      <c r="B25" s="43" t="s">
        <v>183</v>
      </c>
      <c r="C25" s="26"/>
      <c r="D25" s="26"/>
      <c r="E25" s="69" t="s">
        <v>19</v>
      </c>
      <c r="F25" s="26">
        <v>50</v>
      </c>
      <c r="G25" s="15"/>
      <c r="H25" s="13" t="str">
        <f t="shared" si="0"/>
        <v/>
      </c>
      <c r="I25" s="3">
        <v>0.23</v>
      </c>
      <c r="J25" s="13" t="str">
        <f t="shared" si="1"/>
        <v/>
      </c>
    </row>
    <row r="26" spans="1:10" ht="84" x14ac:dyDescent="0.3">
      <c r="A26" s="23" t="s">
        <v>42</v>
      </c>
      <c r="B26" s="43" t="s">
        <v>189</v>
      </c>
      <c r="C26" s="26"/>
      <c r="D26" s="26"/>
      <c r="E26" s="69" t="s">
        <v>19</v>
      </c>
      <c r="F26" s="26">
        <v>500</v>
      </c>
      <c r="G26" s="17"/>
      <c r="H26" s="13" t="str">
        <f t="shared" si="0"/>
        <v/>
      </c>
      <c r="I26" s="3"/>
      <c r="J26" s="13" t="str">
        <f t="shared" si="1"/>
        <v/>
      </c>
    </row>
    <row r="27" spans="1:10" ht="17.25" thickBot="1" x14ac:dyDescent="0.35">
      <c r="A27" s="76" t="s">
        <v>14</v>
      </c>
      <c r="B27" s="77"/>
      <c r="C27" s="77"/>
      <c r="D27" s="77"/>
      <c r="E27" s="77"/>
      <c r="F27" s="78"/>
      <c r="G27" s="17"/>
      <c r="H27" s="17">
        <f>SUM(H3:H26)</f>
        <v>0</v>
      </c>
      <c r="I27" s="3">
        <v>0.23</v>
      </c>
      <c r="J27" s="17">
        <f>SUM(J3:J26)</f>
        <v>0</v>
      </c>
    </row>
    <row r="28" spans="1:10" ht="18.75" thickBot="1" x14ac:dyDescent="0.35">
      <c r="A28" s="79" t="s">
        <v>181</v>
      </c>
      <c r="B28" s="80"/>
      <c r="C28" s="80"/>
      <c r="D28" s="80"/>
      <c r="E28" s="80"/>
      <c r="F28" s="80"/>
      <c r="G28" s="80"/>
      <c r="H28" s="80"/>
      <c r="I28" s="80"/>
      <c r="J28" s="81"/>
    </row>
    <row r="29" spans="1:10" ht="33" x14ac:dyDescent="0.3">
      <c r="A29" s="23" t="s">
        <v>9</v>
      </c>
      <c r="B29" s="27" t="str">
        <f t="shared" ref="B29:B52" si="2">$B3</f>
        <v>Karton TYPOGRAF offsetowy numer 74059 ciemny zielony</v>
      </c>
      <c r="C29" s="26"/>
      <c r="D29" s="39"/>
      <c r="E29" s="40" t="s">
        <v>19</v>
      </c>
      <c r="F29" s="5">
        <f t="shared" ref="F29:F52" si="3">($F3)/2</f>
        <v>15</v>
      </c>
      <c r="G29" s="2" t="str">
        <f>IF($G3="","",$G3)</f>
        <v/>
      </c>
      <c r="H29" s="13" t="str">
        <f>IF($G29="","",$F29*G29)</f>
        <v/>
      </c>
      <c r="I29" s="3">
        <v>0.23</v>
      </c>
      <c r="J29" s="13" t="str">
        <f>IF($G29="","",$H29*1.23)</f>
        <v/>
      </c>
    </row>
    <row r="30" spans="1:10" x14ac:dyDescent="0.3">
      <c r="A30" s="23" t="s">
        <v>10</v>
      </c>
      <c r="B30" s="27" t="str">
        <f t="shared" si="2"/>
        <v>Igła do zszywania akt 12 cm</v>
      </c>
      <c r="C30" s="26"/>
      <c r="D30" s="26"/>
      <c r="E30" s="14" t="s">
        <v>19</v>
      </c>
      <c r="F30" s="26">
        <f t="shared" si="3"/>
        <v>10</v>
      </c>
      <c r="G30" s="2"/>
      <c r="H30" s="13" t="str">
        <f t="shared" ref="H30:H52" si="4">IF($G30="","",$F30*G30)</f>
        <v/>
      </c>
      <c r="I30" s="3">
        <v>0.23</v>
      </c>
      <c r="J30" s="13" t="str">
        <f t="shared" ref="J30:J52" si="5">IF($G30="","",$H30*1.23)</f>
        <v/>
      </c>
    </row>
    <row r="31" spans="1:10" ht="82.5" x14ac:dyDescent="0.3">
      <c r="A31" s="23" t="s">
        <v>11</v>
      </c>
      <c r="B31" s="27" t="str">
        <f t="shared" si="2"/>
        <v>Przekładki ESSELTE MYLAR lub równoważne, kartonowe 1-5 A4 numeryczne, posiadają dziurki umożliwiające wpięcie do każdego segregatora</v>
      </c>
      <c r="C31" s="26"/>
      <c r="D31" s="26"/>
      <c r="E31" s="14" t="s">
        <v>37</v>
      </c>
      <c r="F31" s="26">
        <f t="shared" si="3"/>
        <v>15</v>
      </c>
      <c r="G31" s="2" t="str">
        <f t="shared" ref="G31:G34" si="6">IF($G5="","",$G5)</f>
        <v/>
      </c>
      <c r="H31" s="13" t="str">
        <f t="shared" si="4"/>
        <v/>
      </c>
      <c r="I31" s="3">
        <v>0.23</v>
      </c>
      <c r="J31" s="13" t="str">
        <f t="shared" si="5"/>
        <v/>
      </c>
    </row>
    <row r="32" spans="1:10" ht="33" x14ac:dyDescent="0.3">
      <c r="A32" s="23" t="s">
        <v>12</v>
      </c>
      <c r="B32" s="27" t="str">
        <f t="shared" si="2"/>
        <v>Przekładki kartonowe do segregatorów A4/100 żółte</v>
      </c>
      <c r="C32" s="26"/>
      <c r="D32" s="26"/>
      <c r="E32" s="14" t="s">
        <v>37</v>
      </c>
      <c r="F32" s="26">
        <f t="shared" si="3"/>
        <v>30</v>
      </c>
      <c r="G32" s="2" t="str">
        <f t="shared" si="6"/>
        <v/>
      </c>
      <c r="H32" s="13" t="str">
        <f t="shared" si="4"/>
        <v/>
      </c>
      <c r="I32" s="3">
        <v>0.23</v>
      </c>
      <c r="J32" s="13" t="str">
        <f t="shared" si="5"/>
        <v/>
      </c>
    </row>
    <row r="33" spans="1:10" ht="49.5" x14ac:dyDescent="0.3">
      <c r="A33" s="23" t="s">
        <v>13</v>
      </c>
      <c r="B33" s="27" t="str">
        <f t="shared" si="2"/>
        <v>Pudło archiwizacyjne A4 wykonane z trójwarstwowej tektury falistej 100mm DONAU lub równoważne</v>
      </c>
      <c r="C33" s="26"/>
      <c r="D33" s="26"/>
      <c r="E33" s="14" t="s">
        <v>19</v>
      </c>
      <c r="F33" s="26">
        <f t="shared" si="3"/>
        <v>100</v>
      </c>
      <c r="G33" s="2" t="str">
        <f t="shared" si="6"/>
        <v/>
      </c>
      <c r="H33" s="13" t="str">
        <f t="shared" si="4"/>
        <v/>
      </c>
      <c r="I33" s="3">
        <v>0.23</v>
      </c>
      <c r="J33" s="13" t="str">
        <f t="shared" si="5"/>
        <v/>
      </c>
    </row>
    <row r="34" spans="1:10" ht="181.5" x14ac:dyDescent="0.3">
      <c r="A34" s="23" t="s">
        <v>23</v>
      </c>
      <c r="B34" s="27" t="str">
        <f t="shared" si="2"/>
        <v>PUDŁO ARCHIWIZACYJNE PK110A4 350X260X110MM.
Pudło archiwizacyjne typu kopertowego chroni dokumenty
przed wilgocią i owadami.
Materiał:
- tektura bezkwasowa PRIOR pH 8.0-9.5
gramatura 1300 g/m2.
Spełnia wymagania ISO16245.
Symbol katalogowy producenta: PK110A4.
Producent: BESKID PLUS lub równoważne</v>
      </c>
      <c r="C34" s="26"/>
      <c r="D34" s="26"/>
      <c r="E34" s="14" t="s">
        <v>19</v>
      </c>
      <c r="F34" s="26">
        <f t="shared" si="3"/>
        <v>100</v>
      </c>
      <c r="G34" s="2" t="str">
        <f t="shared" si="6"/>
        <v/>
      </c>
      <c r="H34" s="13" t="str">
        <f t="shared" si="4"/>
        <v/>
      </c>
      <c r="I34" s="3">
        <v>0.23</v>
      </c>
      <c r="J34" s="13" t="str">
        <f t="shared" si="5"/>
        <v/>
      </c>
    </row>
    <row r="35" spans="1:10" ht="49.5" x14ac:dyDescent="0.3">
      <c r="A35" s="23" t="s">
        <v>24</v>
      </c>
      <c r="B35" s="27" t="str">
        <f t="shared" si="2"/>
        <v>Pudło archiwizacyjne mieści 5 pudeł 100mm wymiary 558x370x315mm (+/-5mm) DONAU lub równoważne</v>
      </c>
      <c r="C35" s="26"/>
      <c r="D35" s="26"/>
      <c r="E35" s="69" t="s">
        <v>19</v>
      </c>
      <c r="F35" s="26">
        <f t="shared" si="3"/>
        <v>60</v>
      </c>
      <c r="G35" s="2" t="str">
        <f t="shared" ref="G35:G52" si="7">IF($G9="","",$G9)</f>
        <v/>
      </c>
      <c r="H35" s="13" t="str">
        <f t="shared" si="4"/>
        <v/>
      </c>
      <c r="I35" s="3">
        <v>0.23</v>
      </c>
      <c r="J35" s="13" t="str">
        <f t="shared" si="5"/>
        <v/>
      </c>
    </row>
    <row r="36" spans="1:10" x14ac:dyDescent="0.3">
      <c r="A36" s="23" t="s">
        <v>25</v>
      </c>
      <c r="B36" s="27" t="str">
        <f t="shared" si="2"/>
        <v>Rozszywacz do dokumentów</v>
      </c>
      <c r="C36" s="26"/>
      <c r="D36" s="26"/>
      <c r="E36" s="69" t="s">
        <v>19</v>
      </c>
      <c r="F36" s="26">
        <f t="shared" si="3"/>
        <v>80</v>
      </c>
      <c r="G36" s="2" t="str">
        <f t="shared" si="7"/>
        <v/>
      </c>
      <c r="H36" s="13" t="str">
        <f t="shared" si="4"/>
        <v/>
      </c>
      <c r="I36" s="3">
        <v>0.23</v>
      </c>
      <c r="J36" s="13" t="str">
        <f t="shared" si="5"/>
        <v/>
      </c>
    </row>
    <row r="37" spans="1:10" x14ac:dyDescent="0.3">
      <c r="A37" s="23" t="s">
        <v>26</v>
      </c>
      <c r="B37" s="27" t="str">
        <f t="shared" si="2"/>
        <v>Segregator A4 75 mm kolor: czarny</v>
      </c>
      <c r="C37" s="26"/>
      <c r="D37" s="26"/>
      <c r="E37" s="14" t="s">
        <v>19</v>
      </c>
      <c r="F37" s="26">
        <f t="shared" si="3"/>
        <v>400</v>
      </c>
      <c r="G37" s="2" t="str">
        <f t="shared" si="7"/>
        <v/>
      </c>
      <c r="H37" s="13" t="str">
        <f t="shared" si="4"/>
        <v/>
      </c>
      <c r="I37" s="3">
        <v>0.23</v>
      </c>
      <c r="J37" s="13" t="str">
        <f t="shared" si="5"/>
        <v/>
      </c>
    </row>
    <row r="38" spans="1:10" x14ac:dyDescent="0.3">
      <c r="A38" s="23" t="s">
        <v>27</v>
      </c>
      <c r="B38" s="27" t="str">
        <f t="shared" si="2"/>
        <v>Segregator A4 75 mm kolor: czerwony</v>
      </c>
      <c r="C38" s="26"/>
      <c r="D38" s="26"/>
      <c r="E38" s="69" t="s">
        <v>19</v>
      </c>
      <c r="F38" s="26">
        <f t="shared" si="3"/>
        <v>400</v>
      </c>
      <c r="G38" s="2" t="str">
        <f t="shared" si="7"/>
        <v/>
      </c>
      <c r="H38" s="13" t="str">
        <f t="shared" si="4"/>
        <v/>
      </c>
      <c r="I38" s="3">
        <v>0.23</v>
      </c>
      <c r="J38" s="13" t="str">
        <f t="shared" si="5"/>
        <v/>
      </c>
    </row>
    <row r="39" spans="1:10" x14ac:dyDescent="0.3">
      <c r="A39" s="23" t="s">
        <v>28</v>
      </c>
      <c r="B39" s="27" t="str">
        <f t="shared" si="2"/>
        <v>Skoroszyt A4 PCV kolor: czerwony</v>
      </c>
      <c r="C39" s="26"/>
      <c r="D39" s="26"/>
      <c r="E39" s="69" t="s">
        <v>19</v>
      </c>
      <c r="F39" s="26">
        <f t="shared" si="3"/>
        <v>300</v>
      </c>
      <c r="G39" s="2" t="str">
        <f t="shared" si="7"/>
        <v/>
      </c>
      <c r="H39" s="13" t="str">
        <f t="shared" si="4"/>
        <v/>
      </c>
      <c r="I39" s="3">
        <v>0.23</v>
      </c>
      <c r="J39" s="13" t="str">
        <f t="shared" si="5"/>
        <v/>
      </c>
    </row>
    <row r="40" spans="1:10" x14ac:dyDescent="0.3">
      <c r="A40" s="23" t="s">
        <v>29</v>
      </c>
      <c r="B40" s="27" t="str">
        <f t="shared" si="2"/>
        <v>Skoroszyt A4 PCV kolor: zielony</v>
      </c>
      <c r="C40" s="26"/>
      <c r="D40" s="26"/>
      <c r="E40" s="14" t="s">
        <v>19</v>
      </c>
      <c r="F40" s="26">
        <f t="shared" si="3"/>
        <v>300</v>
      </c>
      <c r="G40" s="2" t="str">
        <f t="shared" si="7"/>
        <v/>
      </c>
      <c r="H40" s="13" t="str">
        <f t="shared" si="4"/>
        <v/>
      </c>
      <c r="I40" s="3">
        <v>0.23</v>
      </c>
      <c r="J40" s="13" t="str">
        <f t="shared" si="5"/>
        <v/>
      </c>
    </row>
    <row r="41" spans="1:10" ht="33" x14ac:dyDescent="0.3">
      <c r="A41" s="23" t="s">
        <v>30</v>
      </c>
      <c r="B41" s="27" t="str">
        <f t="shared" si="2"/>
        <v>Skoroszyt A4 z europerforacją A4 kolor: czarny</v>
      </c>
      <c r="C41" s="26"/>
      <c r="D41" s="26"/>
      <c r="E41" s="69" t="s">
        <v>19</v>
      </c>
      <c r="F41" s="26">
        <f t="shared" si="3"/>
        <v>500</v>
      </c>
      <c r="G41" s="2" t="str">
        <f t="shared" si="7"/>
        <v/>
      </c>
      <c r="H41" s="13" t="str">
        <f t="shared" si="4"/>
        <v/>
      </c>
      <c r="I41" s="3">
        <v>0.23</v>
      </c>
      <c r="J41" s="13" t="str">
        <f t="shared" si="5"/>
        <v/>
      </c>
    </row>
    <row r="42" spans="1:10" ht="33" x14ac:dyDescent="0.3">
      <c r="A42" s="23" t="s">
        <v>31</v>
      </c>
      <c r="B42" s="27" t="str">
        <f t="shared" si="2"/>
        <v>Skoroszyt A4 z europerforacją A4 kolor: zielony</v>
      </c>
      <c r="C42" s="26"/>
      <c r="D42" s="26"/>
      <c r="E42" s="69" t="s">
        <v>19</v>
      </c>
      <c r="F42" s="26">
        <f t="shared" si="3"/>
        <v>500</v>
      </c>
      <c r="G42" s="2" t="str">
        <f t="shared" si="7"/>
        <v/>
      </c>
      <c r="H42" s="13" t="str">
        <f t="shared" si="4"/>
        <v/>
      </c>
      <c r="I42" s="3">
        <v>0.23</v>
      </c>
      <c r="J42" s="13" t="str">
        <f t="shared" si="5"/>
        <v/>
      </c>
    </row>
    <row r="43" spans="1:10" x14ac:dyDescent="0.3">
      <c r="A43" s="23" t="s">
        <v>32</v>
      </c>
      <c r="B43" s="27" t="str">
        <f t="shared" si="2"/>
        <v>Sznurek - dratwa szara 10 dag</v>
      </c>
      <c r="C43" s="26"/>
      <c r="D43" s="26"/>
      <c r="E43" s="14" t="s">
        <v>19</v>
      </c>
      <c r="F43" s="26">
        <f t="shared" si="3"/>
        <v>30</v>
      </c>
      <c r="G43" s="2" t="str">
        <f t="shared" si="7"/>
        <v/>
      </c>
      <c r="H43" s="13" t="str">
        <f t="shared" si="4"/>
        <v/>
      </c>
      <c r="I43" s="3">
        <v>0.23</v>
      </c>
      <c r="J43" s="13" t="str">
        <f t="shared" si="5"/>
        <v/>
      </c>
    </row>
    <row r="44" spans="1:10" ht="66" x14ac:dyDescent="0.3">
      <c r="A44" s="23" t="s">
        <v>33</v>
      </c>
      <c r="B44" s="27" t="str">
        <f t="shared" si="2"/>
        <v>Teczka na akta osobowe w sztywnej mocnej oprawie z tektury z rozszerzalnym grzbietem, wewnątrz wąsy do wpinania i przekładki A, B, C, D, kolor: zielony lub biały</v>
      </c>
      <c r="C44" s="26"/>
      <c r="D44" s="26"/>
      <c r="E44" s="69" t="s">
        <v>19</v>
      </c>
      <c r="F44" s="26">
        <f t="shared" si="3"/>
        <v>90</v>
      </c>
      <c r="G44" s="2" t="str">
        <f t="shared" si="7"/>
        <v/>
      </c>
      <c r="H44" s="13" t="str">
        <f t="shared" si="4"/>
        <v/>
      </c>
      <c r="I44" s="3">
        <v>0.23</v>
      </c>
      <c r="J44" s="13" t="str">
        <f t="shared" si="5"/>
        <v/>
      </c>
    </row>
    <row r="45" spans="1:10" ht="99" x14ac:dyDescent="0.3">
      <c r="A45" s="23" t="s">
        <v>34</v>
      </c>
      <c r="B45" s="27" t="str">
        <f t="shared" si="2"/>
        <v>Teczka ze skóry ekologicznej z mechanizmem 4-ringowym, posiada przegrody na dokumenty. Zapinana na suwak, format: A4. Wymiary: ok. 360x300x60mm, kolor czarny, z rączką oraz kalkulatorem w środku</v>
      </c>
      <c r="C45" s="26"/>
      <c r="D45" s="26"/>
      <c r="E45" s="69" t="s">
        <v>19</v>
      </c>
      <c r="F45" s="26">
        <f t="shared" si="3"/>
        <v>10</v>
      </c>
      <c r="G45" s="2" t="str">
        <f t="shared" si="7"/>
        <v/>
      </c>
      <c r="H45" s="13" t="str">
        <f t="shared" si="4"/>
        <v/>
      </c>
      <c r="I45" s="3">
        <v>0.23</v>
      </c>
      <c r="J45" s="13" t="str">
        <f t="shared" si="5"/>
        <v/>
      </c>
    </row>
    <row r="46" spans="1:10" ht="33" x14ac:dyDescent="0.3">
      <c r="A46" s="23" t="s">
        <v>35</v>
      </c>
      <c r="B46" s="27" t="str">
        <f t="shared" si="2"/>
        <v>Teczka ze skóry ekologicznej A5 dla kierowcy zawiera kalkulator</v>
      </c>
      <c r="C46" s="26"/>
      <c r="D46" s="26"/>
      <c r="E46" s="14" t="s">
        <v>19</v>
      </c>
      <c r="F46" s="26">
        <f t="shared" si="3"/>
        <v>20</v>
      </c>
      <c r="G46" s="2" t="str">
        <f t="shared" si="7"/>
        <v/>
      </c>
      <c r="H46" s="13" t="str">
        <f t="shared" si="4"/>
        <v/>
      </c>
      <c r="I46" s="3">
        <v>0.23</v>
      </c>
      <c r="J46" s="13" t="str">
        <f t="shared" si="5"/>
        <v/>
      </c>
    </row>
    <row r="47" spans="1:10" ht="49.5" x14ac:dyDescent="0.3">
      <c r="A47" s="23" t="s">
        <v>36</v>
      </c>
      <c r="B47" s="27" t="str">
        <f t="shared" si="2"/>
        <v>Klipsy do archiwizacji (wąsy) plastikowe 100 szt. kolor: biały 100mm, z zaczepem. Komi lub równoważne</v>
      </c>
      <c r="C47" s="26"/>
      <c r="D47" s="26"/>
      <c r="E47" s="69" t="s">
        <v>37</v>
      </c>
      <c r="F47" s="26">
        <f t="shared" si="3"/>
        <v>70</v>
      </c>
      <c r="G47" s="2" t="str">
        <f t="shared" si="7"/>
        <v/>
      </c>
      <c r="H47" s="13" t="str">
        <f t="shared" si="4"/>
        <v/>
      </c>
      <c r="I47" s="3">
        <v>0.23</v>
      </c>
      <c r="J47" s="13" t="str">
        <f t="shared" si="5"/>
        <v/>
      </c>
    </row>
    <row r="48" spans="1:10" ht="49.5" x14ac:dyDescent="0.3">
      <c r="A48" s="23" t="s">
        <v>38</v>
      </c>
      <c r="B48" s="27" t="str">
        <f t="shared" si="2"/>
        <v>Nici lniane, dratwa, nabłyszczane, wytrzymałość (udźwig): 17,5 kg, wag.: 100 g białe</v>
      </c>
      <c r="C48" s="26"/>
      <c r="D48" s="26"/>
      <c r="E48" s="69" t="s">
        <v>19</v>
      </c>
      <c r="F48" s="26">
        <f t="shared" si="3"/>
        <v>30</v>
      </c>
      <c r="G48" s="2" t="str">
        <f t="shared" si="7"/>
        <v/>
      </c>
      <c r="H48" s="13" t="str">
        <f t="shared" si="4"/>
        <v/>
      </c>
      <c r="I48" s="3">
        <v>0.23</v>
      </c>
      <c r="J48" s="13" t="str">
        <f t="shared" si="5"/>
        <v/>
      </c>
    </row>
    <row r="49" spans="1:10" ht="33" x14ac:dyDescent="0.3">
      <c r="A49" s="23" t="s">
        <v>39</v>
      </c>
      <c r="B49" s="27" t="str">
        <f t="shared" si="2"/>
        <v>Zakładki indeksujące przylepne 12x45mm 5 kolorów w podajniku</v>
      </c>
      <c r="C49" s="26"/>
      <c r="D49" s="26"/>
      <c r="E49" s="69" t="s">
        <v>19</v>
      </c>
      <c r="F49" s="26">
        <f t="shared" si="3"/>
        <v>400</v>
      </c>
      <c r="G49" s="2" t="str">
        <f t="shared" si="7"/>
        <v/>
      </c>
      <c r="H49" s="13" t="str">
        <f t="shared" si="4"/>
        <v/>
      </c>
      <c r="I49" s="3">
        <v>0.23</v>
      </c>
      <c r="J49" s="13" t="str">
        <f t="shared" si="5"/>
        <v/>
      </c>
    </row>
    <row r="50" spans="1:10" ht="99" x14ac:dyDescent="0.3">
      <c r="A50" s="23" t="s">
        <v>40</v>
      </c>
      <c r="B50" s="25" t="str">
        <f t="shared" si="2"/>
        <v>Teczka wykonana z biało-szarej tektury, bezkwasowa, wyposażona wewnątrz w trzy klapki chroniące dokumenty przed wypadnięciem, posiada gumkę wzdłuż długiego boku, format A4, grsamatura 250g/m2, kolor biały, bez haczyków</v>
      </c>
      <c r="C50" s="36"/>
      <c r="D50" s="28"/>
      <c r="E50" s="69" t="s">
        <v>19</v>
      </c>
      <c r="F50" s="26">
        <f t="shared" si="3"/>
        <v>500</v>
      </c>
      <c r="G50" s="2" t="str">
        <f t="shared" si="7"/>
        <v/>
      </c>
      <c r="H50" s="13" t="str">
        <f t="shared" si="4"/>
        <v/>
      </c>
      <c r="I50" s="3">
        <v>0.23</v>
      </c>
      <c r="J50" s="13" t="str">
        <f t="shared" si="5"/>
        <v/>
      </c>
    </row>
    <row r="51" spans="1:10" ht="99" x14ac:dyDescent="0.3">
      <c r="A51" s="23" t="s">
        <v>41</v>
      </c>
      <c r="B51" s="25" t="str">
        <f t="shared" si="2"/>
        <v>Teczka wykonana ze sztywnej tektury oklejonej z dwóch stron okleiną, rączka i zamek wykonane z czarnego plastiku, szerokość grzbietu 100mm, format A4, rozmiar zewnętrzny 33,5x26x10,5 cm, kolor czarny</v>
      </c>
      <c r="C51" s="26"/>
      <c r="D51" s="26"/>
      <c r="E51" s="69" t="s">
        <v>19</v>
      </c>
      <c r="F51" s="26">
        <f t="shared" si="3"/>
        <v>25</v>
      </c>
      <c r="G51" s="2" t="str">
        <f t="shared" si="7"/>
        <v/>
      </c>
      <c r="H51" s="13" t="str">
        <f t="shared" si="4"/>
        <v/>
      </c>
      <c r="I51" s="3">
        <v>0.23</v>
      </c>
      <c r="J51" s="13" t="str">
        <f t="shared" si="5"/>
        <v/>
      </c>
    </row>
    <row r="52" spans="1:10" ht="82.5" x14ac:dyDescent="0.3">
      <c r="A52" s="23" t="s">
        <v>42</v>
      </c>
      <c r="B52" s="25" t="str">
        <f t="shared" si="2"/>
        <v>Tekturowa okładka archiwizacyjna na dokumenty formatu A4, bezkwasowa, z piórami do wszycia dokumentów, szerokość grzbietu do 5cm, gramatura min. 300gm/2, kolor biały lub szary</v>
      </c>
      <c r="C52" s="26"/>
      <c r="D52" s="26"/>
      <c r="E52" s="69" t="s">
        <v>19</v>
      </c>
      <c r="F52" s="26">
        <f t="shared" si="3"/>
        <v>250</v>
      </c>
      <c r="G52" s="2" t="str">
        <f t="shared" si="7"/>
        <v/>
      </c>
      <c r="H52" s="13" t="str">
        <f t="shared" si="4"/>
        <v/>
      </c>
      <c r="I52" s="3">
        <v>0.23</v>
      </c>
      <c r="J52" s="13" t="str">
        <f t="shared" si="5"/>
        <v/>
      </c>
    </row>
    <row r="53" spans="1:10" ht="17.25" thickBot="1" x14ac:dyDescent="0.35">
      <c r="A53" s="76" t="s">
        <v>14</v>
      </c>
      <c r="B53" s="77"/>
      <c r="C53" s="77"/>
      <c r="D53" s="77"/>
      <c r="E53" s="77"/>
      <c r="F53" s="78"/>
      <c r="G53" s="70"/>
      <c r="H53" s="32">
        <f>SUM(H29:H52)</f>
        <v>0</v>
      </c>
      <c r="I53" s="6">
        <v>0.23</v>
      </c>
      <c r="J53" s="32">
        <f>SUM(J29:J52)</f>
        <v>0</v>
      </c>
    </row>
    <row r="54" spans="1:10" x14ac:dyDescent="0.3">
      <c r="A54" s="72" t="s">
        <v>16</v>
      </c>
      <c r="B54" s="72"/>
      <c r="C54" s="72"/>
      <c r="D54" s="72"/>
      <c r="E54" s="72"/>
      <c r="F54" s="72"/>
      <c r="G54" s="71"/>
      <c r="H54" s="33">
        <f>H$27+H$53</f>
        <v>0</v>
      </c>
      <c r="I54" s="3">
        <v>0.23</v>
      </c>
      <c r="J54" s="34">
        <f>J$27+J$53</f>
        <v>0</v>
      </c>
    </row>
  </sheetData>
  <mergeCells count="5">
    <mergeCell ref="A54:F54"/>
    <mergeCell ref="A2:J2"/>
    <mergeCell ref="A27:F27"/>
    <mergeCell ref="A28:J28"/>
    <mergeCell ref="A53:F5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AC902760-21DD-4ADF-B07B-D367556CFAB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Kalendarze i terminarze - 1</vt:lpstr>
      <vt:lpstr>Art. biurowe - 2</vt:lpstr>
      <vt:lpstr>Folia biurowa - 3</vt:lpstr>
      <vt:lpstr>Mat. archiwizacyjne - 4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2022-06-28T11:14:48Z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e8549394-00a6-41a7-8dc9-f3a2c8c6f317</vt:lpwstr>
  </property>
  <property fmtid="{D5CDD505-2E9C-101B-9397-08002B2CF9AE}" pid="3" name="bjSaver">
    <vt:lpwstr>4/1cK4j78qXRJVx0r+UyAwUdVvdNUFkY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