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Jura\Desktop\Dokumenty Karolina\TRANSPORT ZBIOROWY\PRZETARGI\PRZETARG 2025\PRZETARG\"/>
    </mc:Choice>
  </mc:AlternateContent>
  <xr:revisionPtr revIDLastSave="0" documentId="13_ncr:1_{0DA69035-A4E8-4261-BECF-027092B95D1E}" xr6:coauthVersionLast="47" xr6:coauthVersionMax="47" xr10:uidLastSave="{00000000-0000-0000-0000-000000000000}"/>
  <bookViews>
    <workbookView xWindow="-120" yWindow="-120" windowWidth="29040" windowHeight="15840" xr2:uid="{8BB06534-8A42-4B98-84A1-3A8F2F0D59AB}"/>
  </bookViews>
  <sheets>
    <sheet name="Linia nr 7" sheetId="7" r:id="rId1"/>
    <sheet name="Linia nr 6" sheetId="1" r:id="rId2"/>
    <sheet name="Linia nr 5" sheetId="2" r:id="rId3"/>
    <sheet name="Linia nr 4" sheetId="3" r:id="rId4"/>
    <sheet name="Linia nr 3" sheetId="4" r:id="rId5"/>
    <sheet name="Linia nr 2" sheetId="5" r:id="rId6"/>
    <sheet name="Linia nr 1" sheetId="6" r:id="rId7"/>
  </sheets>
  <externalReferences>
    <externalReference r:id="rId8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6" l="1"/>
  <c r="F42" i="6"/>
  <c r="F43" i="6"/>
  <c r="F44" i="6"/>
  <c r="F45" i="6"/>
  <c r="F46" i="6"/>
  <c r="F47" i="6"/>
  <c r="F48" i="6"/>
  <c r="F49" i="6"/>
  <c r="F50" i="6"/>
  <c r="F51" i="6"/>
  <c r="F52" i="6"/>
  <c r="F41" i="6"/>
  <c r="E42" i="6"/>
  <c r="E43" i="6"/>
  <c r="E44" i="6"/>
  <c r="E45" i="6"/>
  <c r="E46" i="6"/>
  <c r="E47" i="6"/>
  <c r="E48" i="6"/>
  <c r="E49" i="6"/>
  <c r="E50" i="6"/>
  <c r="E51" i="6"/>
  <c r="E52" i="6"/>
  <c r="E41" i="6"/>
  <c r="F37" i="5"/>
  <c r="F36" i="5"/>
  <c r="F26" i="5"/>
  <c r="F27" i="5"/>
  <c r="F28" i="5"/>
  <c r="F29" i="5"/>
  <c r="F30" i="5"/>
  <c r="F31" i="5"/>
  <c r="F32" i="5"/>
  <c r="F33" i="5"/>
  <c r="F34" i="5"/>
  <c r="F35" i="5"/>
  <c r="F25" i="5"/>
  <c r="E26" i="5"/>
  <c r="E27" i="5"/>
  <c r="E28" i="5"/>
  <c r="E29" i="5"/>
  <c r="E30" i="5"/>
  <c r="E31" i="5"/>
  <c r="E32" i="5"/>
  <c r="E33" i="5"/>
  <c r="E34" i="5"/>
  <c r="E35" i="5"/>
  <c r="E36" i="5"/>
  <c r="E25" i="5"/>
  <c r="F50" i="4"/>
  <c r="F39" i="4"/>
  <c r="F40" i="4"/>
  <c r="F41" i="4"/>
  <c r="F42" i="4"/>
  <c r="F43" i="4"/>
  <c r="F44" i="4"/>
  <c r="F45" i="4"/>
  <c r="F46" i="4"/>
  <c r="F47" i="4"/>
  <c r="F48" i="4"/>
  <c r="F49" i="4"/>
  <c r="F38" i="4"/>
  <c r="E39" i="4"/>
  <c r="E40" i="4"/>
  <c r="E41" i="4"/>
  <c r="E42" i="4"/>
  <c r="E43" i="4"/>
  <c r="E44" i="4"/>
  <c r="E45" i="4"/>
  <c r="E46" i="4"/>
  <c r="E47" i="4"/>
  <c r="E48" i="4"/>
  <c r="E49" i="4"/>
  <c r="E38" i="4"/>
  <c r="E38" i="3"/>
  <c r="E39" i="3"/>
  <c r="E40" i="3"/>
  <c r="E41" i="3"/>
  <c r="F41" i="3" s="1"/>
  <c r="E42" i="3"/>
  <c r="E43" i="3"/>
  <c r="E44" i="3"/>
  <c r="E45" i="3"/>
  <c r="F45" i="3" s="1"/>
  <c r="E46" i="3"/>
  <c r="E47" i="3"/>
  <c r="E48" i="3"/>
  <c r="E37" i="3"/>
  <c r="F38" i="3"/>
  <c r="F39" i="3"/>
  <c r="F40" i="3"/>
  <c r="F42" i="3"/>
  <c r="F43" i="3"/>
  <c r="F44" i="3"/>
  <c r="F46" i="3"/>
  <c r="F47" i="3"/>
  <c r="F48" i="3"/>
  <c r="F37" i="3"/>
  <c r="F39" i="2"/>
  <c r="F38" i="2"/>
  <c r="F28" i="2"/>
  <c r="F29" i="2"/>
  <c r="F30" i="2"/>
  <c r="F31" i="2"/>
  <c r="F32" i="2"/>
  <c r="F33" i="2"/>
  <c r="F34" i="2"/>
  <c r="F35" i="2"/>
  <c r="F36" i="2"/>
  <c r="F37" i="2"/>
  <c r="F27" i="2"/>
  <c r="E28" i="2"/>
  <c r="E29" i="2"/>
  <c r="E30" i="2"/>
  <c r="E31" i="2"/>
  <c r="E32" i="2"/>
  <c r="E33" i="2"/>
  <c r="E34" i="2"/>
  <c r="E35" i="2"/>
  <c r="E36" i="2"/>
  <c r="E37" i="2"/>
  <c r="E38" i="2"/>
  <c r="E27" i="2"/>
  <c r="E39" i="2" s="1"/>
  <c r="F46" i="1"/>
  <c r="F35" i="1"/>
  <c r="F36" i="1"/>
  <c r="F37" i="1"/>
  <c r="F38" i="1"/>
  <c r="F39" i="1"/>
  <c r="F40" i="1"/>
  <c r="F41" i="1"/>
  <c r="F42" i="1"/>
  <c r="F43" i="1"/>
  <c r="F44" i="1"/>
  <c r="F45" i="1"/>
  <c r="F34" i="1"/>
  <c r="E35" i="1"/>
  <c r="E36" i="1"/>
  <c r="E37" i="1"/>
  <c r="E38" i="1"/>
  <c r="E39" i="1"/>
  <c r="E40" i="1"/>
  <c r="E41" i="1"/>
  <c r="E42" i="1"/>
  <c r="E43" i="1"/>
  <c r="E44" i="1"/>
  <c r="E45" i="1"/>
  <c r="E34" i="1"/>
  <c r="F50" i="7"/>
  <c r="F39" i="7"/>
  <c r="F40" i="7"/>
  <c r="F41" i="7"/>
  <c r="F42" i="7"/>
  <c r="F43" i="7"/>
  <c r="F44" i="7"/>
  <c r="F45" i="7"/>
  <c r="F46" i="7"/>
  <c r="F47" i="7"/>
  <c r="F48" i="7"/>
  <c r="F49" i="7"/>
  <c r="F38" i="7"/>
  <c r="D53" i="6"/>
  <c r="C53" i="6"/>
  <c r="D37" i="5"/>
  <c r="C37" i="5"/>
  <c r="D50" i="4"/>
  <c r="C50" i="4"/>
  <c r="D49" i="3"/>
  <c r="C49" i="3"/>
  <c r="D39" i="2"/>
  <c r="C39" i="2"/>
  <c r="D50" i="7"/>
  <c r="C46" i="1"/>
  <c r="E53" i="6" l="1"/>
  <c r="E50" i="4"/>
  <c r="F49" i="3"/>
  <c r="E49" i="3"/>
  <c r="E37" i="5"/>
  <c r="E46" i="1"/>
  <c r="E39" i="7" l="1"/>
  <c r="E40" i="7"/>
  <c r="E41" i="7"/>
  <c r="E42" i="7"/>
  <c r="E43" i="7"/>
  <c r="E44" i="7"/>
  <c r="E45" i="7"/>
  <c r="E46" i="7"/>
  <c r="E47" i="7"/>
  <c r="E48" i="7"/>
  <c r="E49" i="7"/>
  <c r="E38" i="7"/>
  <c r="C50" i="7"/>
  <c r="E24" i="7"/>
  <c r="C26" i="7" s="1"/>
  <c r="B32" i="6"/>
  <c r="C29" i="6"/>
  <c r="E28" i="6"/>
  <c r="C30" i="6" s="1"/>
  <c r="C13" i="5"/>
  <c r="E12" i="5"/>
  <c r="C14" i="5" s="1"/>
  <c r="E24" i="4"/>
  <c r="C26" i="4" s="1"/>
  <c r="C27" i="4" s="1"/>
  <c r="C24" i="3"/>
  <c r="E23" i="3"/>
  <c r="C25" i="3" s="1"/>
  <c r="C14" i="2"/>
  <c r="E13" i="2"/>
  <c r="C15" i="2" s="1"/>
  <c r="E20" i="1"/>
  <c r="C22" i="1" s="1"/>
  <c r="C16" i="2" l="1"/>
  <c r="E50" i="7"/>
  <c r="C26" i="3"/>
  <c r="C31" i="6"/>
</calcChain>
</file>

<file path=xl/sharedStrings.xml><?xml version="1.0" encoding="utf-8"?>
<sst xmlns="http://schemas.openxmlformats.org/spreadsheetml/2006/main" count="331" uniqueCount="147">
  <si>
    <t>Lp.</t>
  </si>
  <si>
    <t>Przystanki</t>
  </si>
  <si>
    <t>długość linii</t>
  </si>
  <si>
    <t>odjazd/przyjazd</t>
  </si>
  <si>
    <t>czas 
przejazdu narastająco min</t>
  </si>
  <si>
    <t>Bobrowa-16</t>
  </si>
  <si>
    <r>
      <rPr>
        <sz val="11"/>
        <color rgb="FF0070C0"/>
        <rFont val="Calibri"/>
        <family val="2"/>
        <charset val="238"/>
        <scheme val="minor"/>
      </rPr>
      <t>6.25 D</t>
    </r>
    <r>
      <rPr>
        <sz val="11"/>
        <color theme="1"/>
        <rFont val="Calibri"/>
        <family val="2"/>
        <charset val="238"/>
        <scheme val="minor"/>
      </rPr>
      <t xml:space="preserve">       </t>
    </r>
    <r>
      <rPr>
        <sz val="11"/>
        <color rgb="FFFF0000"/>
        <rFont val="Calibri"/>
        <family val="2"/>
        <charset val="238"/>
        <scheme val="minor"/>
      </rPr>
      <t>16.21 D</t>
    </r>
  </si>
  <si>
    <t>Bugaj III-14 (Nowy Bugaj)</t>
  </si>
  <si>
    <t>Bugaj II-12(Nowy Bugaj skrzyżow.)</t>
  </si>
  <si>
    <t>Bugaj I-10(Stary Bugaj)</t>
  </si>
  <si>
    <t>Cieciułów II OSP-10</t>
  </si>
  <si>
    <t>Cieciułów I-06</t>
  </si>
  <si>
    <t>Stawki Cieciułowskie-02</t>
  </si>
  <si>
    <t>Żurawie-04</t>
  </si>
  <si>
    <t>Żytniów Szkoła-01</t>
  </si>
  <si>
    <t>Porąbki sk. Z DK42-08</t>
  </si>
  <si>
    <t>Rudniki 
Centrum Przesiadkowe</t>
  </si>
  <si>
    <r>
      <rPr>
        <sz val="11"/>
        <color rgb="FF0070C0"/>
        <rFont val="Calibri"/>
        <family val="2"/>
        <charset val="238"/>
        <scheme val="minor"/>
      </rPr>
      <t>6.46 D</t>
    </r>
    <r>
      <rPr>
        <sz val="11"/>
        <color theme="1"/>
        <rFont val="Calibri"/>
        <family val="2"/>
        <charset val="238"/>
        <scheme val="minor"/>
      </rPr>
      <t xml:space="preserve">        </t>
    </r>
    <r>
      <rPr>
        <sz val="11"/>
        <color rgb="FFFF0000"/>
        <rFont val="Calibri"/>
        <family val="2"/>
        <charset val="238"/>
        <scheme val="minor"/>
      </rPr>
      <t>16.00 D</t>
    </r>
  </si>
  <si>
    <t>l.kursów w d.r.</t>
  </si>
  <si>
    <t>l. kursów w d.n.s.</t>
  </si>
  <si>
    <t xml:space="preserve">km (dni robocze) </t>
  </si>
  <si>
    <t>km (dni nauki szkolnej)</t>
  </si>
  <si>
    <t>stawka zł/km</t>
  </si>
  <si>
    <t>koszty roczne netto</t>
  </si>
  <si>
    <t>oznaczenia:</t>
  </si>
  <si>
    <t>S - kursuje w dni nauki szkolnej</t>
  </si>
  <si>
    <t>D - kursuje od poniedziałku do piątku oprócz świąt</t>
  </si>
  <si>
    <t xml:space="preserve">Przystanki </t>
  </si>
  <si>
    <t>czas 
przejazdu 
narastająco min</t>
  </si>
  <si>
    <t>Dalachów IV-19</t>
  </si>
  <si>
    <t>Dalachów DK43</t>
  </si>
  <si>
    <t>Janinów DK43</t>
  </si>
  <si>
    <t>Młyny stacja PKP</t>
  </si>
  <si>
    <t>Młyny (DG skrzyżow.)</t>
  </si>
  <si>
    <t>Młyny -03 (zalew)</t>
  </si>
  <si>
    <t>liczba kursów w d.r.</t>
  </si>
  <si>
    <t xml:space="preserve">dni nauki szkolnej </t>
  </si>
  <si>
    <t>liczba kursów w d.s.</t>
  </si>
  <si>
    <t xml:space="preserve"> km (dni robocze) kurs D</t>
  </si>
  <si>
    <t>km (dni nauki szkolnej) kurs S</t>
  </si>
  <si>
    <t>km łącznie</t>
  </si>
  <si>
    <t>Młyny DK43</t>
  </si>
  <si>
    <t>Janinów-05</t>
  </si>
  <si>
    <t>Janinów-06</t>
  </si>
  <si>
    <t>Odcinek II boisko-04</t>
  </si>
  <si>
    <t>Odcinek I skrzyżowanie-02</t>
  </si>
  <si>
    <t>Dalachów III-18</t>
  </si>
  <si>
    <t>Dalachów II-16</t>
  </si>
  <si>
    <t>Dalachów I-14</t>
  </si>
  <si>
    <t>Dalachów  I-13</t>
  </si>
  <si>
    <t>Dalachów II-15</t>
  </si>
  <si>
    <t>Dalachów III-17</t>
  </si>
  <si>
    <t>liczba kursów w dni robocze</t>
  </si>
  <si>
    <t>liczba kursów w dni nak.szkol.</t>
  </si>
  <si>
    <t xml:space="preserve"> km  (dni robocze) kurs D</t>
  </si>
  <si>
    <t>czas przejazdu
 narastająco
w  min</t>
  </si>
  <si>
    <t>Żytniów Szkoła-02</t>
  </si>
  <si>
    <t>Żytniów k. Strojec-02</t>
  </si>
  <si>
    <t>Chwiły OSP-01</t>
  </si>
  <si>
    <t>Faustianka DK42</t>
  </si>
  <si>
    <t>Porąbki -01</t>
  </si>
  <si>
    <t>Łazy DG-03</t>
  </si>
  <si>
    <t>Łazy DP-04</t>
  </si>
  <si>
    <t>Kuźnica-02</t>
  </si>
  <si>
    <t>Kuźnica-01</t>
  </si>
  <si>
    <t>Łazy DP-03</t>
  </si>
  <si>
    <t>Łazy DP-05</t>
  </si>
  <si>
    <t>Młyny pętla</t>
  </si>
  <si>
    <t>Młyny 02</t>
  </si>
  <si>
    <t>Rudniki
centrum Przesiadkowe</t>
  </si>
  <si>
    <r>
      <rPr>
        <sz val="11"/>
        <color rgb="FF0070C0"/>
        <rFont val="Calibri"/>
        <family val="2"/>
        <charset val="238"/>
        <scheme val="minor"/>
      </rPr>
      <t>7.50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 xml:space="preserve">12.50 S; </t>
    </r>
    <r>
      <rPr>
        <sz val="11"/>
        <color rgb="FF0070C0"/>
        <rFont val="Calibri"/>
        <family val="2"/>
        <charset val="238"/>
        <scheme val="minor"/>
      </rPr>
      <t>14.35 S</t>
    </r>
    <r>
      <rPr>
        <sz val="11"/>
        <color rgb="FFFF0000"/>
        <rFont val="Calibri"/>
        <family val="2"/>
        <charset val="238"/>
        <scheme val="minor"/>
      </rPr>
      <t>; 14.45 S</t>
    </r>
  </si>
  <si>
    <t>dni nauki szkolnej</t>
  </si>
  <si>
    <t>km  (dni robocze)</t>
  </si>
  <si>
    <t>czas przejazdu
 narastająco 
w min</t>
  </si>
  <si>
    <t>Mirowszczyzna I -01 szkoła</t>
  </si>
  <si>
    <r>
      <rPr>
        <sz val="11"/>
        <color rgb="FF0070C0"/>
        <rFont val="Calibri"/>
        <family val="2"/>
        <charset val="238"/>
        <scheme val="minor"/>
      </rPr>
      <t>7.55 S</t>
    </r>
    <r>
      <rPr>
        <sz val="11"/>
        <color theme="1"/>
        <rFont val="Calibri"/>
        <family val="2"/>
        <charset val="238"/>
        <scheme val="minor"/>
      </rPr>
      <t xml:space="preserve">       </t>
    </r>
    <r>
      <rPr>
        <sz val="11"/>
        <color rgb="FFFF0000"/>
        <rFont val="Calibri"/>
        <family val="2"/>
        <charset val="238"/>
        <scheme val="minor"/>
      </rPr>
      <t>14.33 S</t>
    </r>
  </si>
  <si>
    <t>Jaworzno (DK42)</t>
  </si>
  <si>
    <t>Jaworek</t>
  </si>
  <si>
    <t>Rudniki
Centrum Przedsiadkowe</t>
  </si>
  <si>
    <r>
      <rPr>
        <sz val="11"/>
        <color rgb="FF0070C0"/>
        <rFont val="Calibri"/>
        <family val="2"/>
        <charset val="238"/>
        <scheme val="minor"/>
      </rPr>
      <t>8.03 S</t>
    </r>
    <r>
      <rPr>
        <sz val="11"/>
        <color theme="1"/>
        <rFont val="Calibri"/>
        <family val="2"/>
        <charset val="238"/>
        <scheme val="minor"/>
      </rPr>
      <t xml:space="preserve">       </t>
    </r>
    <r>
      <rPr>
        <sz val="11"/>
        <color rgb="FFFF0000"/>
        <rFont val="Calibri"/>
        <family val="2"/>
        <charset val="238"/>
        <scheme val="minor"/>
      </rPr>
      <t>14.25 S</t>
    </r>
  </si>
  <si>
    <t>km (dni robocze)</t>
  </si>
  <si>
    <t>czas przejazdu 
narastająco min</t>
  </si>
  <si>
    <t>Borek -04</t>
  </si>
  <si>
    <r>
      <rPr>
        <sz val="11"/>
        <color rgb="FF0070C0"/>
        <rFont val="Calibri"/>
        <family val="2"/>
        <charset val="238"/>
        <scheme val="minor"/>
      </rPr>
      <t>7.10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13.30 S;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13.30 S</t>
    </r>
    <r>
      <rPr>
        <sz val="11"/>
        <color theme="1"/>
        <rFont val="Calibri"/>
        <family val="2"/>
        <charset val="238"/>
        <scheme val="minor"/>
      </rPr>
      <t>;</t>
    </r>
    <r>
      <rPr>
        <sz val="11"/>
        <color rgb="FFFF0000"/>
        <rFont val="Calibri"/>
        <family val="2"/>
        <charset val="238"/>
        <scheme val="minor"/>
      </rPr>
      <t>15.15 S</t>
    </r>
  </si>
  <si>
    <t>Huby Bugajskie -02</t>
  </si>
  <si>
    <t>Nowy Bugaj (Bugaj II-11)</t>
  </si>
  <si>
    <t>Nowy Bugaj (Bugaj III-13)</t>
  </si>
  <si>
    <t>Bobrowa Stanki</t>
  </si>
  <si>
    <t>Bobrowa (Bobrowa -16)</t>
  </si>
  <si>
    <t>Nowy Bugaj (Bugaj III-14)</t>
  </si>
  <si>
    <t>Nowy Bugaj (Bugaj II-12)</t>
  </si>
  <si>
    <t>Stary Bugaj (Bugaj I-10)</t>
  </si>
  <si>
    <t>Cieciułów ( Cieciułów II OSP-08)</t>
  </si>
  <si>
    <r>
      <rPr>
        <sz val="11"/>
        <color rgb="FF0070C0"/>
        <rFont val="Calibri"/>
        <family val="2"/>
        <charset val="238"/>
        <scheme val="minor"/>
      </rPr>
      <t>7.26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13.09 S;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13.46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14.59 S</t>
    </r>
  </si>
  <si>
    <t>Brzeziny Cieciułowskie-01</t>
  </si>
  <si>
    <t>Julianpol Parkiecie-01</t>
  </si>
  <si>
    <t>Julianpol Parkiecie-02</t>
  </si>
  <si>
    <t>Julianpol I-01 Szkoła</t>
  </si>
  <si>
    <t>Julianpol II-03 (pod lasem)</t>
  </si>
  <si>
    <t>Julianpol II-04 (pod lasem)</t>
  </si>
  <si>
    <t>Julianpol I-02 Szkoła</t>
  </si>
  <si>
    <t>Julianpol (DK43)</t>
  </si>
  <si>
    <t>Jaworzno (DK43)</t>
  </si>
  <si>
    <t>Mirowszczyzna I-01 Szkoła</t>
  </si>
  <si>
    <r>
      <rPr>
        <sz val="11"/>
        <color rgb="FF0070C0"/>
        <rFont val="Calibri"/>
        <family val="2"/>
        <charset val="238"/>
        <scheme val="minor"/>
      </rPr>
      <t>7.50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 xml:space="preserve">12.45 S; </t>
    </r>
    <r>
      <rPr>
        <sz val="11"/>
        <color rgb="FF0070C0"/>
        <rFont val="Calibri"/>
        <family val="2"/>
        <charset val="238"/>
        <scheme val="minor"/>
      </rPr>
      <t>14.10 S</t>
    </r>
    <r>
      <rPr>
        <sz val="11"/>
        <color rgb="FFFF0000"/>
        <rFont val="Calibri"/>
        <family val="2"/>
        <charset val="238"/>
        <scheme val="minor"/>
      </rPr>
      <t>; 14.35 S</t>
    </r>
  </si>
  <si>
    <t>dni robocze w 2025 r.</t>
  </si>
  <si>
    <t>dni nauki szkolnej w 2025r.</t>
  </si>
  <si>
    <t>Linia Nr 6 (2 kursy)
Bobrowa - Cieciułów - Stawki Cieciułowskie - Żurawie - Żytniów - Rudniki</t>
  </si>
  <si>
    <t>Linia Nr 5 (2 kursy)
Dalachów - Janinów - Młyny - Rudniki</t>
  </si>
  <si>
    <t>Linia Nr 4 (3 kursy)
Rudniki - Młyny - Janinów - Odcinek - Dalachów</t>
  </si>
  <si>
    <t>Linia Nr 3 (4 kursy)
Jelonki - Żytniów - Chwiły - Faustianka - Porąbki - Kuźnica - Łazy - Młyny - Rudniki</t>
  </si>
  <si>
    <t>Linia Nr 2 (2 kursy)
Mirowszczyzna - Jaworzno - Jaworek - Rudniki</t>
  </si>
  <si>
    <t>Linia Nr 7 (3 kursy)
Bobrowa - Cieciułów - Stawki Cieciułowskie - Żurawie - Żytniów - Rudniki</t>
  </si>
  <si>
    <t>Ignachy</t>
  </si>
  <si>
    <t>Chwiły OSP</t>
  </si>
  <si>
    <t>Faustianka</t>
  </si>
  <si>
    <t>Porąbki</t>
  </si>
  <si>
    <r>
      <rPr>
        <sz val="11"/>
        <color rgb="FF0070C0"/>
        <rFont val="Calibri"/>
        <family val="2"/>
        <charset val="238"/>
        <scheme val="minor"/>
      </rPr>
      <t xml:space="preserve">9:10 D     </t>
    </r>
    <r>
      <rPr>
        <sz val="11"/>
        <color rgb="FFFF0000"/>
        <rFont val="Calibri"/>
        <family val="2"/>
        <charset val="238"/>
        <scheme val="minor"/>
      </rPr>
      <t xml:space="preserve">12:20 D </t>
    </r>
    <r>
      <rPr>
        <sz val="11"/>
        <color rgb="FF0070C0"/>
        <rFont val="Calibri"/>
        <family val="2"/>
        <charset val="238"/>
        <scheme val="minor"/>
      </rPr>
      <t xml:space="preserve">    12:25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8" tint="-0.249977111117893"/>
        <rFont val="Calibri"/>
        <family val="2"/>
        <charset val="238"/>
        <scheme val="minor"/>
      </rPr>
      <t>D</t>
    </r>
  </si>
  <si>
    <r>
      <rPr>
        <sz val="11"/>
        <color rgb="FF0070C0"/>
        <rFont val="Calibri"/>
        <family val="2"/>
        <charset val="238"/>
        <scheme val="minor"/>
      </rPr>
      <t xml:space="preserve">9:40 D     </t>
    </r>
    <r>
      <rPr>
        <sz val="11"/>
        <color rgb="FFFF0000"/>
        <rFont val="Calibri"/>
        <family val="2"/>
        <charset val="238"/>
        <scheme val="minor"/>
      </rPr>
      <t>11:50 D</t>
    </r>
    <r>
      <rPr>
        <sz val="11"/>
        <color rgb="FF0070C0"/>
        <rFont val="Calibri"/>
        <family val="2"/>
        <charset val="238"/>
        <scheme val="minor"/>
      </rPr>
      <t xml:space="preserve">     12:55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8" tint="-0.249977111117893"/>
        <rFont val="Calibri"/>
        <family val="2"/>
        <charset val="238"/>
        <scheme val="minor"/>
      </rPr>
      <t>D</t>
    </r>
  </si>
  <si>
    <t>dni robocze w 2025r.</t>
  </si>
  <si>
    <t>Jelonki-00</t>
  </si>
  <si>
    <t>Jelonki-01</t>
  </si>
  <si>
    <r>
      <rPr>
        <sz val="11"/>
        <color rgb="FF0070C0"/>
        <rFont val="Calibri"/>
        <family val="2"/>
        <charset val="238"/>
        <scheme val="minor"/>
      </rPr>
      <t>7.13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13.42 S; 13.58</t>
    </r>
    <r>
      <rPr>
        <sz val="11"/>
        <color rgb="FF0070C0"/>
        <rFont val="Calibri"/>
        <family val="2"/>
        <charset val="238"/>
        <scheme val="minor"/>
      </rPr>
      <t xml:space="preserve"> S</t>
    </r>
    <r>
      <rPr>
        <sz val="11"/>
        <color rgb="FFFF0000"/>
        <rFont val="Calibri"/>
        <family val="2"/>
        <charset val="238"/>
        <scheme val="minor"/>
      </rPr>
      <t>;15.27 S</t>
    </r>
  </si>
  <si>
    <t>Dalachów Gabryśka-01</t>
  </si>
  <si>
    <t>Dalachów Gabryśka-02</t>
  </si>
  <si>
    <r>
      <t xml:space="preserve">7.50 S ; </t>
    </r>
    <r>
      <rPr>
        <sz val="11"/>
        <color rgb="FFFF0000"/>
        <rFont val="Calibri"/>
        <family val="2"/>
        <charset val="238"/>
        <scheme val="minor"/>
      </rPr>
      <t>14.25 S</t>
    </r>
  </si>
  <si>
    <r>
      <rPr>
        <sz val="11"/>
        <color rgb="FF0070C0"/>
        <rFont val="Calibri"/>
        <family val="2"/>
        <charset val="238"/>
        <scheme val="minor"/>
      </rPr>
      <t>7.38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 xml:space="preserve">14.37 S </t>
    </r>
  </si>
  <si>
    <r>
      <t xml:space="preserve">7.00 S ; </t>
    </r>
    <r>
      <rPr>
        <sz val="11"/>
        <color rgb="FFFF0000"/>
        <rFont val="Calibri"/>
        <family val="2"/>
        <charset val="238"/>
        <scheme val="minor"/>
      </rPr>
      <t>13.30 S</t>
    </r>
    <r>
      <rPr>
        <sz val="11"/>
        <rFont val="Calibri"/>
        <family val="2"/>
        <charset val="238"/>
        <scheme val="minor"/>
      </rPr>
      <t>;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15.13 S</t>
    </r>
  </si>
  <si>
    <r>
      <rPr>
        <sz val="11"/>
        <color rgb="FF0070C0"/>
        <rFont val="Calibri"/>
        <family val="2"/>
        <charset val="238"/>
        <scheme val="minor"/>
      </rPr>
      <t>7.35 S</t>
    </r>
    <r>
      <rPr>
        <sz val="11"/>
        <color theme="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12.55 S; 14.38 S;</t>
    </r>
  </si>
  <si>
    <t>Linia Nr 1 (4 kursy)
Borek - Bobrowa - Cieciułów - Jaworzno - Julianpol - Mirowszczyzna</t>
  </si>
  <si>
    <t>dni robocze</t>
  </si>
  <si>
    <t>dni szkolne</t>
  </si>
  <si>
    <t>liczba
kursów S</t>
  </si>
  <si>
    <t>liczba
wkm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</si>
  <si>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</si>
  <si>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</si>
  <si>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</si>
  <si>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</si>
  <si>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</si>
  <si>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</si>
  <si>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</si>
  <si>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</si>
  <si>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 xml:space="preserve">wrzesień </t>
  </si>
  <si>
    <t>październik</t>
  </si>
  <si>
    <t>listopad</t>
  </si>
  <si>
    <t>grudzień</t>
  </si>
  <si>
    <t>liczba
kursów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</si>
</sst>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2" borderId="1" xfId="0" applyFill="1" applyBorder="1" applyAlignment="1">
      <alignment wrapText="1"/>
    </xf>
    <xf numFmtId="0" fontId="2" fillId="0" borderId="1" xfId="0" applyFont="1" applyBorder="1"/>
    <xf numFmtId="164" fontId="0" fillId="0" borderId="1" xfId="0" applyNumberFormat="1" applyBorder="1"/>
    <xf numFmtId="49" fontId="0" fillId="0" borderId="1" xfId="0" applyNumberFormat="1" applyBorder="1"/>
    <xf numFmtId="1" fontId="0" fillId="2" borderId="1" xfId="0" applyNumberFormat="1" applyFill="1" applyBorder="1"/>
    <xf numFmtId="0" fontId="0" fillId="2" borderId="1" xfId="0" applyFill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/>
    <xf numFmtId="2" fontId="0" fillId="0" borderId="1" xfId="0" applyNumberFormat="1" applyBorder="1"/>
    <xf numFmtId="1" fontId="0" fillId="0" borderId="1" xfId="0" applyNumberFormat="1" applyBorder="1"/>
    <xf numFmtId="0" fontId="2" fillId="0" borderId="0" xfId="0" applyFont="1"/>
    <xf numFmtId="0" fontId="6" fillId="0" borderId="0" xfId="0" applyFont="1"/>
    <xf numFmtId="49" fontId="4" fillId="0" borderId="1" xfId="0" applyNumberFormat="1" applyFont="1" applyBorder="1"/>
    <xf numFmtId="1" fontId="0" fillId="0" borderId="0" xfId="0" applyNumberFormat="1"/>
    <xf numFmtId="2" fontId="0" fillId="2" borderId="1" xfId="0" applyNumberFormat="1" applyFill="1" applyBorder="1"/>
    <xf numFmtId="0" fontId="2" fillId="2" borderId="1" xfId="0" applyFont="1" applyFill="1" applyBorder="1" applyAlignment="1">
      <alignment wrapText="1"/>
    </xf>
    <xf numFmtId="164" fontId="0" fillId="0" borderId="0" xfId="0" applyNumberFormat="1"/>
    <xf numFmtId="2" fontId="0" fillId="0" borderId="0" xfId="0" applyNumberFormat="1"/>
    <xf numFmtId="164" fontId="0" fillId="2" borderId="1" xfId="0" applyNumberFormat="1" applyFill="1" applyBorder="1"/>
    <xf numFmtId="2" fontId="0" fillId="4" borderId="1" xfId="0" applyNumberFormat="1" applyFill="1" applyBorder="1"/>
    <xf numFmtId="164" fontId="0" fillId="0" borderId="1" xfId="0" applyNumberForma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4" fillId="0" borderId="0" xfId="0" applyFont="1"/>
    <xf numFmtId="165" fontId="0" fillId="0" borderId="1" xfId="0" applyNumberFormat="1" applyBorder="1"/>
    <xf numFmtId="165" fontId="0" fillId="3" borderId="1" xfId="0" applyNumberFormat="1" applyFill="1" applyBorder="1"/>
    <xf numFmtId="165" fontId="0" fillId="0" borderId="1" xfId="0" applyNumberFormat="1" applyBorder="1" applyAlignment="1">
      <alignment horizontal="right"/>
    </xf>
    <xf numFmtId="165" fontId="0" fillId="3" borderId="1" xfId="0" applyNumberFormat="1" applyFill="1" applyBorder="1" applyAlignment="1">
      <alignment horizontal="right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Kubat\Desktop\Desktop\TRANSPORT%20ZBIOROWY\PRZETARG%202024\PRZETARG\za&#322;&#261;cznik%20nr%201%20do%20OPZ.xlsx" TargetMode="External"/><Relationship Id="rId1" Type="http://schemas.openxmlformats.org/officeDocument/2006/relationships/externalLinkPath" Target="za&#322;&#261;cznik%20nr%201%20do%20OP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nia nr 1"/>
      <sheetName val="linia nr 3"/>
      <sheetName val="linia nr 4"/>
      <sheetName val="linia nr 6"/>
      <sheetName val="linia nr 2"/>
      <sheetName val="linia nr 5"/>
    </sheetNames>
    <sheetDataSet>
      <sheetData sheetId="0"/>
      <sheetData sheetId="1"/>
      <sheetData sheetId="2"/>
      <sheetData sheetId="3"/>
      <sheetData sheetId="4">
        <row r="15">
          <cell r="B15" t="str">
            <v>stawka zł/km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41359-A559-42B8-9477-424E6529C25E}">
  <sheetPr>
    <pageSetUpPr fitToPage="1"/>
  </sheetPr>
  <dimension ref="A3:F50"/>
  <sheetViews>
    <sheetView tabSelected="1" topLeftCell="A22" workbookViewId="0">
      <selection activeCell="K34" sqref="K34"/>
    </sheetView>
  </sheetViews>
  <sheetFormatPr defaultRowHeight="15" x14ac:dyDescent="0.25"/>
  <cols>
    <col min="1" max="1" width="4.7109375" customWidth="1"/>
    <col min="2" max="2" width="32" customWidth="1"/>
    <col min="3" max="3" width="12.7109375" customWidth="1"/>
    <col min="4" max="4" width="25.28515625" customWidth="1"/>
    <col min="5" max="5" width="12" customWidth="1"/>
  </cols>
  <sheetData>
    <row r="3" spans="1:5" x14ac:dyDescent="0.25">
      <c r="B3" s="34" t="s">
        <v>112</v>
      </c>
      <c r="C3" s="34"/>
      <c r="D3" s="34"/>
    </row>
    <row r="6" spans="1:5" ht="60" x14ac:dyDescent="0.25">
      <c r="A6" s="1" t="s">
        <v>0</v>
      </c>
      <c r="B6" s="2" t="s">
        <v>1</v>
      </c>
      <c r="C6" s="2" t="s">
        <v>2</v>
      </c>
      <c r="D6" s="3" t="s">
        <v>3</v>
      </c>
      <c r="E6" s="4" t="s">
        <v>4</v>
      </c>
    </row>
    <row r="7" spans="1:5" x14ac:dyDescent="0.25">
      <c r="A7" s="1">
        <v>1</v>
      </c>
      <c r="B7" s="5" t="s">
        <v>5</v>
      </c>
      <c r="C7" s="6">
        <v>0</v>
      </c>
      <c r="D7" s="7" t="s">
        <v>117</v>
      </c>
      <c r="E7" s="8">
        <v>0</v>
      </c>
    </row>
    <row r="8" spans="1:5" x14ac:dyDescent="0.25">
      <c r="A8" s="1">
        <v>2</v>
      </c>
      <c r="B8" s="5" t="s">
        <v>7</v>
      </c>
      <c r="C8" s="6">
        <v>1.1000000000000001</v>
      </c>
      <c r="D8" s="7"/>
      <c r="E8" s="8"/>
    </row>
    <row r="9" spans="1:5" x14ac:dyDescent="0.25">
      <c r="A9" s="1">
        <v>3</v>
      </c>
      <c r="B9" s="5" t="s">
        <v>8</v>
      </c>
      <c r="C9" s="6">
        <v>2.1</v>
      </c>
      <c r="D9" s="7"/>
      <c r="E9" s="8"/>
    </row>
    <row r="10" spans="1:5" x14ac:dyDescent="0.25">
      <c r="A10" s="1">
        <v>4</v>
      </c>
      <c r="B10" s="5" t="s">
        <v>9</v>
      </c>
      <c r="C10" s="6">
        <v>2.8</v>
      </c>
      <c r="D10" s="7"/>
      <c r="E10" s="8"/>
    </row>
    <row r="11" spans="1:5" x14ac:dyDescent="0.25">
      <c r="A11" s="1">
        <v>5</v>
      </c>
      <c r="B11" s="5" t="s">
        <v>10</v>
      </c>
      <c r="C11" s="6">
        <v>3.6</v>
      </c>
      <c r="D11" s="7"/>
      <c r="E11" s="8"/>
    </row>
    <row r="12" spans="1:5" x14ac:dyDescent="0.25">
      <c r="A12" s="1">
        <v>6</v>
      </c>
      <c r="B12" s="5" t="s">
        <v>11</v>
      </c>
      <c r="C12" s="1">
        <v>4.0999999999999996</v>
      </c>
      <c r="D12" s="1"/>
      <c r="E12" s="9"/>
    </row>
    <row r="13" spans="1:5" x14ac:dyDescent="0.25">
      <c r="A13" s="1">
        <v>7</v>
      </c>
      <c r="B13" s="5" t="s">
        <v>12</v>
      </c>
      <c r="C13" s="1">
        <v>5.0999999999999996</v>
      </c>
      <c r="D13" s="1"/>
      <c r="E13" s="9"/>
    </row>
    <row r="14" spans="1:5" x14ac:dyDescent="0.25">
      <c r="A14" s="1">
        <v>8</v>
      </c>
      <c r="B14" s="5" t="s">
        <v>13</v>
      </c>
      <c r="C14" s="1">
        <v>6.3</v>
      </c>
      <c r="D14" s="1"/>
      <c r="E14" s="9"/>
    </row>
    <row r="15" spans="1:5" x14ac:dyDescent="0.25">
      <c r="A15" s="1">
        <v>9</v>
      </c>
      <c r="B15" s="5" t="s">
        <v>14</v>
      </c>
      <c r="C15" s="6">
        <v>9.9</v>
      </c>
      <c r="D15" s="7"/>
      <c r="E15" s="8"/>
    </row>
    <row r="16" spans="1:5" x14ac:dyDescent="0.25">
      <c r="A16" s="1">
        <v>10</v>
      </c>
      <c r="B16" s="5" t="s">
        <v>57</v>
      </c>
      <c r="C16" s="6">
        <v>12.8</v>
      </c>
      <c r="D16" s="7"/>
      <c r="E16" s="8"/>
    </row>
    <row r="17" spans="1:5" x14ac:dyDescent="0.25">
      <c r="A17" s="1">
        <v>11</v>
      </c>
      <c r="B17" s="5" t="s">
        <v>113</v>
      </c>
      <c r="C17" s="6">
        <v>11.7</v>
      </c>
      <c r="D17" s="7"/>
      <c r="E17" s="8"/>
    </row>
    <row r="18" spans="1:5" x14ac:dyDescent="0.25">
      <c r="A18" s="1">
        <v>12</v>
      </c>
      <c r="B18" s="5" t="s">
        <v>114</v>
      </c>
      <c r="C18" s="6">
        <v>14.7</v>
      </c>
      <c r="D18" s="7"/>
      <c r="E18" s="8"/>
    </row>
    <row r="19" spans="1:5" x14ac:dyDescent="0.25">
      <c r="A19" s="1">
        <v>13</v>
      </c>
      <c r="B19" s="5" t="s">
        <v>115</v>
      </c>
      <c r="C19" s="6">
        <v>15.3</v>
      </c>
      <c r="D19" s="7"/>
      <c r="E19" s="8"/>
    </row>
    <row r="20" spans="1:5" x14ac:dyDescent="0.25">
      <c r="A20" s="1">
        <v>14</v>
      </c>
      <c r="B20" s="5" t="s">
        <v>116</v>
      </c>
      <c r="C20" s="6">
        <v>17</v>
      </c>
      <c r="D20" s="7"/>
      <c r="E20" s="8"/>
    </row>
    <row r="21" spans="1:5" ht="30.75" x14ac:dyDescent="0.3">
      <c r="A21" s="1">
        <v>15</v>
      </c>
      <c r="B21" s="10" t="s">
        <v>16</v>
      </c>
      <c r="C21" s="11">
        <v>18.899999999999999</v>
      </c>
      <c r="D21" s="7" t="s">
        <v>118</v>
      </c>
      <c r="E21" s="8">
        <v>30</v>
      </c>
    </row>
    <row r="22" spans="1:5" x14ac:dyDescent="0.25">
      <c r="B22" s="1"/>
      <c r="C22" s="1"/>
    </row>
    <row r="23" spans="1:5" x14ac:dyDescent="0.25">
      <c r="B23" s="5"/>
      <c r="C23" s="12"/>
    </row>
    <row r="24" spans="1:5" x14ac:dyDescent="0.25">
      <c r="B24" s="5" t="s">
        <v>105</v>
      </c>
      <c r="C24" s="13">
        <v>252</v>
      </c>
      <c r="D24" s="1" t="s">
        <v>18</v>
      </c>
      <c r="E24" s="1">
        <f>C24*3</f>
        <v>756</v>
      </c>
    </row>
    <row r="25" spans="1:5" x14ac:dyDescent="0.25">
      <c r="B25" s="5" t="s">
        <v>106</v>
      </c>
      <c r="C25" s="13">
        <v>190</v>
      </c>
      <c r="D25" s="1" t="s">
        <v>19</v>
      </c>
      <c r="E25" s="1">
        <v>0</v>
      </c>
    </row>
    <row r="26" spans="1:5" x14ac:dyDescent="0.25">
      <c r="B26" s="5" t="s">
        <v>20</v>
      </c>
      <c r="C26" s="6">
        <f>E24*C21</f>
        <v>14288.4</v>
      </c>
    </row>
    <row r="27" spans="1:5" x14ac:dyDescent="0.25">
      <c r="B27" s="5" t="s">
        <v>21</v>
      </c>
      <c r="C27" s="13">
        <v>0</v>
      </c>
    </row>
    <row r="28" spans="1:5" x14ac:dyDescent="0.25">
      <c r="B28" s="5" t="s">
        <v>22</v>
      </c>
      <c r="C28" s="29"/>
    </row>
    <row r="29" spans="1:5" x14ac:dyDescent="0.25">
      <c r="B29" s="5" t="s">
        <v>23</v>
      </c>
      <c r="C29" s="30"/>
    </row>
    <row r="30" spans="1:5" x14ac:dyDescent="0.25">
      <c r="B30" s="5"/>
      <c r="C30" s="1"/>
    </row>
    <row r="32" spans="1:5" x14ac:dyDescent="0.25">
      <c r="B32" s="14" t="s">
        <v>24</v>
      </c>
    </row>
    <row r="33" spans="2:6" x14ac:dyDescent="0.25">
      <c r="B33" s="15"/>
    </row>
    <row r="34" spans="2:6" x14ac:dyDescent="0.25">
      <c r="B34" s="35" t="s">
        <v>26</v>
      </c>
      <c r="C34" s="35"/>
      <c r="D34" s="35"/>
    </row>
    <row r="37" spans="2:6" ht="30" x14ac:dyDescent="0.25">
      <c r="B37" s="1"/>
      <c r="C37" s="6" t="s">
        <v>130</v>
      </c>
      <c r="D37" s="1" t="s">
        <v>131</v>
      </c>
      <c r="E37" s="33" t="s">
        <v>146</v>
      </c>
      <c r="F37" s="33" t="s">
        <v>133</v>
      </c>
    </row>
    <row r="38" spans="2:6" x14ac:dyDescent="0.25">
      <c r="B38" s="1" t="s">
        <v>134</v>
      </c>
      <c r="C38" s="1">
        <v>21</v>
      </c>
      <c r="D38" s="1">
        <v>21</v>
      </c>
      <c r="E38" s="1">
        <f>C38*3</f>
        <v>63</v>
      </c>
      <c r="F38" s="1">
        <f>E38*$C$21</f>
        <v>1190.6999999999998</v>
      </c>
    </row>
    <row r="39" spans="2:6" x14ac:dyDescent="0.25">
      <c r="B39" s="1" t="s">
        <v>135</v>
      </c>
      <c r="C39" s="1">
        <v>20</v>
      </c>
      <c r="D39" s="1">
        <v>10</v>
      </c>
      <c r="E39" s="1">
        <f t="shared" ref="E39:E49" si="0">C39*3</f>
        <v>60</v>
      </c>
      <c r="F39" s="1">
        <f t="shared" ref="F39:F49" si="1">E39*$C$21</f>
        <v>1134</v>
      </c>
    </row>
    <row r="40" spans="2:6" x14ac:dyDescent="0.25">
      <c r="B40" s="1" t="s">
        <v>136</v>
      </c>
      <c r="C40" s="1">
        <v>21</v>
      </c>
      <c r="D40" s="1">
        <v>21</v>
      </c>
      <c r="E40" s="1">
        <f t="shared" si="0"/>
        <v>63</v>
      </c>
      <c r="F40" s="1">
        <f t="shared" si="1"/>
        <v>1190.6999999999998</v>
      </c>
    </row>
    <row r="41" spans="2:6" x14ac:dyDescent="0.25">
      <c r="B41" s="1" t="s">
        <v>137</v>
      </c>
      <c r="C41" s="1">
        <v>21</v>
      </c>
      <c r="D41" s="1">
        <v>18</v>
      </c>
      <c r="E41" s="1">
        <f t="shared" si="0"/>
        <v>63</v>
      </c>
      <c r="F41" s="1">
        <f t="shared" si="1"/>
        <v>1190.6999999999998</v>
      </c>
    </row>
    <row r="42" spans="2:6" x14ac:dyDescent="0.25">
      <c r="B42" s="1" t="s">
        <v>138</v>
      </c>
      <c r="C42" s="1">
        <v>21</v>
      </c>
      <c r="D42" s="1">
        <v>21</v>
      </c>
      <c r="E42" s="1">
        <f t="shared" si="0"/>
        <v>63</v>
      </c>
      <c r="F42" s="1">
        <f t="shared" si="1"/>
        <v>1190.6999999999998</v>
      </c>
    </row>
    <row r="43" spans="2:6" x14ac:dyDescent="0.25">
      <c r="B43" s="1" t="s">
        <v>139</v>
      </c>
      <c r="C43" s="1">
        <v>20</v>
      </c>
      <c r="D43" s="1">
        <v>19</v>
      </c>
      <c r="E43" s="1">
        <f t="shared" si="0"/>
        <v>60</v>
      </c>
      <c r="F43" s="1">
        <f t="shared" si="1"/>
        <v>1134</v>
      </c>
    </row>
    <row r="44" spans="2:6" x14ac:dyDescent="0.25">
      <c r="B44" s="1" t="s">
        <v>140</v>
      </c>
      <c r="C44" s="1">
        <v>23</v>
      </c>
      <c r="D44" s="1">
        <v>0</v>
      </c>
      <c r="E44" s="1">
        <f t="shared" si="0"/>
        <v>69</v>
      </c>
      <c r="F44" s="1">
        <f t="shared" si="1"/>
        <v>1304.0999999999999</v>
      </c>
    </row>
    <row r="45" spans="2:6" x14ac:dyDescent="0.25">
      <c r="B45" s="1" t="s">
        <v>141</v>
      </c>
      <c r="C45" s="1">
        <v>20</v>
      </c>
      <c r="D45" s="1">
        <v>0</v>
      </c>
      <c r="E45" s="1">
        <f t="shared" si="0"/>
        <v>60</v>
      </c>
      <c r="F45" s="1">
        <f t="shared" si="1"/>
        <v>1134</v>
      </c>
    </row>
    <row r="46" spans="2:6" x14ac:dyDescent="0.25">
      <c r="B46" s="1" t="s">
        <v>142</v>
      </c>
      <c r="C46" s="1">
        <v>22</v>
      </c>
      <c r="D46" s="1">
        <v>22</v>
      </c>
      <c r="E46" s="1">
        <f t="shared" si="0"/>
        <v>66</v>
      </c>
      <c r="F46" s="1">
        <f t="shared" si="1"/>
        <v>1247.3999999999999</v>
      </c>
    </row>
    <row r="47" spans="2:6" x14ac:dyDescent="0.25">
      <c r="B47" s="1" t="s">
        <v>143</v>
      </c>
      <c r="C47" s="1">
        <v>23</v>
      </c>
      <c r="D47" s="1">
        <v>23</v>
      </c>
      <c r="E47" s="1">
        <f t="shared" si="0"/>
        <v>69</v>
      </c>
      <c r="F47" s="1">
        <f t="shared" si="1"/>
        <v>1304.0999999999999</v>
      </c>
    </row>
    <row r="48" spans="2:6" x14ac:dyDescent="0.25">
      <c r="B48" s="1" t="s">
        <v>144</v>
      </c>
      <c r="C48" s="1">
        <v>19</v>
      </c>
      <c r="D48" s="1">
        <v>19</v>
      </c>
      <c r="E48" s="1">
        <f t="shared" si="0"/>
        <v>57</v>
      </c>
      <c r="F48" s="1">
        <f t="shared" si="1"/>
        <v>1077.3</v>
      </c>
    </row>
    <row r="49" spans="2:6" x14ac:dyDescent="0.25">
      <c r="B49" s="1" t="s">
        <v>145</v>
      </c>
      <c r="C49" s="1">
        <v>21</v>
      </c>
      <c r="D49" s="1">
        <v>16</v>
      </c>
      <c r="E49" s="1">
        <f t="shared" si="0"/>
        <v>63</v>
      </c>
      <c r="F49" s="1">
        <f t="shared" si="1"/>
        <v>1190.6999999999998</v>
      </c>
    </row>
    <row r="50" spans="2:6" x14ac:dyDescent="0.25">
      <c r="B50" s="1"/>
      <c r="C50" s="1">
        <f>SUM(C38:C49)</f>
        <v>252</v>
      </c>
      <c r="D50" s="1">
        <f>SUM(D38:D49)</f>
        <v>190</v>
      </c>
      <c r="E50" s="1">
        <f>SUM(E38:E49)</f>
        <v>756</v>
      </c>
      <c r="F50" s="1">
        <f>SUM(F38:F49)</f>
        <v>14288.399999999998</v>
      </c>
    </row>
  </sheetData>
  <mergeCells count="2">
    <mergeCell ref="B3:D3"/>
    <mergeCell ref="B34:D34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34CCE-E0E2-42EA-A318-7737B59BDC91}">
  <sheetPr>
    <pageSetUpPr fitToPage="1"/>
  </sheetPr>
  <dimension ref="A3:F46"/>
  <sheetViews>
    <sheetView topLeftCell="A16" workbookViewId="0">
      <selection activeCell="C24" sqref="C24:C25"/>
    </sheetView>
  </sheetViews>
  <sheetFormatPr defaultRowHeight="15" x14ac:dyDescent="0.25"/>
  <cols>
    <col min="1" max="1" width="4.7109375" customWidth="1"/>
    <col min="2" max="2" width="32" customWidth="1"/>
    <col min="3" max="3" width="10.85546875" bestFit="1" customWidth="1"/>
    <col min="4" max="4" width="16.28515625" customWidth="1"/>
    <col min="5" max="5" width="12" customWidth="1"/>
  </cols>
  <sheetData>
    <row r="3" spans="1:5" x14ac:dyDescent="0.25">
      <c r="B3" s="34" t="s">
        <v>107</v>
      </c>
      <c r="C3" s="34"/>
      <c r="D3" s="34"/>
    </row>
    <row r="6" spans="1:5" ht="60" x14ac:dyDescent="0.25">
      <c r="A6" s="1" t="s">
        <v>0</v>
      </c>
      <c r="B6" s="2" t="s">
        <v>1</v>
      </c>
      <c r="C6" s="2" t="s">
        <v>2</v>
      </c>
      <c r="D6" s="3" t="s">
        <v>3</v>
      </c>
      <c r="E6" s="4" t="s">
        <v>4</v>
      </c>
    </row>
    <row r="7" spans="1:5" x14ac:dyDescent="0.25">
      <c r="A7" s="1">
        <v>1</v>
      </c>
      <c r="B7" s="5" t="s">
        <v>5</v>
      </c>
      <c r="C7" s="6">
        <v>0</v>
      </c>
      <c r="D7" s="7" t="s">
        <v>6</v>
      </c>
      <c r="E7" s="8">
        <v>0</v>
      </c>
    </row>
    <row r="8" spans="1:5" x14ac:dyDescent="0.25">
      <c r="A8" s="1">
        <v>2</v>
      </c>
      <c r="B8" s="5" t="s">
        <v>7</v>
      </c>
      <c r="C8" s="6">
        <v>1.1000000000000001</v>
      </c>
      <c r="D8" s="7"/>
      <c r="E8" s="8"/>
    </row>
    <row r="9" spans="1:5" x14ac:dyDescent="0.25">
      <c r="A9" s="1">
        <v>3</v>
      </c>
      <c r="B9" s="5" t="s">
        <v>8</v>
      </c>
      <c r="C9" s="6">
        <v>2.1</v>
      </c>
      <c r="D9" s="7"/>
      <c r="E9" s="8"/>
    </row>
    <row r="10" spans="1:5" x14ac:dyDescent="0.25">
      <c r="A10" s="1">
        <v>4</v>
      </c>
      <c r="B10" s="5" t="s">
        <v>9</v>
      </c>
      <c r="C10" s="6">
        <v>2.8</v>
      </c>
      <c r="D10" s="7"/>
      <c r="E10" s="8"/>
    </row>
    <row r="11" spans="1:5" x14ac:dyDescent="0.25">
      <c r="A11" s="1">
        <v>5</v>
      </c>
      <c r="B11" s="5" t="s">
        <v>10</v>
      </c>
      <c r="C11" s="6">
        <v>3.6</v>
      </c>
      <c r="D11" s="7"/>
      <c r="E11" s="8"/>
    </row>
    <row r="12" spans="1:5" x14ac:dyDescent="0.25">
      <c r="A12" s="1">
        <v>6</v>
      </c>
      <c r="B12" s="5" t="s">
        <v>11</v>
      </c>
      <c r="C12" s="1">
        <v>4.0999999999999996</v>
      </c>
      <c r="D12" s="1"/>
      <c r="E12" s="9"/>
    </row>
    <row r="13" spans="1:5" x14ac:dyDescent="0.25">
      <c r="A13" s="1">
        <v>7</v>
      </c>
      <c r="B13" s="5" t="s">
        <v>12</v>
      </c>
      <c r="C13" s="1">
        <v>5.0999999999999996</v>
      </c>
      <c r="D13" s="1"/>
      <c r="E13" s="9"/>
    </row>
    <row r="14" spans="1:5" x14ac:dyDescent="0.25">
      <c r="A14" s="1">
        <v>8</v>
      </c>
      <c r="B14" s="5" t="s">
        <v>13</v>
      </c>
      <c r="C14" s="1">
        <v>6.3</v>
      </c>
      <c r="D14" s="1"/>
      <c r="E14" s="9"/>
    </row>
    <row r="15" spans="1:5" x14ac:dyDescent="0.25">
      <c r="A15" s="1">
        <v>9</v>
      </c>
      <c r="B15" s="5" t="s">
        <v>14</v>
      </c>
      <c r="C15" s="6">
        <v>9.9</v>
      </c>
      <c r="D15" s="7"/>
      <c r="E15" s="8"/>
    </row>
    <row r="16" spans="1:5" x14ac:dyDescent="0.25">
      <c r="A16" s="1">
        <v>10</v>
      </c>
      <c r="B16" s="5" t="s">
        <v>15</v>
      </c>
      <c r="C16" s="6">
        <v>12.8</v>
      </c>
      <c r="D16" s="7"/>
      <c r="E16" s="8"/>
    </row>
    <row r="17" spans="1:5" ht="30.75" x14ac:dyDescent="0.3">
      <c r="A17" s="1">
        <v>11</v>
      </c>
      <c r="B17" s="10" t="s">
        <v>16</v>
      </c>
      <c r="C17" s="11">
        <v>14.3</v>
      </c>
      <c r="D17" s="7" t="s">
        <v>17</v>
      </c>
      <c r="E17" s="8">
        <v>21</v>
      </c>
    </row>
    <row r="18" spans="1:5" x14ac:dyDescent="0.25">
      <c r="B18" s="1"/>
      <c r="C18" s="1"/>
    </row>
    <row r="19" spans="1:5" x14ac:dyDescent="0.25">
      <c r="B19" s="5"/>
      <c r="C19" s="12"/>
    </row>
    <row r="20" spans="1:5" x14ac:dyDescent="0.25">
      <c r="B20" s="5" t="s">
        <v>105</v>
      </c>
      <c r="C20" s="13">
        <v>252</v>
      </c>
      <c r="D20" s="1" t="s">
        <v>18</v>
      </c>
      <c r="E20" s="1">
        <f>C20*2</f>
        <v>504</v>
      </c>
    </row>
    <row r="21" spans="1:5" x14ac:dyDescent="0.25">
      <c r="B21" s="5" t="s">
        <v>106</v>
      </c>
      <c r="C21" s="13">
        <v>190</v>
      </c>
      <c r="D21" s="1" t="s">
        <v>19</v>
      </c>
      <c r="E21" s="1">
        <v>0</v>
      </c>
    </row>
    <row r="22" spans="1:5" x14ac:dyDescent="0.25">
      <c r="B22" s="5" t="s">
        <v>20</v>
      </c>
      <c r="C22" s="6">
        <f>E20*C17</f>
        <v>7207.2000000000007</v>
      </c>
    </row>
    <row r="23" spans="1:5" x14ac:dyDescent="0.25">
      <c r="B23" s="5" t="s">
        <v>21</v>
      </c>
      <c r="C23" s="13">
        <v>0</v>
      </c>
    </row>
    <row r="24" spans="1:5" x14ac:dyDescent="0.25">
      <c r="B24" s="5" t="s">
        <v>22</v>
      </c>
      <c r="C24" s="29"/>
    </row>
    <row r="25" spans="1:5" x14ac:dyDescent="0.25">
      <c r="B25" s="5" t="s">
        <v>23</v>
      </c>
      <c r="C25" s="30"/>
    </row>
    <row r="26" spans="1:5" x14ac:dyDescent="0.25">
      <c r="B26" s="5"/>
      <c r="C26" s="1"/>
    </row>
    <row r="28" spans="1:5" x14ac:dyDescent="0.25">
      <c r="B28" s="14" t="s">
        <v>24</v>
      </c>
    </row>
    <row r="29" spans="1:5" x14ac:dyDescent="0.25">
      <c r="B29" s="15"/>
    </row>
    <row r="30" spans="1:5" x14ac:dyDescent="0.25">
      <c r="B30" s="35" t="s">
        <v>26</v>
      </c>
      <c r="C30" s="35"/>
      <c r="D30" s="35"/>
    </row>
    <row r="33" spans="2:6" ht="30" x14ac:dyDescent="0.25">
      <c r="B33" s="1"/>
      <c r="C33" s="6" t="s">
        <v>130</v>
      </c>
      <c r="D33" s="1" t="s">
        <v>131</v>
      </c>
      <c r="E33" s="33" t="s">
        <v>146</v>
      </c>
      <c r="F33" s="33" t="s">
        <v>133</v>
      </c>
    </row>
    <row r="34" spans="2:6" x14ac:dyDescent="0.25">
      <c r="B34" s="1" t="s">
        <v>134</v>
      </c>
      <c r="C34" s="1">
        <v>21</v>
      </c>
      <c r="D34" s="1"/>
      <c r="E34" s="1">
        <f>C34*2</f>
        <v>42</v>
      </c>
      <c r="F34" s="1">
        <f>E34*$C$17</f>
        <v>600.6</v>
      </c>
    </row>
    <row r="35" spans="2:6" x14ac:dyDescent="0.25">
      <c r="B35" s="1" t="s">
        <v>135</v>
      </c>
      <c r="C35" s="1">
        <v>20</v>
      </c>
      <c r="D35" s="1"/>
      <c r="E35" s="1">
        <f t="shared" ref="E35:E45" si="0">C35*2</f>
        <v>40</v>
      </c>
      <c r="F35" s="1">
        <f t="shared" ref="F35:F45" si="1">E35*$C$17</f>
        <v>572</v>
      </c>
    </row>
    <row r="36" spans="2:6" x14ac:dyDescent="0.25">
      <c r="B36" s="1" t="s">
        <v>136</v>
      </c>
      <c r="C36" s="1">
        <v>21</v>
      </c>
      <c r="D36" s="1"/>
      <c r="E36" s="1">
        <f t="shared" si="0"/>
        <v>42</v>
      </c>
      <c r="F36" s="1">
        <f t="shared" si="1"/>
        <v>600.6</v>
      </c>
    </row>
    <row r="37" spans="2:6" x14ac:dyDescent="0.25">
      <c r="B37" s="1" t="s">
        <v>137</v>
      </c>
      <c r="C37" s="1">
        <v>21</v>
      </c>
      <c r="D37" s="1"/>
      <c r="E37" s="1">
        <f t="shared" si="0"/>
        <v>42</v>
      </c>
      <c r="F37" s="1">
        <f t="shared" si="1"/>
        <v>600.6</v>
      </c>
    </row>
    <row r="38" spans="2:6" x14ac:dyDescent="0.25">
      <c r="B38" s="1" t="s">
        <v>138</v>
      </c>
      <c r="C38" s="1">
        <v>21</v>
      </c>
      <c r="D38" s="1"/>
      <c r="E38" s="1">
        <f t="shared" si="0"/>
        <v>42</v>
      </c>
      <c r="F38" s="1">
        <f t="shared" si="1"/>
        <v>600.6</v>
      </c>
    </row>
    <row r="39" spans="2:6" x14ac:dyDescent="0.25">
      <c r="B39" s="1" t="s">
        <v>139</v>
      </c>
      <c r="C39" s="1">
        <v>20</v>
      </c>
      <c r="D39" s="1"/>
      <c r="E39" s="1">
        <f t="shared" si="0"/>
        <v>40</v>
      </c>
      <c r="F39" s="1">
        <f t="shared" si="1"/>
        <v>572</v>
      </c>
    </row>
    <row r="40" spans="2:6" x14ac:dyDescent="0.25">
      <c r="B40" s="1" t="s">
        <v>140</v>
      </c>
      <c r="C40" s="1">
        <v>23</v>
      </c>
      <c r="D40" s="1"/>
      <c r="E40" s="1">
        <f t="shared" si="0"/>
        <v>46</v>
      </c>
      <c r="F40" s="1">
        <f t="shared" si="1"/>
        <v>657.80000000000007</v>
      </c>
    </row>
    <row r="41" spans="2:6" x14ac:dyDescent="0.25">
      <c r="B41" s="1" t="s">
        <v>141</v>
      </c>
      <c r="C41" s="1">
        <v>20</v>
      </c>
      <c r="D41" s="1"/>
      <c r="E41" s="1">
        <f t="shared" si="0"/>
        <v>40</v>
      </c>
      <c r="F41" s="1">
        <f t="shared" si="1"/>
        <v>572</v>
      </c>
    </row>
    <row r="42" spans="2:6" x14ac:dyDescent="0.25">
      <c r="B42" s="1" t="s">
        <v>142</v>
      </c>
      <c r="C42" s="1">
        <v>22</v>
      </c>
      <c r="D42" s="1"/>
      <c r="E42" s="1">
        <f t="shared" si="0"/>
        <v>44</v>
      </c>
      <c r="F42" s="1">
        <f t="shared" si="1"/>
        <v>629.20000000000005</v>
      </c>
    </row>
    <row r="43" spans="2:6" x14ac:dyDescent="0.25">
      <c r="B43" s="1" t="s">
        <v>143</v>
      </c>
      <c r="C43" s="1">
        <v>23</v>
      </c>
      <c r="D43" s="1"/>
      <c r="E43" s="1">
        <f t="shared" si="0"/>
        <v>46</v>
      </c>
      <c r="F43" s="1">
        <f t="shared" si="1"/>
        <v>657.80000000000007</v>
      </c>
    </row>
    <row r="44" spans="2:6" x14ac:dyDescent="0.25">
      <c r="B44" s="1" t="s">
        <v>144</v>
      </c>
      <c r="C44" s="1">
        <v>19</v>
      </c>
      <c r="D44" s="1"/>
      <c r="E44" s="1">
        <f t="shared" si="0"/>
        <v>38</v>
      </c>
      <c r="F44" s="1">
        <f t="shared" si="1"/>
        <v>543.4</v>
      </c>
    </row>
    <row r="45" spans="2:6" x14ac:dyDescent="0.25">
      <c r="B45" s="1" t="s">
        <v>145</v>
      </c>
      <c r="C45" s="1">
        <v>21</v>
      </c>
      <c r="D45" s="1"/>
      <c r="E45" s="1">
        <f t="shared" si="0"/>
        <v>42</v>
      </c>
      <c r="F45" s="1">
        <f t="shared" si="1"/>
        <v>600.6</v>
      </c>
    </row>
    <row r="46" spans="2:6" x14ac:dyDescent="0.25">
      <c r="B46" s="1"/>
      <c r="C46" s="1">
        <f>SUM(C34:C45)</f>
        <v>252</v>
      </c>
      <c r="D46" s="1"/>
      <c r="E46" s="1">
        <f>SUM(E34:E45)</f>
        <v>504</v>
      </c>
      <c r="F46" s="1">
        <f>SUM(F34:F45)</f>
        <v>7207.2</v>
      </c>
    </row>
  </sheetData>
  <mergeCells count="2">
    <mergeCell ref="B3:D3"/>
    <mergeCell ref="B30:D30"/>
  </mergeCells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41B3-8983-465B-80DB-96A2FBADF83F}">
  <sheetPr>
    <pageSetUpPr fitToPage="1"/>
  </sheetPr>
  <dimension ref="A2:F39"/>
  <sheetViews>
    <sheetView topLeftCell="A13" workbookViewId="0">
      <selection activeCell="C17" sqref="C17:C18"/>
    </sheetView>
  </sheetViews>
  <sheetFormatPr defaultRowHeight="15" x14ac:dyDescent="0.25"/>
  <cols>
    <col min="1" max="1" width="5.42578125" customWidth="1"/>
    <col min="2" max="2" width="24.140625" customWidth="1"/>
    <col min="3" max="3" width="11.28515625" customWidth="1"/>
    <col min="4" max="4" width="18.7109375" customWidth="1"/>
    <col min="5" max="5" width="16.140625" customWidth="1"/>
  </cols>
  <sheetData>
    <row r="2" spans="1:5" x14ac:dyDescent="0.25">
      <c r="B2" s="34" t="s">
        <v>108</v>
      </c>
      <c r="C2" s="34"/>
      <c r="D2" s="34"/>
      <c r="E2" s="34"/>
    </row>
    <row r="4" spans="1:5" ht="45.75" customHeight="1" x14ac:dyDescent="0.25">
      <c r="A4" s="1" t="s">
        <v>0</v>
      </c>
      <c r="B4" s="2" t="s">
        <v>27</v>
      </c>
      <c r="C4" s="2" t="s">
        <v>2</v>
      </c>
      <c r="D4" s="3" t="s">
        <v>3</v>
      </c>
      <c r="E4" s="4" t="s">
        <v>28</v>
      </c>
    </row>
    <row r="5" spans="1:5" x14ac:dyDescent="0.25">
      <c r="A5" s="1">
        <v>1</v>
      </c>
      <c r="B5" s="5" t="s">
        <v>29</v>
      </c>
      <c r="C5" s="6">
        <v>0</v>
      </c>
      <c r="D5" s="7" t="s">
        <v>126</v>
      </c>
      <c r="E5" s="13">
        <v>0</v>
      </c>
    </row>
    <row r="6" spans="1:5" x14ac:dyDescent="0.25">
      <c r="A6" s="1">
        <v>2</v>
      </c>
      <c r="B6" s="5" t="s">
        <v>30</v>
      </c>
      <c r="C6" s="6">
        <v>1.1000000000000001</v>
      </c>
      <c r="D6" s="7"/>
      <c r="E6" s="13"/>
    </row>
    <row r="7" spans="1:5" x14ac:dyDescent="0.25">
      <c r="A7" s="1">
        <v>3</v>
      </c>
      <c r="B7" s="5" t="s">
        <v>31</v>
      </c>
      <c r="C7" s="6">
        <v>2.2999999999999998</v>
      </c>
      <c r="D7" s="7"/>
      <c r="E7" s="13"/>
    </row>
    <row r="8" spans="1:5" x14ac:dyDescent="0.25">
      <c r="A8" s="1">
        <v>4</v>
      </c>
      <c r="B8" s="5" t="s">
        <v>32</v>
      </c>
      <c r="C8" s="1">
        <v>3.1</v>
      </c>
      <c r="D8" s="1"/>
      <c r="E8" s="1"/>
    </row>
    <row r="9" spans="1:5" x14ac:dyDescent="0.25">
      <c r="A9" s="1">
        <v>5</v>
      </c>
      <c r="B9" s="5" t="s">
        <v>33</v>
      </c>
      <c r="C9" s="6">
        <v>4.5</v>
      </c>
      <c r="D9" s="7"/>
      <c r="E9" s="13"/>
    </row>
    <row r="10" spans="1:5" x14ac:dyDescent="0.25">
      <c r="A10" s="1">
        <v>6</v>
      </c>
      <c r="B10" s="5" t="s">
        <v>34</v>
      </c>
      <c r="C10" s="6">
        <v>4.9000000000000004</v>
      </c>
      <c r="D10" s="7"/>
      <c r="E10" s="13"/>
    </row>
    <row r="11" spans="1:5" ht="30.75" x14ac:dyDescent="0.3">
      <c r="A11" s="1">
        <v>7</v>
      </c>
      <c r="B11" s="10" t="s">
        <v>16</v>
      </c>
      <c r="C11" s="11">
        <v>6.5</v>
      </c>
      <c r="D11" s="16" t="s">
        <v>125</v>
      </c>
      <c r="E11" s="13">
        <v>12</v>
      </c>
    </row>
    <row r="12" spans="1:5" x14ac:dyDescent="0.25">
      <c r="B12" s="5" t="s">
        <v>105</v>
      </c>
      <c r="C12" s="13">
        <v>252</v>
      </c>
      <c r="D12" s="1" t="s">
        <v>35</v>
      </c>
      <c r="E12" s="13">
        <v>0</v>
      </c>
    </row>
    <row r="13" spans="1:5" x14ac:dyDescent="0.25">
      <c r="B13" s="5" t="s">
        <v>106</v>
      </c>
      <c r="C13" s="13">
        <v>190</v>
      </c>
      <c r="D13" s="1" t="s">
        <v>37</v>
      </c>
      <c r="E13" s="1">
        <f>C13*2</f>
        <v>380</v>
      </c>
    </row>
    <row r="14" spans="1:5" x14ac:dyDescent="0.25">
      <c r="B14" s="5" t="s">
        <v>38</v>
      </c>
      <c r="C14" s="12">
        <f>E12*C11</f>
        <v>0</v>
      </c>
      <c r="E14" s="17"/>
    </row>
    <row r="15" spans="1:5" x14ac:dyDescent="0.25">
      <c r="B15" s="5" t="s">
        <v>39</v>
      </c>
      <c r="C15" s="1">
        <f>E13*C11</f>
        <v>2470</v>
      </c>
    </row>
    <row r="16" spans="1:5" x14ac:dyDescent="0.25">
      <c r="B16" s="5" t="s">
        <v>40</v>
      </c>
      <c r="C16" s="18">
        <f>SUM(C14:C15)</f>
        <v>2470</v>
      </c>
    </row>
    <row r="17" spans="2:6" x14ac:dyDescent="0.25">
      <c r="B17" s="5" t="s">
        <v>22</v>
      </c>
      <c r="C17" s="29"/>
    </row>
    <row r="18" spans="2:6" x14ac:dyDescent="0.25">
      <c r="B18" s="5" t="s">
        <v>23</v>
      </c>
      <c r="C18" s="30"/>
    </row>
    <row r="19" spans="2:6" x14ac:dyDescent="0.25">
      <c r="B19" s="5"/>
      <c r="C19" s="1"/>
    </row>
    <row r="21" spans="2:6" x14ac:dyDescent="0.25">
      <c r="B21" s="14" t="s">
        <v>24</v>
      </c>
    </row>
    <row r="22" spans="2:6" x14ac:dyDescent="0.25">
      <c r="B22" s="15" t="s">
        <v>25</v>
      </c>
    </row>
    <row r="23" spans="2:6" x14ac:dyDescent="0.25">
      <c r="B23" s="35"/>
      <c r="C23" s="35"/>
      <c r="D23" s="35"/>
    </row>
    <row r="26" spans="2:6" ht="30" x14ac:dyDescent="0.25">
      <c r="B26" s="1"/>
      <c r="C26" s="6" t="s">
        <v>130</v>
      </c>
      <c r="D26" s="1" t="s">
        <v>131</v>
      </c>
      <c r="E26" s="33" t="s">
        <v>132</v>
      </c>
      <c r="F26" s="33" t="s">
        <v>133</v>
      </c>
    </row>
    <row r="27" spans="2:6" x14ac:dyDescent="0.25">
      <c r="B27" s="1" t="s">
        <v>134</v>
      </c>
      <c r="C27" s="1">
        <v>21</v>
      </c>
      <c r="D27" s="1">
        <v>21</v>
      </c>
      <c r="E27" s="1">
        <f>D27*2</f>
        <v>42</v>
      </c>
      <c r="F27" s="1">
        <f>E27*$C$11</f>
        <v>273</v>
      </c>
    </row>
    <row r="28" spans="2:6" x14ac:dyDescent="0.25">
      <c r="B28" s="1" t="s">
        <v>135</v>
      </c>
      <c r="C28" s="1">
        <v>20</v>
      </c>
      <c r="D28" s="1">
        <v>10</v>
      </c>
      <c r="E28" s="1">
        <f t="shared" ref="E28:E38" si="0">D28*2</f>
        <v>20</v>
      </c>
      <c r="F28" s="1">
        <f t="shared" ref="F28:F37" si="1">E28*$C$11</f>
        <v>130</v>
      </c>
    </row>
    <row r="29" spans="2:6" x14ac:dyDescent="0.25">
      <c r="B29" s="1" t="s">
        <v>136</v>
      </c>
      <c r="C29" s="1">
        <v>21</v>
      </c>
      <c r="D29" s="1">
        <v>21</v>
      </c>
      <c r="E29" s="1">
        <f t="shared" si="0"/>
        <v>42</v>
      </c>
      <c r="F29" s="1">
        <f t="shared" si="1"/>
        <v>273</v>
      </c>
    </row>
    <row r="30" spans="2:6" x14ac:dyDescent="0.25">
      <c r="B30" s="1" t="s">
        <v>137</v>
      </c>
      <c r="C30" s="1">
        <v>21</v>
      </c>
      <c r="D30" s="1">
        <v>18</v>
      </c>
      <c r="E30" s="1">
        <f t="shared" si="0"/>
        <v>36</v>
      </c>
      <c r="F30" s="1">
        <f t="shared" si="1"/>
        <v>234</v>
      </c>
    </row>
    <row r="31" spans="2:6" x14ac:dyDescent="0.25">
      <c r="B31" s="1" t="s">
        <v>138</v>
      </c>
      <c r="C31" s="1">
        <v>21</v>
      </c>
      <c r="D31" s="1">
        <v>21</v>
      </c>
      <c r="E31" s="1">
        <f t="shared" si="0"/>
        <v>42</v>
      </c>
      <c r="F31" s="1">
        <f t="shared" si="1"/>
        <v>273</v>
      </c>
    </row>
    <row r="32" spans="2:6" x14ac:dyDescent="0.25">
      <c r="B32" s="1" t="s">
        <v>139</v>
      </c>
      <c r="C32" s="1">
        <v>20</v>
      </c>
      <c r="D32" s="1">
        <v>19</v>
      </c>
      <c r="E32" s="1">
        <f t="shared" si="0"/>
        <v>38</v>
      </c>
      <c r="F32" s="1">
        <f t="shared" si="1"/>
        <v>247</v>
      </c>
    </row>
    <row r="33" spans="2:6" x14ac:dyDescent="0.25">
      <c r="B33" s="1" t="s">
        <v>140</v>
      </c>
      <c r="C33" s="1">
        <v>23</v>
      </c>
      <c r="D33" s="1">
        <v>0</v>
      </c>
      <c r="E33" s="1">
        <f t="shared" si="0"/>
        <v>0</v>
      </c>
      <c r="F33" s="1">
        <f t="shared" si="1"/>
        <v>0</v>
      </c>
    </row>
    <row r="34" spans="2:6" x14ac:dyDescent="0.25">
      <c r="B34" s="1" t="s">
        <v>141</v>
      </c>
      <c r="C34" s="1">
        <v>20</v>
      </c>
      <c r="D34" s="1">
        <v>0</v>
      </c>
      <c r="E34" s="1">
        <f t="shared" si="0"/>
        <v>0</v>
      </c>
      <c r="F34" s="1">
        <f t="shared" si="1"/>
        <v>0</v>
      </c>
    </row>
    <row r="35" spans="2:6" x14ac:dyDescent="0.25">
      <c r="B35" s="1" t="s">
        <v>142</v>
      </c>
      <c r="C35" s="1">
        <v>22</v>
      </c>
      <c r="D35" s="1">
        <v>22</v>
      </c>
      <c r="E35" s="1">
        <f t="shared" si="0"/>
        <v>44</v>
      </c>
      <c r="F35" s="1">
        <f t="shared" si="1"/>
        <v>286</v>
      </c>
    </row>
    <row r="36" spans="2:6" x14ac:dyDescent="0.25">
      <c r="B36" s="1" t="s">
        <v>143</v>
      </c>
      <c r="C36" s="1">
        <v>23</v>
      </c>
      <c r="D36" s="1">
        <v>23</v>
      </c>
      <c r="E36" s="1">
        <f t="shared" si="0"/>
        <v>46</v>
      </c>
      <c r="F36" s="1">
        <f t="shared" si="1"/>
        <v>299</v>
      </c>
    </row>
    <row r="37" spans="2:6" x14ac:dyDescent="0.25">
      <c r="B37" s="1" t="s">
        <v>144</v>
      </c>
      <c r="C37" s="1">
        <v>19</v>
      </c>
      <c r="D37" s="1">
        <v>19</v>
      </c>
      <c r="E37" s="1">
        <f t="shared" si="0"/>
        <v>38</v>
      </c>
      <c r="F37" s="1">
        <f t="shared" si="1"/>
        <v>247</v>
      </c>
    </row>
    <row r="38" spans="2:6" x14ac:dyDescent="0.25">
      <c r="B38" s="1" t="s">
        <v>145</v>
      </c>
      <c r="C38" s="1">
        <v>21</v>
      </c>
      <c r="D38" s="1">
        <v>16</v>
      </c>
      <c r="E38" s="1">
        <f t="shared" si="0"/>
        <v>32</v>
      </c>
      <c r="F38" s="1">
        <f>E38*$C$11</f>
        <v>208</v>
      </c>
    </row>
    <row r="39" spans="2:6" x14ac:dyDescent="0.25">
      <c r="B39" s="1"/>
      <c r="C39" s="1">
        <f>SUM(C27:C38)</f>
        <v>252</v>
      </c>
      <c r="D39" s="1">
        <f>SUM(D27:D38)</f>
        <v>190</v>
      </c>
      <c r="E39" s="1">
        <f>SUM(E27:E38)</f>
        <v>380</v>
      </c>
      <c r="F39" s="1">
        <f>SUM(F27:F38)</f>
        <v>2470</v>
      </c>
    </row>
  </sheetData>
  <mergeCells count="2">
    <mergeCell ref="B2:E2"/>
    <mergeCell ref="B23:D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073BA-75B5-4BF5-A5DA-817FE7143391}">
  <sheetPr>
    <pageSetUpPr fitToPage="1"/>
  </sheetPr>
  <dimension ref="A2:F49"/>
  <sheetViews>
    <sheetView topLeftCell="A19" workbookViewId="0">
      <selection activeCell="C27" sqref="C27:C28"/>
    </sheetView>
  </sheetViews>
  <sheetFormatPr defaultRowHeight="15" x14ac:dyDescent="0.25"/>
  <cols>
    <col min="1" max="1" width="6" customWidth="1"/>
    <col min="2" max="2" width="23.5703125" customWidth="1"/>
    <col min="3" max="3" width="11.42578125" customWidth="1"/>
    <col min="4" max="4" width="22.42578125" customWidth="1"/>
    <col min="5" max="5" width="10.85546875" customWidth="1"/>
  </cols>
  <sheetData>
    <row r="2" spans="1:5" x14ac:dyDescent="0.25">
      <c r="B2" s="34" t="s">
        <v>109</v>
      </c>
      <c r="C2" s="34"/>
      <c r="D2" s="34"/>
    </row>
    <row r="5" spans="1:5" ht="60" x14ac:dyDescent="0.25">
      <c r="A5" s="1" t="s">
        <v>0</v>
      </c>
      <c r="B5" s="2" t="s">
        <v>27</v>
      </c>
      <c r="C5" s="2" t="s">
        <v>2</v>
      </c>
      <c r="D5" s="3" t="s">
        <v>3</v>
      </c>
      <c r="E5" s="4" t="s">
        <v>28</v>
      </c>
    </row>
    <row r="6" spans="1:5" ht="30" x14ac:dyDescent="0.25">
      <c r="A6" s="1">
        <v>1</v>
      </c>
      <c r="B6" s="10" t="s">
        <v>16</v>
      </c>
      <c r="C6" s="6">
        <v>0</v>
      </c>
      <c r="D6" s="16" t="s">
        <v>127</v>
      </c>
      <c r="E6" s="13">
        <v>0</v>
      </c>
    </row>
    <row r="7" spans="1:5" x14ac:dyDescent="0.25">
      <c r="A7" s="1">
        <v>2</v>
      </c>
      <c r="B7" s="5" t="s">
        <v>41</v>
      </c>
      <c r="C7" s="6">
        <v>1.4</v>
      </c>
      <c r="D7" s="7"/>
      <c r="E7" s="13"/>
    </row>
    <row r="8" spans="1:5" x14ac:dyDescent="0.25">
      <c r="A8" s="1">
        <v>3</v>
      </c>
      <c r="B8" s="5" t="s">
        <v>42</v>
      </c>
      <c r="C8" s="6">
        <v>3.6</v>
      </c>
      <c r="D8" s="7"/>
      <c r="E8" s="13"/>
    </row>
    <row r="9" spans="1:5" x14ac:dyDescent="0.25">
      <c r="A9" s="1">
        <v>4</v>
      </c>
      <c r="B9" s="5" t="s">
        <v>43</v>
      </c>
      <c r="C9" s="6">
        <v>3.7</v>
      </c>
      <c r="D9" s="7"/>
      <c r="E9" s="13"/>
    </row>
    <row r="10" spans="1:5" x14ac:dyDescent="0.25">
      <c r="A10" s="1">
        <v>5</v>
      </c>
      <c r="B10" s="5" t="s">
        <v>123</v>
      </c>
      <c r="C10" s="6">
        <v>5.6</v>
      </c>
      <c r="D10" s="7"/>
      <c r="E10" s="13"/>
    </row>
    <row r="11" spans="1:5" x14ac:dyDescent="0.25">
      <c r="A11" s="1">
        <v>6</v>
      </c>
      <c r="B11" s="5" t="s">
        <v>124</v>
      </c>
      <c r="C11" s="6">
        <v>6.6</v>
      </c>
      <c r="D11" s="7"/>
      <c r="E11" s="13"/>
    </row>
    <row r="12" spans="1:5" x14ac:dyDescent="0.25">
      <c r="A12" s="1">
        <v>5</v>
      </c>
      <c r="B12" s="5" t="s">
        <v>44</v>
      </c>
      <c r="C12" s="6">
        <v>9</v>
      </c>
      <c r="D12" s="7"/>
      <c r="E12" s="13"/>
    </row>
    <row r="13" spans="1:5" x14ac:dyDescent="0.25">
      <c r="A13" s="1">
        <v>6</v>
      </c>
      <c r="B13" s="5" t="s">
        <v>45</v>
      </c>
      <c r="C13" s="6">
        <v>9.1</v>
      </c>
      <c r="D13" s="7"/>
      <c r="E13" s="13"/>
    </row>
    <row r="14" spans="1:5" x14ac:dyDescent="0.25">
      <c r="A14" s="1">
        <v>7</v>
      </c>
      <c r="B14" s="5" t="s">
        <v>46</v>
      </c>
      <c r="C14" s="6">
        <v>11.2</v>
      </c>
      <c r="D14" s="7"/>
      <c r="E14" s="13"/>
    </row>
    <row r="15" spans="1:5" x14ac:dyDescent="0.25">
      <c r="A15" s="1">
        <v>8</v>
      </c>
      <c r="B15" s="5" t="s">
        <v>47</v>
      </c>
      <c r="C15" s="6">
        <v>12.2</v>
      </c>
      <c r="D15" s="7"/>
      <c r="E15" s="13"/>
    </row>
    <row r="16" spans="1:5" x14ac:dyDescent="0.25">
      <c r="A16" s="1">
        <v>9</v>
      </c>
      <c r="B16" s="5" t="s">
        <v>48</v>
      </c>
      <c r="C16" s="6">
        <v>12.6</v>
      </c>
      <c r="D16" s="7"/>
      <c r="E16" s="13"/>
    </row>
    <row r="17" spans="1:5" x14ac:dyDescent="0.25">
      <c r="A17" s="1">
        <v>10</v>
      </c>
      <c r="B17" s="5" t="s">
        <v>49</v>
      </c>
      <c r="C17" s="6">
        <v>13</v>
      </c>
      <c r="D17" s="7"/>
      <c r="E17" s="13"/>
    </row>
    <row r="18" spans="1:5" x14ac:dyDescent="0.25">
      <c r="A18" s="1">
        <v>11</v>
      </c>
      <c r="B18" s="5" t="s">
        <v>50</v>
      </c>
      <c r="C18" s="6">
        <v>13.4</v>
      </c>
      <c r="D18" s="7"/>
      <c r="E18" s="13"/>
    </row>
    <row r="19" spans="1:5" x14ac:dyDescent="0.25">
      <c r="A19" s="1">
        <v>12</v>
      </c>
      <c r="B19" s="5" t="s">
        <v>51</v>
      </c>
      <c r="C19" s="6">
        <v>14.4</v>
      </c>
      <c r="D19" s="7"/>
      <c r="E19" s="13"/>
    </row>
    <row r="20" spans="1:5" ht="18.75" x14ac:dyDescent="0.3">
      <c r="A20" s="1">
        <v>13</v>
      </c>
      <c r="B20" s="5" t="s">
        <v>29</v>
      </c>
      <c r="C20" s="11">
        <v>15.6</v>
      </c>
      <c r="D20" s="7" t="s">
        <v>128</v>
      </c>
      <c r="E20" s="13">
        <v>35</v>
      </c>
    </row>
    <row r="21" spans="1:5" x14ac:dyDescent="0.25">
      <c r="B21" s="5"/>
      <c r="C21" s="6"/>
      <c r="E21" s="17"/>
    </row>
    <row r="22" spans="1:5" x14ac:dyDescent="0.25">
      <c r="B22" s="5" t="s">
        <v>105</v>
      </c>
      <c r="C22" s="13">
        <v>252</v>
      </c>
      <c r="D22" s="1" t="s">
        <v>52</v>
      </c>
      <c r="E22" s="13">
        <v>0</v>
      </c>
    </row>
    <row r="23" spans="1:5" x14ac:dyDescent="0.25">
      <c r="B23" s="5" t="s">
        <v>36</v>
      </c>
      <c r="C23" s="13">
        <v>190</v>
      </c>
      <c r="D23" s="1" t="s">
        <v>53</v>
      </c>
      <c r="E23" s="1">
        <f>C23*3</f>
        <v>570</v>
      </c>
    </row>
    <row r="24" spans="1:5" x14ac:dyDescent="0.25">
      <c r="B24" s="5" t="s">
        <v>54</v>
      </c>
      <c r="C24" s="12">
        <f>E22*C20</f>
        <v>0</v>
      </c>
      <c r="E24" s="17"/>
    </row>
    <row r="25" spans="1:5" x14ac:dyDescent="0.25">
      <c r="B25" s="5" t="s">
        <v>39</v>
      </c>
      <c r="C25" s="1">
        <f>E23*C20</f>
        <v>8892</v>
      </c>
    </row>
    <row r="26" spans="1:5" x14ac:dyDescent="0.25">
      <c r="B26" s="5" t="s">
        <v>40</v>
      </c>
      <c r="C26" s="18">
        <f>SUM(C24:C25)</f>
        <v>8892</v>
      </c>
    </row>
    <row r="27" spans="1:5" x14ac:dyDescent="0.25">
      <c r="B27" s="5" t="s">
        <v>22</v>
      </c>
      <c r="C27" s="29"/>
    </row>
    <row r="28" spans="1:5" x14ac:dyDescent="0.25">
      <c r="B28" s="5" t="s">
        <v>23</v>
      </c>
      <c r="C28" s="30"/>
    </row>
    <row r="29" spans="1:5" x14ac:dyDescent="0.25">
      <c r="B29" s="5"/>
      <c r="C29" s="1"/>
    </row>
    <row r="31" spans="1:5" x14ac:dyDescent="0.25">
      <c r="B31" s="14" t="s">
        <v>24</v>
      </c>
    </row>
    <row r="32" spans="1:5" x14ac:dyDescent="0.25">
      <c r="B32" s="15" t="s">
        <v>25</v>
      </c>
    </row>
    <row r="33" spans="2:6" x14ac:dyDescent="0.25">
      <c r="B33" s="35"/>
      <c r="C33" s="35"/>
      <c r="D33" s="35"/>
    </row>
    <row r="36" spans="2:6" ht="30" x14ac:dyDescent="0.25">
      <c r="B36" s="1"/>
      <c r="C36" s="6" t="s">
        <v>130</v>
      </c>
      <c r="D36" s="1" t="s">
        <v>131</v>
      </c>
      <c r="E36" s="33" t="s">
        <v>132</v>
      </c>
      <c r="F36" s="33" t="s">
        <v>133</v>
      </c>
    </row>
    <row r="37" spans="2:6" x14ac:dyDescent="0.25">
      <c r="B37" s="1" t="s">
        <v>134</v>
      </c>
      <c r="C37" s="1">
        <v>21</v>
      </c>
      <c r="D37" s="1">
        <v>21</v>
      </c>
      <c r="E37" s="1">
        <f>D37*3</f>
        <v>63</v>
      </c>
      <c r="F37" s="1">
        <f>E37*$C$20</f>
        <v>982.8</v>
      </c>
    </row>
    <row r="38" spans="2:6" x14ac:dyDescent="0.25">
      <c r="B38" s="1" t="s">
        <v>135</v>
      </c>
      <c r="C38" s="1">
        <v>20</v>
      </c>
      <c r="D38" s="1">
        <v>10</v>
      </c>
      <c r="E38" s="1">
        <f t="shared" ref="E38:E48" si="0">D38*3</f>
        <v>30</v>
      </c>
      <c r="F38" s="1">
        <f t="shared" ref="F38:F48" si="1">E38*$C$20</f>
        <v>468</v>
      </c>
    </row>
    <row r="39" spans="2:6" x14ac:dyDescent="0.25">
      <c r="B39" s="1" t="s">
        <v>136</v>
      </c>
      <c r="C39" s="1">
        <v>21</v>
      </c>
      <c r="D39" s="1">
        <v>21</v>
      </c>
      <c r="E39" s="1">
        <f t="shared" si="0"/>
        <v>63</v>
      </c>
      <c r="F39" s="1">
        <f t="shared" si="1"/>
        <v>982.8</v>
      </c>
    </row>
    <row r="40" spans="2:6" x14ac:dyDescent="0.25">
      <c r="B40" s="1" t="s">
        <v>137</v>
      </c>
      <c r="C40" s="1">
        <v>21</v>
      </c>
      <c r="D40" s="1">
        <v>18</v>
      </c>
      <c r="E40" s="1">
        <f t="shared" si="0"/>
        <v>54</v>
      </c>
      <c r="F40" s="1">
        <f t="shared" si="1"/>
        <v>842.4</v>
      </c>
    </row>
    <row r="41" spans="2:6" x14ac:dyDescent="0.25">
      <c r="B41" s="1" t="s">
        <v>138</v>
      </c>
      <c r="C41" s="1">
        <v>21</v>
      </c>
      <c r="D41" s="1">
        <v>21</v>
      </c>
      <c r="E41" s="1">
        <f t="shared" si="0"/>
        <v>63</v>
      </c>
      <c r="F41" s="1">
        <f t="shared" si="1"/>
        <v>982.8</v>
      </c>
    </row>
    <row r="42" spans="2:6" x14ac:dyDescent="0.25">
      <c r="B42" s="1" t="s">
        <v>139</v>
      </c>
      <c r="C42" s="1">
        <v>20</v>
      </c>
      <c r="D42" s="1">
        <v>19</v>
      </c>
      <c r="E42" s="1">
        <f t="shared" si="0"/>
        <v>57</v>
      </c>
      <c r="F42" s="1">
        <f t="shared" si="1"/>
        <v>889.19999999999993</v>
      </c>
    </row>
    <row r="43" spans="2:6" x14ac:dyDescent="0.25">
      <c r="B43" s="1" t="s">
        <v>140</v>
      </c>
      <c r="C43" s="1">
        <v>23</v>
      </c>
      <c r="D43" s="1">
        <v>0</v>
      </c>
      <c r="E43" s="1">
        <f t="shared" si="0"/>
        <v>0</v>
      </c>
      <c r="F43" s="1">
        <f t="shared" si="1"/>
        <v>0</v>
      </c>
    </row>
    <row r="44" spans="2:6" x14ac:dyDescent="0.25">
      <c r="B44" s="1" t="s">
        <v>141</v>
      </c>
      <c r="C44" s="1">
        <v>20</v>
      </c>
      <c r="D44" s="1">
        <v>0</v>
      </c>
      <c r="E44" s="1">
        <f t="shared" si="0"/>
        <v>0</v>
      </c>
      <c r="F44" s="1">
        <f t="shared" si="1"/>
        <v>0</v>
      </c>
    </row>
    <row r="45" spans="2:6" x14ac:dyDescent="0.25">
      <c r="B45" s="1" t="s">
        <v>142</v>
      </c>
      <c r="C45" s="1">
        <v>22</v>
      </c>
      <c r="D45" s="1">
        <v>22</v>
      </c>
      <c r="E45" s="1">
        <f t="shared" si="0"/>
        <v>66</v>
      </c>
      <c r="F45" s="1">
        <f t="shared" si="1"/>
        <v>1029.5999999999999</v>
      </c>
    </row>
    <row r="46" spans="2:6" x14ac:dyDescent="0.25">
      <c r="B46" s="1" t="s">
        <v>143</v>
      </c>
      <c r="C46" s="1">
        <v>23</v>
      </c>
      <c r="D46" s="1">
        <v>23</v>
      </c>
      <c r="E46" s="1">
        <f t="shared" si="0"/>
        <v>69</v>
      </c>
      <c r="F46" s="1">
        <f t="shared" si="1"/>
        <v>1076.3999999999999</v>
      </c>
    </row>
    <row r="47" spans="2:6" x14ac:dyDescent="0.25">
      <c r="B47" s="1" t="s">
        <v>144</v>
      </c>
      <c r="C47" s="1">
        <v>19</v>
      </c>
      <c r="D47" s="1">
        <v>19</v>
      </c>
      <c r="E47" s="1">
        <f t="shared" si="0"/>
        <v>57</v>
      </c>
      <c r="F47" s="1">
        <f t="shared" si="1"/>
        <v>889.19999999999993</v>
      </c>
    </row>
    <row r="48" spans="2:6" x14ac:dyDescent="0.25">
      <c r="B48" s="1" t="s">
        <v>145</v>
      </c>
      <c r="C48" s="1">
        <v>21</v>
      </c>
      <c r="D48" s="1">
        <v>16</v>
      </c>
      <c r="E48" s="1">
        <f t="shared" si="0"/>
        <v>48</v>
      </c>
      <c r="F48" s="1">
        <f t="shared" si="1"/>
        <v>748.8</v>
      </c>
    </row>
    <row r="49" spans="2:6" x14ac:dyDescent="0.25">
      <c r="B49" s="1"/>
      <c r="C49" s="1">
        <f>SUM(C37:C48)</f>
        <v>252</v>
      </c>
      <c r="D49" s="1">
        <f>SUM(D37:D48)</f>
        <v>190</v>
      </c>
      <c r="E49" s="1">
        <f>SUM(E37:E48)</f>
        <v>570</v>
      </c>
      <c r="F49" s="1">
        <f>SUM(F37:F48)</f>
        <v>8892</v>
      </c>
    </row>
  </sheetData>
  <mergeCells count="2">
    <mergeCell ref="B2:D2"/>
    <mergeCell ref="B33:D33"/>
  </mergeCell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2875D-D2F1-4FA5-A6D4-1575EA8131E5}">
  <sheetPr>
    <pageSetUpPr fitToPage="1"/>
  </sheetPr>
  <dimension ref="A2:F50"/>
  <sheetViews>
    <sheetView topLeftCell="A22" workbookViewId="0">
      <selection activeCell="C28" sqref="C28:C29"/>
    </sheetView>
  </sheetViews>
  <sheetFormatPr defaultRowHeight="15" x14ac:dyDescent="0.25"/>
  <cols>
    <col min="1" max="1" width="5.85546875" customWidth="1"/>
    <col min="2" max="2" width="20.5703125" customWidth="1"/>
    <col min="3" max="3" width="12.140625" customWidth="1"/>
    <col min="4" max="4" width="27.140625" customWidth="1"/>
    <col min="5" max="5" width="11.42578125" customWidth="1"/>
  </cols>
  <sheetData>
    <row r="2" spans="1:5" x14ac:dyDescent="0.25">
      <c r="B2" s="34" t="s">
        <v>110</v>
      </c>
      <c r="C2" s="34"/>
      <c r="D2" s="34"/>
      <c r="E2" s="34"/>
    </row>
    <row r="5" spans="1:5" ht="72.75" customHeight="1" x14ac:dyDescent="0.25">
      <c r="A5" s="1" t="s">
        <v>0</v>
      </c>
      <c r="B5" s="2" t="s">
        <v>1</v>
      </c>
      <c r="C5" s="2" t="s">
        <v>2</v>
      </c>
      <c r="D5" s="3" t="s">
        <v>3</v>
      </c>
      <c r="E5" s="19" t="s">
        <v>55</v>
      </c>
    </row>
    <row r="6" spans="1:5" x14ac:dyDescent="0.25">
      <c r="A6" s="1">
        <v>1</v>
      </c>
      <c r="B6" s="5" t="s">
        <v>120</v>
      </c>
      <c r="C6" s="6">
        <v>0</v>
      </c>
      <c r="D6" s="7" t="s">
        <v>122</v>
      </c>
      <c r="E6" s="13">
        <v>0</v>
      </c>
    </row>
    <row r="7" spans="1:5" x14ac:dyDescent="0.25">
      <c r="A7" s="1">
        <v>2</v>
      </c>
      <c r="B7" s="5" t="s">
        <v>121</v>
      </c>
      <c r="C7" s="6">
        <v>0.8</v>
      </c>
      <c r="D7" s="7"/>
      <c r="E7" s="13"/>
    </row>
    <row r="8" spans="1:5" x14ac:dyDescent="0.25">
      <c r="A8" s="1">
        <v>3</v>
      </c>
      <c r="B8" s="5" t="s">
        <v>56</v>
      </c>
      <c r="C8" s="6">
        <v>2.4</v>
      </c>
      <c r="D8" s="7"/>
      <c r="E8" s="13"/>
    </row>
    <row r="9" spans="1:5" x14ac:dyDescent="0.25">
      <c r="A9" s="1">
        <v>4</v>
      </c>
      <c r="B9" s="5" t="s">
        <v>57</v>
      </c>
      <c r="C9" s="6">
        <v>3.4</v>
      </c>
      <c r="D9" s="7"/>
      <c r="E9" s="13"/>
    </row>
    <row r="10" spans="1:5" x14ac:dyDescent="0.25">
      <c r="A10" s="1">
        <v>5</v>
      </c>
      <c r="B10" s="5" t="s">
        <v>58</v>
      </c>
      <c r="C10" s="6">
        <v>5.7</v>
      </c>
      <c r="D10" s="7"/>
      <c r="E10" s="13"/>
    </row>
    <row r="11" spans="1:5" x14ac:dyDescent="0.25">
      <c r="A11" s="1">
        <v>6</v>
      </c>
      <c r="B11" s="5" t="s">
        <v>59</v>
      </c>
      <c r="C11" s="6">
        <v>6.3</v>
      </c>
      <c r="D11" s="7"/>
      <c r="E11" s="13"/>
    </row>
    <row r="12" spans="1:5" x14ac:dyDescent="0.25">
      <c r="A12" s="1">
        <v>7</v>
      </c>
      <c r="B12" s="5" t="s">
        <v>60</v>
      </c>
      <c r="C12" s="6">
        <v>8.1</v>
      </c>
      <c r="D12" s="7"/>
      <c r="E12" s="13"/>
    </row>
    <row r="13" spans="1:5" x14ac:dyDescent="0.25">
      <c r="A13" s="1">
        <v>8</v>
      </c>
      <c r="B13" s="5" t="s">
        <v>61</v>
      </c>
      <c r="C13" s="6">
        <v>9.1</v>
      </c>
      <c r="D13" s="7"/>
      <c r="E13" s="13"/>
    </row>
    <row r="14" spans="1:5" x14ac:dyDescent="0.25">
      <c r="A14" s="1">
        <v>9</v>
      </c>
      <c r="B14" s="5" t="s">
        <v>62</v>
      </c>
      <c r="C14" s="6">
        <v>9.5</v>
      </c>
      <c r="D14" s="7"/>
      <c r="E14" s="13"/>
    </row>
    <row r="15" spans="1:5" x14ac:dyDescent="0.25">
      <c r="A15" s="1">
        <v>10</v>
      </c>
      <c r="B15" s="5" t="s">
        <v>63</v>
      </c>
      <c r="C15" s="6">
        <v>11.8</v>
      </c>
      <c r="D15" s="7"/>
      <c r="E15" s="13"/>
    </row>
    <row r="16" spans="1:5" x14ac:dyDescent="0.25">
      <c r="A16" s="1">
        <v>11</v>
      </c>
      <c r="B16" s="5" t="s">
        <v>64</v>
      </c>
      <c r="C16" s="6">
        <v>11.9</v>
      </c>
      <c r="D16" s="7"/>
      <c r="E16" s="13"/>
    </row>
    <row r="17" spans="1:5" x14ac:dyDescent="0.25">
      <c r="A17" s="1">
        <v>12</v>
      </c>
      <c r="B17" s="5" t="s">
        <v>65</v>
      </c>
      <c r="C17" s="6">
        <v>14.2</v>
      </c>
      <c r="D17" s="7"/>
      <c r="E17" s="13"/>
    </row>
    <row r="18" spans="1:5" x14ac:dyDescent="0.25">
      <c r="A18" s="1">
        <v>13</v>
      </c>
      <c r="B18" s="5" t="s">
        <v>66</v>
      </c>
      <c r="C18" s="6">
        <v>14.9</v>
      </c>
      <c r="D18" s="7"/>
      <c r="E18" s="13"/>
    </row>
    <row r="19" spans="1:5" x14ac:dyDescent="0.25">
      <c r="A19" s="1">
        <v>14</v>
      </c>
      <c r="B19" s="5" t="s">
        <v>67</v>
      </c>
      <c r="C19" s="1">
        <v>15.5</v>
      </c>
      <c r="D19" s="1"/>
      <c r="E19" s="1"/>
    </row>
    <row r="20" spans="1:5" x14ac:dyDescent="0.25">
      <c r="A20" s="1">
        <v>15</v>
      </c>
      <c r="B20" s="5" t="s">
        <v>68</v>
      </c>
      <c r="C20" s="6">
        <v>17.7</v>
      </c>
      <c r="D20" s="7"/>
      <c r="E20" s="13"/>
    </row>
    <row r="21" spans="1:5" ht="45.75" x14ac:dyDescent="0.3">
      <c r="A21" s="1">
        <v>16</v>
      </c>
      <c r="B21" s="10" t="s">
        <v>69</v>
      </c>
      <c r="C21" s="11">
        <v>20.100000000000001</v>
      </c>
      <c r="D21" s="7" t="s">
        <v>70</v>
      </c>
      <c r="E21" s="13">
        <v>37</v>
      </c>
    </row>
    <row r="22" spans="1:5" x14ac:dyDescent="0.25">
      <c r="B22" s="1"/>
      <c r="C22" s="6"/>
      <c r="E22" s="20"/>
    </row>
    <row r="23" spans="1:5" x14ac:dyDescent="0.25">
      <c r="B23" s="5" t="s">
        <v>105</v>
      </c>
      <c r="C23" s="13">
        <v>252</v>
      </c>
      <c r="D23" s="1" t="s">
        <v>52</v>
      </c>
      <c r="E23" s="13">
        <v>0</v>
      </c>
    </row>
    <row r="24" spans="1:5" x14ac:dyDescent="0.25">
      <c r="B24" s="5" t="s">
        <v>71</v>
      </c>
      <c r="C24" s="13">
        <v>190</v>
      </c>
      <c r="D24" s="1" t="s">
        <v>53</v>
      </c>
      <c r="E24" s="1">
        <f>C24*4</f>
        <v>760</v>
      </c>
    </row>
    <row r="25" spans="1:5" x14ac:dyDescent="0.25">
      <c r="B25" s="5" t="s">
        <v>72</v>
      </c>
      <c r="C25" s="12">
        <v>0</v>
      </c>
      <c r="E25" s="21"/>
    </row>
    <row r="26" spans="1:5" x14ac:dyDescent="0.25">
      <c r="B26" s="5" t="s">
        <v>21</v>
      </c>
      <c r="C26" s="1">
        <f>E24*C21</f>
        <v>15276.000000000002</v>
      </c>
    </row>
    <row r="27" spans="1:5" x14ac:dyDescent="0.25">
      <c r="B27" s="5" t="s">
        <v>40</v>
      </c>
      <c r="C27" s="22">
        <f>SUM(C25:C26)</f>
        <v>15276.000000000002</v>
      </c>
    </row>
    <row r="28" spans="1:5" x14ac:dyDescent="0.25">
      <c r="B28" s="5" t="s">
        <v>22</v>
      </c>
      <c r="C28" s="29"/>
    </row>
    <row r="29" spans="1:5" x14ac:dyDescent="0.25">
      <c r="B29" s="5" t="s">
        <v>23</v>
      </c>
      <c r="C29" s="30"/>
    </row>
    <row r="30" spans="1:5" x14ac:dyDescent="0.25">
      <c r="B30" s="5"/>
      <c r="C30" s="1"/>
    </row>
    <row r="32" spans="1:5" x14ac:dyDescent="0.25">
      <c r="B32" s="14" t="s">
        <v>24</v>
      </c>
    </row>
    <row r="33" spans="2:6" x14ac:dyDescent="0.25">
      <c r="B33" s="15" t="s">
        <v>25</v>
      </c>
    </row>
    <row r="34" spans="2:6" x14ac:dyDescent="0.25">
      <c r="B34" s="35"/>
      <c r="C34" s="35"/>
      <c r="D34" s="35"/>
    </row>
    <row r="37" spans="2:6" ht="30" x14ac:dyDescent="0.25">
      <c r="B37" s="1"/>
      <c r="C37" s="6" t="s">
        <v>130</v>
      </c>
      <c r="D37" s="1" t="s">
        <v>131</v>
      </c>
      <c r="E37" s="33" t="s">
        <v>132</v>
      </c>
      <c r="F37" s="33" t="s">
        <v>133</v>
      </c>
    </row>
    <row r="38" spans="2:6" x14ac:dyDescent="0.25">
      <c r="B38" s="1" t="s">
        <v>134</v>
      </c>
      <c r="C38" s="1">
        <v>21</v>
      </c>
      <c r="D38" s="1">
        <v>21</v>
      </c>
      <c r="E38" s="1">
        <f>D38*4</f>
        <v>84</v>
      </c>
      <c r="F38" s="1">
        <f>E38*$C$21</f>
        <v>1688.4</v>
      </c>
    </row>
    <row r="39" spans="2:6" x14ac:dyDescent="0.25">
      <c r="B39" s="1" t="s">
        <v>135</v>
      </c>
      <c r="C39" s="1">
        <v>20</v>
      </c>
      <c r="D39" s="1">
        <v>10</v>
      </c>
      <c r="E39" s="1">
        <f t="shared" ref="E39:E49" si="0">D39*4</f>
        <v>40</v>
      </c>
      <c r="F39" s="1">
        <f t="shared" ref="F39:F49" si="1">E39*$C$21</f>
        <v>804</v>
      </c>
    </row>
    <row r="40" spans="2:6" x14ac:dyDescent="0.25">
      <c r="B40" s="1" t="s">
        <v>136</v>
      </c>
      <c r="C40" s="1">
        <v>21</v>
      </c>
      <c r="D40" s="1">
        <v>21</v>
      </c>
      <c r="E40" s="1">
        <f t="shared" si="0"/>
        <v>84</v>
      </c>
      <c r="F40" s="1">
        <f t="shared" si="1"/>
        <v>1688.4</v>
      </c>
    </row>
    <row r="41" spans="2:6" x14ac:dyDescent="0.25">
      <c r="B41" s="1" t="s">
        <v>137</v>
      </c>
      <c r="C41" s="1">
        <v>21</v>
      </c>
      <c r="D41" s="1">
        <v>18</v>
      </c>
      <c r="E41" s="1">
        <f t="shared" si="0"/>
        <v>72</v>
      </c>
      <c r="F41" s="1">
        <f t="shared" si="1"/>
        <v>1447.2</v>
      </c>
    </row>
    <row r="42" spans="2:6" x14ac:dyDescent="0.25">
      <c r="B42" s="1" t="s">
        <v>138</v>
      </c>
      <c r="C42" s="1">
        <v>21</v>
      </c>
      <c r="D42" s="1">
        <v>21</v>
      </c>
      <c r="E42" s="1">
        <f t="shared" si="0"/>
        <v>84</v>
      </c>
      <c r="F42" s="1">
        <f t="shared" si="1"/>
        <v>1688.4</v>
      </c>
    </row>
    <row r="43" spans="2:6" x14ac:dyDescent="0.25">
      <c r="B43" s="1" t="s">
        <v>139</v>
      </c>
      <c r="C43" s="1">
        <v>20</v>
      </c>
      <c r="D43" s="1">
        <v>19</v>
      </c>
      <c r="E43" s="1">
        <f t="shared" si="0"/>
        <v>76</v>
      </c>
      <c r="F43" s="1">
        <f t="shared" si="1"/>
        <v>1527.6000000000001</v>
      </c>
    </row>
    <row r="44" spans="2:6" x14ac:dyDescent="0.25">
      <c r="B44" s="1" t="s">
        <v>140</v>
      </c>
      <c r="C44" s="1">
        <v>23</v>
      </c>
      <c r="D44" s="1">
        <v>0</v>
      </c>
      <c r="E44" s="1">
        <f t="shared" si="0"/>
        <v>0</v>
      </c>
      <c r="F44" s="1">
        <f t="shared" si="1"/>
        <v>0</v>
      </c>
    </row>
    <row r="45" spans="2:6" x14ac:dyDescent="0.25">
      <c r="B45" s="1" t="s">
        <v>141</v>
      </c>
      <c r="C45" s="1">
        <v>20</v>
      </c>
      <c r="D45" s="1">
        <v>0</v>
      </c>
      <c r="E45" s="1">
        <f t="shared" si="0"/>
        <v>0</v>
      </c>
      <c r="F45" s="1">
        <f t="shared" si="1"/>
        <v>0</v>
      </c>
    </row>
    <row r="46" spans="2:6" x14ac:dyDescent="0.25">
      <c r="B46" s="1" t="s">
        <v>142</v>
      </c>
      <c r="C46" s="1">
        <v>22</v>
      </c>
      <c r="D46" s="1">
        <v>22</v>
      </c>
      <c r="E46" s="1">
        <f t="shared" si="0"/>
        <v>88</v>
      </c>
      <c r="F46" s="1">
        <f t="shared" si="1"/>
        <v>1768.8000000000002</v>
      </c>
    </row>
    <row r="47" spans="2:6" x14ac:dyDescent="0.25">
      <c r="B47" s="1" t="s">
        <v>143</v>
      </c>
      <c r="C47" s="1">
        <v>23</v>
      </c>
      <c r="D47" s="1">
        <v>23</v>
      </c>
      <c r="E47" s="1">
        <f t="shared" si="0"/>
        <v>92</v>
      </c>
      <c r="F47" s="1">
        <f t="shared" si="1"/>
        <v>1849.2</v>
      </c>
    </row>
    <row r="48" spans="2:6" x14ac:dyDescent="0.25">
      <c r="B48" s="1" t="s">
        <v>144</v>
      </c>
      <c r="C48" s="1">
        <v>19</v>
      </c>
      <c r="D48" s="1">
        <v>19</v>
      </c>
      <c r="E48" s="1">
        <f t="shared" si="0"/>
        <v>76</v>
      </c>
      <c r="F48" s="1">
        <f t="shared" si="1"/>
        <v>1527.6000000000001</v>
      </c>
    </row>
    <row r="49" spans="2:6" x14ac:dyDescent="0.25">
      <c r="B49" s="1" t="s">
        <v>145</v>
      </c>
      <c r="C49" s="1">
        <v>21</v>
      </c>
      <c r="D49" s="1">
        <v>16</v>
      </c>
      <c r="E49" s="1">
        <f t="shared" si="0"/>
        <v>64</v>
      </c>
      <c r="F49" s="1">
        <f t="shared" si="1"/>
        <v>1286.4000000000001</v>
      </c>
    </row>
    <row r="50" spans="2:6" x14ac:dyDescent="0.25">
      <c r="B50" s="1"/>
      <c r="C50" s="1">
        <f>SUM(C38:C49)</f>
        <v>252</v>
      </c>
      <c r="D50" s="1">
        <f>SUM(D38:D49)</f>
        <v>190</v>
      </c>
      <c r="E50" s="1">
        <f>SUM(E38:E49)</f>
        <v>760</v>
      </c>
      <c r="F50" s="1">
        <f>SUM(F38:F49)</f>
        <v>15276</v>
      </c>
    </row>
  </sheetData>
  <mergeCells count="2">
    <mergeCell ref="B2:E2"/>
    <mergeCell ref="B34:D34"/>
  </mergeCells>
  <pageMargins left="0.7" right="0.7" top="0.75" bottom="0.75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8E3D-6035-4270-856E-12BD2D237D38}">
  <sheetPr>
    <pageSetUpPr fitToPage="1"/>
  </sheetPr>
  <dimension ref="A2:F37"/>
  <sheetViews>
    <sheetView topLeftCell="A10" workbookViewId="0">
      <selection activeCell="C15" sqref="C15:C16"/>
    </sheetView>
  </sheetViews>
  <sheetFormatPr defaultRowHeight="15" x14ac:dyDescent="0.25"/>
  <cols>
    <col min="1" max="1" width="6" customWidth="1"/>
    <col min="2" max="2" width="26.5703125" customWidth="1"/>
    <col min="3" max="3" width="11.140625" customWidth="1"/>
    <col min="4" max="4" width="14.85546875" customWidth="1"/>
    <col min="5" max="5" width="11.7109375" customWidth="1"/>
  </cols>
  <sheetData>
    <row r="2" spans="1:5" x14ac:dyDescent="0.25">
      <c r="B2" s="34" t="s">
        <v>111</v>
      </c>
      <c r="C2" s="34"/>
      <c r="D2" s="34"/>
    </row>
    <row r="4" spans="1:5" ht="73.5" customHeight="1" x14ac:dyDescent="0.25">
      <c r="A4" s="1" t="s">
        <v>0</v>
      </c>
      <c r="B4" s="2" t="s">
        <v>1</v>
      </c>
      <c r="C4" s="2" t="s">
        <v>2</v>
      </c>
      <c r="D4" s="3" t="s">
        <v>3</v>
      </c>
      <c r="E4" s="19" t="s">
        <v>73</v>
      </c>
    </row>
    <row r="5" spans="1:5" x14ac:dyDescent="0.25">
      <c r="A5" s="1">
        <v>1</v>
      </c>
      <c r="B5" s="5" t="s">
        <v>74</v>
      </c>
      <c r="C5" s="6">
        <v>0</v>
      </c>
      <c r="D5" s="7" t="s">
        <v>75</v>
      </c>
      <c r="E5" s="8">
        <v>0</v>
      </c>
    </row>
    <row r="6" spans="1:5" x14ac:dyDescent="0.25">
      <c r="A6" s="1">
        <v>2</v>
      </c>
      <c r="B6" s="5" t="s">
        <v>76</v>
      </c>
      <c r="C6" s="6">
        <v>0.3</v>
      </c>
      <c r="D6" s="7"/>
      <c r="E6" s="8">
        <v>2</v>
      </c>
    </row>
    <row r="7" spans="1:5" x14ac:dyDescent="0.25">
      <c r="A7" s="1">
        <v>3</v>
      </c>
      <c r="B7" s="5" t="s">
        <v>77</v>
      </c>
      <c r="C7" s="6">
        <v>2.6</v>
      </c>
      <c r="D7" s="7"/>
      <c r="E7" s="8">
        <v>4</v>
      </c>
    </row>
    <row r="8" spans="1:5" ht="30.75" x14ac:dyDescent="0.3">
      <c r="A8" s="1">
        <v>4</v>
      </c>
      <c r="B8" s="10" t="s">
        <v>78</v>
      </c>
      <c r="C8" s="11">
        <v>4.4000000000000004</v>
      </c>
      <c r="D8" s="7" t="s">
        <v>79</v>
      </c>
      <c r="E8" s="8">
        <v>8</v>
      </c>
    </row>
    <row r="9" spans="1:5" x14ac:dyDescent="0.25">
      <c r="B9" s="1"/>
      <c r="C9" s="1"/>
    </row>
    <row r="10" spans="1:5" x14ac:dyDescent="0.25">
      <c r="B10" s="5"/>
      <c r="C10" s="12"/>
    </row>
    <row r="11" spans="1:5" x14ac:dyDescent="0.25">
      <c r="B11" s="5" t="s">
        <v>105</v>
      </c>
      <c r="C11" s="13">
        <v>252</v>
      </c>
      <c r="D11" s="1" t="s">
        <v>18</v>
      </c>
      <c r="E11" s="1">
        <v>0</v>
      </c>
    </row>
    <row r="12" spans="1:5" x14ac:dyDescent="0.25">
      <c r="B12" s="5" t="s">
        <v>36</v>
      </c>
      <c r="C12" s="13">
        <v>190</v>
      </c>
      <c r="D12" s="1" t="s">
        <v>19</v>
      </c>
      <c r="E12" s="1">
        <f>C12*2</f>
        <v>380</v>
      </c>
    </row>
    <row r="13" spans="1:5" x14ac:dyDescent="0.25">
      <c r="B13" s="5" t="s">
        <v>80</v>
      </c>
      <c r="C13" s="23">
        <f>E11*C8</f>
        <v>0</v>
      </c>
    </row>
    <row r="14" spans="1:5" x14ac:dyDescent="0.25">
      <c r="B14" s="5" t="s">
        <v>21</v>
      </c>
      <c r="C14" s="1">
        <f>E12*C8</f>
        <v>1672.0000000000002</v>
      </c>
    </row>
    <row r="15" spans="1:5" x14ac:dyDescent="0.25">
      <c r="B15" s="5" t="s">
        <v>22</v>
      </c>
      <c r="C15" s="29"/>
    </row>
    <row r="16" spans="1:5" x14ac:dyDescent="0.25">
      <c r="B16" s="5" t="s">
        <v>23</v>
      </c>
      <c r="C16" s="30"/>
    </row>
    <row r="17" spans="2:6" x14ac:dyDescent="0.25">
      <c r="B17" s="5"/>
      <c r="C17" s="1"/>
    </row>
    <row r="19" spans="2:6" x14ac:dyDescent="0.25">
      <c r="B19" s="14" t="s">
        <v>24</v>
      </c>
    </row>
    <row r="20" spans="2:6" x14ac:dyDescent="0.25">
      <c r="B20" s="15" t="s">
        <v>25</v>
      </c>
    </row>
    <row r="21" spans="2:6" x14ac:dyDescent="0.25">
      <c r="B21" s="35"/>
      <c r="C21" s="35"/>
      <c r="D21" s="35"/>
    </row>
    <row r="24" spans="2:6" ht="30" x14ac:dyDescent="0.25">
      <c r="B24" s="1"/>
      <c r="C24" s="6" t="s">
        <v>130</v>
      </c>
      <c r="D24" s="1" t="s">
        <v>131</v>
      </c>
      <c r="E24" s="33" t="s">
        <v>132</v>
      </c>
      <c r="F24" s="33" t="s">
        <v>133</v>
      </c>
    </row>
    <row r="25" spans="2:6" x14ac:dyDescent="0.25">
      <c r="B25" s="1" t="s">
        <v>134</v>
      </c>
      <c r="C25" s="1">
        <v>21</v>
      </c>
      <c r="D25" s="1">
        <v>21</v>
      </c>
      <c r="E25" s="1">
        <f>D25*2</f>
        <v>42</v>
      </c>
      <c r="F25" s="1">
        <f>E25*$C$8</f>
        <v>184.8</v>
      </c>
    </row>
    <row r="26" spans="2:6" x14ac:dyDescent="0.25">
      <c r="B26" s="1" t="s">
        <v>135</v>
      </c>
      <c r="C26" s="1">
        <v>20</v>
      </c>
      <c r="D26" s="1">
        <v>10</v>
      </c>
      <c r="E26" s="1">
        <f t="shared" ref="E26:E36" si="0">D26*2</f>
        <v>20</v>
      </c>
      <c r="F26" s="1">
        <f t="shared" ref="F26:F35" si="1">E26*$C$8</f>
        <v>88</v>
      </c>
    </row>
    <row r="27" spans="2:6" x14ac:dyDescent="0.25">
      <c r="B27" s="1" t="s">
        <v>136</v>
      </c>
      <c r="C27" s="1">
        <v>21</v>
      </c>
      <c r="D27" s="1">
        <v>21</v>
      </c>
      <c r="E27" s="1">
        <f t="shared" si="0"/>
        <v>42</v>
      </c>
      <c r="F27" s="1">
        <f t="shared" si="1"/>
        <v>184.8</v>
      </c>
    </row>
    <row r="28" spans="2:6" x14ac:dyDescent="0.25">
      <c r="B28" s="1" t="s">
        <v>137</v>
      </c>
      <c r="C28" s="1">
        <v>21</v>
      </c>
      <c r="D28" s="1">
        <v>18</v>
      </c>
      <c r="E28" s="1">
        <f t="shared" si="0"/>
        <v>36</v>
      </c>
      <c r="F28" s="1">
        <f t="shared" si="1"/>
        <v>158.4</v>
      </c>
    </row>
    <row r="29" spans="2:6" x14ac:dyDescent="0.25">
      <c r="B29" s="1" t="s">
        <v>138</v>
      </c>
      <c r="C29" s="1">
        <v>21</v>
      </c>
      <c r="D29" s="1">
        <v>21</v>
      </c>
      <c r="E29" s="1">
        <f t="shared" si="0"/>
        <v>42</v>
      </c>
      <c r="F29" s="1">
        <f t="shared" si="1"/>
        <v>184.8</v>
      </c>
    </row>
    <row r="30" spans="2:6" x14ac:dyDescent="0.25">
      <c r="B30" s="1" t="s">
        <v>139</v>
      </c>
      <c r="C30" s="1">
        <v>20</v>
      </c>
      <c r="D30" s="1">
        <v>19</v>
      </c>
      <c r="E30" s="1">
        <f t="shared" si="0"/>
        <v>38</v>
      </c>
      <c r="F30" s="1">
        <f t="shared" si="1"/>
        <v>167.20000000000002</v>
      </c>
    </row>
    <row r="31" spans="2:6" x14ac:dyDescent="0.25">
      <c r="B31" s="1" t="s">
        <v>140</v>
      </c>
      <c r="C31" s="1">
        <v>23</v>
      </c>
      <c r="D31" s="1">
        <v>0</v>
      </c>
      <c r="E31" s="1">
        <f t="shared" si="0"/>
        <v>0</v>
      </c>
      <c r="F31" s="1">
        <f t="shared" si="1"/>
        <v>0</v>
      </c>
    </row>
    <row r="32" spans="2:6" x14ac:dyDescent="0.25">
      <c r="B32" s="1" t="s">
        <v>141</v>
      </c>
      <c r="C32" s="1">
        <v>20</v>
      </c>
      <c r="D32" s="1">
        <v>0</v>
      </c>
      <c r="E32" s="1">
        <f t="shared" si="0"/>
        <v>0</v>
      </c>
      <c r="F32" s="1">
        <f t="shared" si="1"/>
        <v>0</v>
      </c>
    </row>
    <row r="33" spans="2:6" x14ac:dyDescent="0.25">
      <c r="B33" s="1" t="s">
        <v>142</v>
      </c>
      <c r="C33" s="1">
        <v>22</v>
      </c>
      <c r="D33" s="1">
        <v>22</v>
      </c>
      <c r="E33" s="1">
        <f t="shared" si="0"/>
        <v>44</v>
      </c>
      <c r="F33" s="1">
        <f t="shared" si="1"/>
        <v>193.60000000000002</v>
      </c>
    </row>
    <row r="34" spans="2:6" x14ac:dyDescent="0.25">
      <c r="B34" s="1" t="s">
        <v>143</v>
      </c>
      <c r="C34" s="1">
        <v>23</v>
      </c>
      <c r="D34" s="1">
        <v>23</v>
      </c>
      <c r="E34" s="1">
        <f t="shared" si="0"/>
        <v>46</v>
      </c>
      <c r="F34" s="1">
        <f t="shared" si="1"/>
        <v>202.4</v>
      </c>
    </row>
    <row r="35" spans="2:6" x14ac:dyDescent="0.25">
      <c r="B35" s="1" t="s">
        <v>144</v>
      </c>
      <c r="C35" s="1">
        <v>19</v>
      </c>
      <c r="D35" s="1">
        <v>19</v>
      </c>
      <c r="E35" s="1">
        <f t="shared" si="0"/>
        <v>38</v>
      </c>
      <c r="F35" s="1">
        <f t="shared" si="1"/>
        <v>167.20000000000002</v>
      </c>
    </row>
    <row r="36" spans="2:6" x14ac:dyDescent="0.25">
      <c r="B36" s="1" t="s">
        <v>145</v>
      </c>
      <c r="C36" s="1">
        <v>21</v>
      </c>
      <c r="D36" s="1">
        <v>16</v>
      </c>
      <c r="E36" s="1">
        <f t="shared" si="0"/>
        <v>32</v>
      </c>
      <c r="F36" s="1">
        <f>E36*$C$8</f>
        <v>140.80000000000001</v>
      </c>
    </row>
    <row r="37" spans="2:6" x14ac:dyDescent="0.25">
      <c r="B37" s="1"/>
      <c r="C37" s="1">
        <f>SUM(C25:C36)</f>
        <v>252</v>
      </c>
      <c r="D37" s="1">
        <f>SUM(D25:D36)</f>
        <v>190</v>
      </c>
      <c r="E37" s="1">
        <f>SUM(E25:E36)</f>
        <v>380</v>
      </c>
      <c r="F37" s="1">
        <f>SUM(F25:F36)</f>
        <v>1672</v>
      </c>
    </row>
  </sheetData>
  <mergeCells count="2">
    <mergeCell ref="B2:D2"/>
    <mergeCell ref="B21:D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20778-EC85-49F1-BB08-F3190C62619B}">
  <sheetPr>
    <pageSetUpPr fitToPage="1"/>
  </sheetPr>
  <dimension ref="A2:F53"/>
  <sheetViews>
    <sheetView topLeftCell="A22" workbookViewId="0">
      <selection activeCell="C32" sqref="C32:C34"/>
    </sheetView>
  </sheetViews>
  <sheetFormatPr defaultRowHeight="15" x14ac:dyDescent="0.25"/>
  <cols>
    <col min="1" max="1" width="5" customWidth="1"/>
    <col min="2" max="2" width="24" customWidth="1"/>
    <col min="3" max="3" width="13.7109375" customWidth="1"/>
    <col min="4" max="4" width="27.85546875" customWidth="1"/>
    <col min="5" max="5" width="12.28515625" customWidth="1"/>
  </cols>
  <sheetData>
    <row r="2" spans="1:5" x14ac:dyDescent="0.25">
      <c r="B2" s="34" t="s">
        <v>129</v>
      </c>
      <c r="C2" s="34"/>
      <c r="D2" s="34"/>
      <c r="E2" s="34"/>
    </row>
    <row r="5" spans="1:5" ht="63" customHeight="1" x14ac:dyDescent="0.25">
      <c r="A5" s="1" t="s">
        <v>0</v>
      </c>
      <c r="B5" s="2" t="s">
        <v>1</v>
      </c>
      <c r="C5" s="2" t="s">
        <v>2</v>
      </c>
      <c r="D5" s="3" t="s">
        <v>3</v>
      </c>
      <c r="E5" s="19" t="s">
        <v>81</v>
      </c>
    </row>
    <row r="6" spans="1:5" x14ac:dyDescent="0.25">
      <c r="A6" s="1">
        <v>1</v>
      </c>
      <c r="B6" s="5" t="s">
        <v>82</v>
      </c>
      <c r="C6" s="24">
        <v>0</v>
      </c>
      <c r="D6" s="7" t="s">
        <v>83</v>
      </c>
      <c r="E6" s="13">
        <v>0</v>
      </c>
    </row>
    <row r="7" spans="1:5" x14ac:dyDescent="0.25">
      <c r="A7" s="1">
        <v>2</v>
      </c>
      <c r="B7" s="5" t="s">
        <v>84</v>
      </c>
      <c r="C7" s="24">
        <v>1.1000000000000001</v>
      </c>
      <c r="D7" s="7"/>
      <c r="E7" s="13"/>
    </row>
    <row r="8" spans="1:5" x14ac:dyDescent="0.25">
      <c r="A8" s="1">
        <v>3</v>
      </c>
      <c r="B8" s="5" t="s">
        <v>85</v>
      </c>
      <c r="C8" s="24">
        <v>2.7</v>
      </c>
      <c r="D8" s="7"/>
      <c r="E8" s="13"/>
    </row>
    <row r="9" spans="1:5" x14ac:dyDescent="0.25">
      <c r="A9" s="1">
        <v>4</v>
      </c>
      <c r="B9" s="5" t="s">
        <v>86</v>
      </c>
      <c r="C9" s="24">
        <v>3.7</v>
      </c>
      <c r="D9" s="7"/>
      <c r="E9" s="13"/>
    </row>
    <row r="10" spans="1:5" x14ac:dyDescent="0.25">
      <c r="A10" s="1">
        <v>5</v>
      </c>
      <c r="B10" s="5" t="s">
        <v>87</v>
      </c>
      <c r="C10" s="24">
        <v>6</v>
      </c>
      <c r="D10" s="7"/>
      <c r="E10" s="13"/>
    </row>
    <row r="11" spans="1:5" x14ac:dyDescent="0.25">
      <c r="A11" s="1">
        <v>6</v>
      </c>
      <c r="B11" s="5" t="s">
        <v>88</v>
      </c>
      <c r="C11" s="24">
        <v>7.1</v>
      </c>
      <c r="D11" s="7"/>
      <c r="E11" s="13"/>
    </row>
    <row r="12" spans="1:5" x14ac:dyDescent="0.25">
      <c r="A12" s="1">
        <v>7</v>
      </c>
      <c r="B12" s="5" t="s">
        <v>89</v>
      </c>
      <c r="C12" s="24">
        <v>8.3000000000000007</v>
      </c>
      <c r="D12" s="7"/>
      <c r="E12" s="13"/>
    </row>
    <row r="13" spans="1:5" x14ac:dyDescent="0.25">
      <c r="A13" s="1">
        <v>8</v>
      </c>
      <c r="B13" s="5" t="s">
        <v>90</v>
      </c>
      <c r="C13" s="24">
        <v>9.3000000000000007</v>
      </c>
      <c r="D13" s="7"/>
      <c r="E13" s="13"/>
    </row>
    <row r="14" spans="1:5" x14ac:dyDescent="0.25">
      <c r="A14" s="1">
        <v>9</v>
      </c>
      <c r="B14" s="5" t="s">
        <v>91</v>
      </c>
      <c r="C14" s="24">
        <v>10</v>
      </c>
      <c r="D14" s="7"/>
      <c r="E14" s="13"/>
    </row>
    <row r="15" spans="1:5" x14ac:dyDescent="0.25">
      <c r="A15" s="1">
        <v>10</v>
      </c>
      <c r="B15" s="5" t="s">
        <v>92</v>
      </c>
      <c r="C15" s="24">
        <v>10.8</v>
      </c>
      <c r="D15" s="7" t="s">
        <v>93</v>
      </c>
      <c r="E15" s="13"/>
    </row>
    <row r="16" spans="1:5" x14ac:dyDescent="0.25">
      <c r="A16" s="1">
        <v>11</v>
      </c>
      <c r="B16" s="5" t="s">
        <v>94</v>
      </c>
      <c r="C16" s="24">
        <v>14.3</v>
      </c>
      <c r="D16" s="7"/>
      <c r="E16" s="13"/>
    </row>
    <row r="17" spans="1:5" x14ac:dyDescent="0.25">
      <c r="A17" s="1">
        <v>12</v>
      </c>
      <c r="B17" s="5" t="s">
        <v>95</v>
      </c>
      <c r="C17" s="24">
        <v>15.7</v>
      </c>
      <c r="D17" s="7"/>
      <c r="E17" s="13"/>
    </row>
    <row r="18" spans="1:5" x14ac:dyDescent="0.25">
      <c r="A18" s="1">
        <v>13</v>
      </c>
      <c r="B18" s="5" t="s">
        <v>96</v>
      </c>
      <c r="C18" s="24">
        <v>15.8</v>
      </c>
      <c r="D18" s="7"/>
      <c r="E18" s="13"/>
    </row>
    <row r="19" spans="1:5" x14ac:dyDescent="0.25">
      <c r="A19" s="1">
        <v>14</v>
      </c>
      <c r="B19" s="5" t="s">
        <v>97</v>
      </c>
      <c r="C19" s="24">
        <v>17.600000000000001</v>
      </c>
      <c r="D19" s="7"/>
      <c r="E19" s="13"/>
    </row>
    <row r="20" spans="1:5" x14ac:dyDescent="0.25">
      <c r="A20" s="1">
        <v>15</v>
      </c>
      <c r="B20" s="5" t="s">
        <v>98</v>
      </c>
      <c r="C20" s="24">
        <v>18.5</v>
      </c>
      <c r="D20" s="7"/>
      <c r="E20" s="13"/>
    </row>
    <row r="21" spans="1:5" x14ac:dyDescent="0.25">
      <c r="A21" s="1">
        <v>16</v>
      </c>
      <c r="B21" s="5" t="s">
        <v>99</v>
      </c>
      <c r="C21" s="24">
        <v>18.600000000000001</v>
      </c>
      <c r="D21" s="7"/>
      <c r="E21" s="13"/>
    </row>
    <row r="22" spans="1:5" x14ac:dyDescent="0.25">
      <c r="A22" s="1">
        <v>17</v>
      </c>
      <c r="B22" s="5" t="s">
        <v>100</v>
      </c>
      <c r="C22" s="24">
        <v>19.5</v>
      </c>
      <c r="D22" s="7"/>
      <c r="E22" s="13"/>
    </row>
    <row r="23" spans="1:5" x14ac:dyDescent="0.25">
      <c r="A23" s="1">
        <v>18</v>
      </c>
      <c r="B23" s="5" t="s">
        <v>101</v>
      </c>
      <c r="C23" s="24">
        <v>20.2</v>
      </c>
      <c r="D23" s="7"/>
      <c r="E23" s="13"/>
    </row>
    <row r="24" spans="1:5" x14ac:dyDescent="0.25">
      <c r="A24" s="1">
        <v>19</v>
      </c>
      <c r="B24" s="5" t="s">
        <v>102</v>
      </c>
      <c r="C24" s="24">
        <v>21.3</v>
      </c>
      <c r="D24" s="7"/>
      <c r="E24" s="13"/>
    </row>
    <row r="25" spans="1:5" x14ac:dyDescent="0.25">
      <c r="A25" s="1">
        <v>20</v>
      </c>
      <c r="B25" s="5" t="s">
        <v>76</v>
      </c>
      <c r="C25" s="24">
        <v>21.5</v>
      </c>
      <c r="D25" s="7"/>
      <c r="E25" s="13"/>
    </row>
    <row r="26" spans="1:5" ht="18.75" x14ac:dyDescent="0.3">
      <c r="A26" s="1">
        <v>21</v>
      </c>
      <c r="B26" s="5" t="s">
        <v>103</v>
      </c>
      <c r="C26" s="25">
        <v>22</v>
      </c>
      <c r="D26" s="7" t="s">
        <v>104</v>
      </c>
      <c r="E26" s="13">
        <v>40</v>
      </c>
    </row>
    <row r="27" spans="1:5" x14ac:dyDescent="0.25">
      <c r="B27" s="5" t="s">
        <v>119</v>
      </c>
      <c r="C27" s="26">
        <v>252</v>
      </c>
      <c r="D27" s="1" t="s">
        <v>52</v>
      </c>
      <c r="E27" s="1">
        <v>0</v>
      </c>
    </row>
    <row r="28" spans="1:5" x14ac:dyDescent="0.25">
      <c r="B28" s="5" t="s">
        <v>71</v>
      </c>
      <c r="C28" s="13">
        <v>190</v>
      </c>
      <c r="D28" s="1" t="s">
        <v>53</v>
      </c>
      <c r="E28" s="1">
        <f>C28*4</f>
        <v>760</v>
      </c>
    </row>
    <row r="29" spans="1:5" x14ac:dyDescent="0.25">
      <c r="B29" s="5" t="s">
        <v>80</v>
      </c>
      <c r="C29" s="27">
        <f>E27*C26</f>
        <v>0</v>
      </c>
    </row>
    <row r="30" spans="1:5" x14ac:dyDescent="0.25">
      <c r="B30" s="5" t="s">
        <v>21</v>
      </c>
      <c r="C30" s="1">
        <f>E28*C26</f>
        <v>16720</v>
      </c>
    </row>
    <row r="31" spans="1:5" x14ac:dyDescent="0.25">
      <c r="B31" s="5" t="s">
        <v>40</v>
      </c>
      <c r="C31" s="22">
        <f>SUM(C29:C30)</f>
        <v>16720</v>
      </c>
    </row>
    <row r="32" spans="1:5" x14ac:dyDescent="0.25">
      <c r="B32" s="5" t="str">
        <f>'[1]linia nr 2'!B15</f>
        <v>stawka zł/km</v>
      </c>
      <c r="C32" s="31"/>
    </row>
    <row r="33" spans="2:6" x14ac:dyDescent="0.25">
      <c r="B33" s="5" t="s">
        <v>23</v>
      </c>
      <c r="C33" s="32"/>
    </row>
    <row r="34" spans="2:6" x14ac:dyDescent="0.25">
      <c r="B34" s="28"/>
      <c r="C34" s="20"/>
    </row>
    <row r="35" spans="2:6" x14ac:dyDescent="0.25">
      <c r="B35" s="14" t="s">
        <v>24</v>
      </c>
    </row>
    <row r="36" spans="2:6" x14ac:dyDescent="0.25">
      <c r="B36" s="15" t="s">
        <v>25</v>
      </c>
    </row>
    <row r="37" spans="2:6" x14ac:dyDescent="0.25">
      <c r="B37" s="35"/>
      <c r="C37" s="35"/>
      <c r="D37" s="35"/>
    </row>
    <row r="40" spans="2:6" ht="30" x14ac:dyDescent="0.25">
      <c r="B40" s="1"/>
      <c r="C40" s="6" t="s">
        <v>130</v>
      </c>
      <c r="D40" s="1" t="s">
        <v>131</v>
      </c>
      <c r="E40" s="33" t="s">
        <v>132</v>
      </c>
      <c r="F40" s="33" t="s">
        <v>133</v>
      </c>
    </row>
    <row r="41" spans="2:6" x14ac:dyDescent="0.25">
      <c r="B41" s="1" t="s">
        <v>134</v>
      </c>
      <c r="C41" s="1">
        <v>21</v>
      </c>
      <c r="D41" s="1">
        <v>21</v>
      </c>
      <c r="E41" s="1">
        <f>D41*4</f>
        <v>84</v>
      </c>
      <c r="F41" s="1">
        <f>E41*$C$26</f>
        <v>1848</v>
      </c>
    </row>
    <row r="42" spans="2:6" x14ac:dyDescent="0.25">
      <c r="B42" s="1" t="s">
        <v>135</v>
      </c>
      <c r="C42" s="1">
        <v>20</v>
      </c>
      <c r="D42" s="1">
        <v>10</v>
      </c>
      <c r="E42" s="1">
        <f t="shared" ref="E42:E52" si="0">D42*4</f>
        <v>40</v>
      </c>
      <c r="F42" s="1">
        <f t="shared" ref="F42:F52" si="1">E42*$C$26</f>
        <v>880</v>
      </c>
    </row>
    <row r="43" spans="2:6" x14ac:dyDescent="0.25">
      <c r="B43" s="1" t="s">
        <v>136</v>
      </c>
      <c r="C43" s="1">
        <v>21</v>
      </c>
      <c r="D43" s="1">
        <v>21</v>
      </c>
      <c r="E43" s="1">
        <f t="shared" si="0"/>
        <v>84</v>
      </c>
      <c r="F43" s="1">
        <f t="shared" si="1"/>
        <v>1848</v>
      </c>
    </row>
    <row r="44" spans="2:6" x14ac:dyDescent="0.25">
      <c r="B44" s="1" t="s">
        <v>137</v>
      </c>
      <c r="C44" s="1">
        <v>21</v>
      </c>
      <c r="D44" s="1">
        <v>18</v>
      </c>
      <c r="E44" s="1">
        <f t="shared" si="0"/>
        <v>72</v>
      </c>
      <c r="F44" s="1">
        <f t="shared" si="1"/>
        <v>1584</v>
      </c>
    </row>
    <row r="45" spans="2:6" x14ac:dyDescent="0.25">
      <c r="B45" s="1" t="s">
        <v>138</v>
      </c>
      <c r="C45" s="1">
        <v>21</v>
      </c>
      <c r="D45" s="1">
        <v>21</v>
      </c>
      <c r="E45" s="1">
        <f t="shared" si="0"/>
        <v>84</v>
      </c>
      <c r="F45" s="1">
        <f t="shared" si="1"/>
        <v>1848</v>
      </c>
    </row>
    <row r="46" spans="2:6" x14ac:dyDescent="0.25">
      <c r="B46" s="1" t="s">
        <v>139</v>
      </c>
      <c r="C46" s="1">
        <v>20</v>
      </c>
      <c r="D46" s="1">
        <v>19</v>
      </c>
      <c r="E46" s="1">
        <f t="shared" si="0"/>
        <v>76</v>
      </c>
      <c r="F46" s="1">
        <f t="shared" si="1"/>
        <v>1672</v>
      </c>
    </row>
    <row r="47" spans="2:6" x14ac:dyDescent="0.25">
      <c r="B47" s="1" t="s">
        <v>140</v>
      </c>
      <c r="C47" s="1">
        <v>23</v>
      </c>
      <c r="D47" s="1">
        <v>0</v>
      </c>
      <c r="E47" s="1">
        <f t="shared" si="0"/>
        <v>0</v>
      </c>
      <c r="F47" s="1">
        <f t="shared" si="1"/>
        <v>0</v>
      </c>
    </row>
    <row r="48" spans="2:6" x14ac:dyDescent="0.25">
      <c r="B48" s="1" t="s">
        <v>141</v>
      </c>
      <c r="C48" s="1">
        <v>20</v>
      </c>
      <c r="D48" s="1">
        <v>0</v>
      </c>
      <c r="E48" s="1">
        <f t="shared" si="0"/>
        <v>0</v>
      </c>
      <c r="F48" s="1">
        <f t="shared" si="1"/>
        <v>0</v>
      </c>
    </row>
    <row r="49" spans="2:6" x14ac:dyDescent="0.25">
      <c r="B49" s="1" t="s">
        <v>142</v>
      </c>
      <c r="C49" s="1">
        <v>22</v>
      </c>
      <c r="D49" s="1">
        <v>22</v>
      </c>
      <c r="E49" s="1">
        <f t="shared" si="0"/>
        <v>88</v>
      </c>
      <c r="F49" s="1">
        <f t="shared" si="1"/>
        <v>1936</v>
      </c>
    </row>
    <row r="50" spans="2:6" x14ac:dyDescent="0.25">
      <c r="B50" s="1" t="s">
        <v>143</v>
      </c>
      <c r="C50" s="1">
        <v>23</v>
      </c>
      <c r="D50" s="1">
        <v>23</v>
      </c>
      <c r="E50" s="1">
        <f t="shared" si="0"/>
        <v>92</v>
      </c>
      <c r="F50" s="1">
        <f t="shared" si="1"/>
        <v>2024</v>
      </c>
    </row>
    <row r="51" spans="2:6" x14ac:dyDescent="0.25">
      <c r="B51" s="1" t="s">
        <v>144</v>
      </c>
      <c r="C51" s="1">
        <v>19</v>
      </c>
      <c r="D51" s="1">
        <v>19</v>
      </c>
      <c r="E51" s="1">
        <f t="shared" si="0"/>
        <v>76</v>
      </c>
      <c r="F51" s="1">
        <f t="shared" si="1"/>
        <v>1672</v>
      </c>
    </row>
    <row r="52" spans="2:6" x14ac:dyDescent="0.25">
      <c r="B52" s="1" t="s">
        <v>145</v>
      </c>
      <c r="C52" s="1">
        <v>21</v>
      </c>
      <c r="D52" s="1">
        <v>16</v>
      </c>
      <c r="E52" s="1">
        <f t="shared" si="0"/>
        <v>64</v>
      </c>
      <c r="F52" s="1">
        <f t="shared" si="1"/>
        <v>1408</v>
      </c>
    </row>
    <row r="53" spans="2:6" x14ac:dyDescent="0.25">
      <c r="B53" s="1"/>
      <c r="C53" s="1">
        <f>SUM(C41:C52)</f>
        <v>252</v>
      </c>
      <c r="D53" s="1">
        <f>SUM(D41:D52)</f>
        <v>190</v>
      </c>
      <c r="E53" s="1">
        <f>SUM(E41:E52)</f>
        <v>760</v>
      </c>
      <c r="F53" s="1">
        <f>SUM(F41:F52)</f>
        <v>16720</v>
      </c>
    </row>
  </sheetData>
  <mergeCells count="2">
    <mergeCell ref="B2:E2"/>
    <mergeCell ref="B37:D3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Linia nr 7</vt:lpstr>
      <vt:lpstr>Linia nr 6</vt:lpstr>
      <vt:lpstr>Linia nr 5</vt:lpstr>
      <vt:lpstr>Linia nr 4</vt:lpstr>
      <vt:lpstr>Linia nr 3</vt:lpstr>
      <vt:lpstr>Linia nr 2</vt:lpstr>
      <vt:lpstr>Linia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Kubat</dc:creator>
  <cp:lastModifiedBy>Karolina Jura</cp:lastModifiedBy>
  <cp:lastPrinted>2024-11-19T07:53:24Z</cp:lastPrinted>
  <dcterms:created xsi:type="dcterms:W3CDTF">2023-11-30T09:11:53Z</dcterms:created>
  <dcterms:modified xsi:type="dcterms:W3CDTF">2024-11-22T07:27:03Z</dcterms:modified>
</cp:coreProperties>
</file>