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en_skoroszyt" defaultThemeVersion="166925"/>
  <mc:AlternateContent xmlns:mc="http://schemas.openxmlformats.org/markup-compatibility/2006">
    <mc:Choice Requires="x15">
      <x15ac:absPath xmlns:x15ac="http://schemas.microsoft.com/office/spreadsheetml/2010/11/ac" url="C:\Users\rafal.pruss\Desktop\Kosztorys ofertowy zał.2\"/>
    </mc:Choice>
  </mc:AlternateContent>
  <xr:revisionPtr revIDLastSave="0" documentId="13_ncr:1_{615D4DA6-4F1A-4BEC-A84F-D66B515E7F86}" xr6:coauthVersionLast="45" xr6:coauthVersionMax="45" xr10:uidLastSave="{00000000-0000-0000-0000-000000000000}"/>
  <bookViews>
    <workbookView xWindow="-120" yWindow="-120" windowWidth="29040" windowHeight="15840" xr2:uid="{00000000-000D-0000-FFFF-FFFF00000000}"/>
  </bookViews>
  <sheets>
    <sheet name="pakiet ...." sheetId="13" r:id="rId1"/>
  </sheets>
  <definedNames>
    <definedName name="_xlnm.Print_Area" localSheetId="0">'pakiet ....'!$A$1:$K$407</definedName>
    <definedName name="_xlnm.Print_Titles" localSheetId="0">'pakiet ....'!$16:$16</definedName>
  </definedNames>
  <calcPr calcId="191029"/>
</workbook>
</file>

<file path=xl/calcChain.xml><?xml version="1.0" encoding="utf-8"?>
<calcChain xmlns="http://schemas.openxmlformats.org/spreadsheetml/2006/main">
  <c r="F399" i="13" l="1"/>
  <c r="F397" i="13"/>
  <c r="F400" i="13" l="1"/>
  <c r="M400" i="13" l="1"/>
  <c r="N400" i="13" s="1"/>
  <c r="H400" i="13"/>
  <c r="M399" i="13"/>
  <c r="N399" i="13" s="1"/>
  <c r="H399" i="13"/>
  <c r="J399" i="13" s="1"/>
  <c r="K399" i="13" s="1"/>
  <c r="M398" i="13"/>
  <c r="N398" i="13" s="1"/>
  <c r="H398" i="13"/>
  <c r="J398" i="13" s="1"/>
  <c r="K398" i="13" s="1"/>
  <c r="M397" i="13"/>
  <c r="N397" i="13" s="1"/>
  <c r="H397" i="13"/>
  <c r="J397" i="13" s="1"/>
  <c r="K397" i="13" s="1"/>
  <c r="M396" i="13"/>
  <c r="N396" i="13" s="1"/>
  <c r="H396" i="13"/>
  <c r="M395" i="13"/>
  <c r="N395" i="13" s="1"/>
  <c r="H395" i="13"/>
  <c r="J395" i="13" s="1"/>
  <c r="K395" i="13" s="1"/>
  <c r="M394" i="13"/>
  <c r="N394" i="13" s="1"/>
  <c r="H394" i="13"/>
  <c r="J394" i="13" s="1"/>
  <c r="K394" i="13" s="1"/>
  <c r="M393" i="13"/>
  <c r="N393" i="13" s="1"/>
  <c r="H393" i="13"/>
  <c r="J393" i="13" s="1"/>
  <c r="K393" i="13" s="1"/>
  <c r="M392" i="13"/>
  <c r="N392" i="13" s="1"/>
  <c r="H392" i="13"/>
  <c r="M391" i="13"/>
  <c r="N391" i="13" s="1"/>
  <c r="H391" i="13"/>
  <c r="J391" i="13" s="1"/>
  <c r="K391" i="13" s="1"/>
  <c r="M390" i="13"/>
  <c r="N390" i="13" s="1"/>
  <c r="H390" i="13"/>
  <c r="J390" i="13" s="1"/>
  <c r="M389" i="13"/>
  <c r="N389" i="13" s="1"/>
  <c r="H389" i="13"/>
  <c r="J389" i="13" s="1"/>
  <c r="K389" i="13" s="1"/>
  <c r="M388" i="13"/>
  <c r="N388" i="13" s="1"/>
  <c r="H388" i="13"/>
  <c r="M387" i="13"/>
  <c r="N387" i="13" s="1"/>
  <c r="H387" i="13"/>
  <c r="J387" i="13" s="1"/>
  <c r="K387" i="13" s="1"/>
  <c r="M386" i="13"/>
  <c r="N386" i="13" s="1"/>
  <c r="H386" i="13"/>
  <c r="J386" i="13" s="1"/>
  <c r="K386" i="13" s="1"/>
  <c r="M385" i="13"/>
  <c r="N385" i="13" s="1"/>
  <c r="H385" i="13"/>
  <c r="J385" i="13" s="1"/>
  <c r="K385" i="13" s="1"/>
  <c r="M384" i="13"/>
  <c r="N384" i="13" s="1"/>
  <c r="H384" i="13"/>
  <c r="M383" i="13"/>
  <c r="N383" i="13" s="1"/>
  <c r="H383" i="13"/>
  <c r="J383" i="13" s="1"/>
  <c r="K383" i="13" s="1"/>
  <c r="M382" i="13"/>
  <c r="N382" i="13" s="1"/>
  <c r="J382" i="13"/>
  <c r="H382" i="13"/>
  <c r="M381" i="13"/>
  <c r="N381" i="13" s="1"/>
  <c r="H381" i="13"/>
  <c r="J381" i="13" s="1"/>
  <c r="K381" i="13" s="1"/>
  <c r="M380" i="13"/>
  <c r="N380" i="13" s="1"/>
  <c r="H380" i="13"/>
  <c r="M379" i="13"/>
  <c r="N379" i="13" s="1"/>
  <c r="H379" i="13"/>
  <c r="J379" i="13" s="1"/>
  <c r="K379" i="13" s="1"/>
  <c r="M378" i="13"/>
  <c r="N378" i="13" s="1"/>
  <c r="H378" i="13"/>
  <c r="J378" i="13" s="1"/>
  <c r="K378" i="13" s="1"/>
  <c r="M377" i="13"/>
  <c r="N377" i="13" s="1"/>
  <c r="H377" i="13"/>
  <c r="J377" i="13" s="1"/>
  <c r="K377" i="13" s="1"/>
  <c r="M376" i="13"/>
  <c r="N376" i="13" s="1"/>
  <c r="H376" i="13"/>
  <c r="M375" i="13"/>
  <c r="N375" i="13" s="1"/>
  <c r="H375" i="13"/>
  <c r="J375" i="13" s="1"/>
  <c r="K375" i="13" s="1"/>
  <c r="M374" i="13"/>
  <c r="N374" i="13" s="1"/>
  <c r="H374" i="13"/>
  <c r="J374" i="13" s="1"/>
  <c r="M373" i="13"/>
  <c r="N373" i="13" s="1"/>
  <c r="H373" i="13"/>
  <c r="J373" i="13" s="1"/>
  <c r="K373" i="13" s="1"/>
  <c r="M372" i="13"/>
  <c r="N372" i="13" s="1"/>
  <c r="H372" i="13"/>
  <c r="M371" i="13"/>
  <c r="N371" i="13" s="1"/>
  <c r="H371" i="13"/>
  <c r="J371" i="13" s="1"/>
  <c r="K371" i="13" s="1"/>
  <c r="M370" i="13"/>
  <c r="N370" i="13" s="1"/>
  <c r="H370" i="13"/>
  <c r="J370" i="13" s="1"/>
  <c r="K370" i="13" s="1"/>
  <c r="M369" i="13"/>
  <c r="N369" i="13" s="1"/>
  <c r="J369" i="13"/>
  <c r="K369" i="13" s="1"/>
  <c r="H369" i="13"/>
  <c r="M368" i="13"/>
  <c r="N368" i="13" s="1"/>
  <c r="J368" i="13"/>
  <c r="K368" i="13" s="1"/>
  <c r="H368" i="13"/>
  <c r="M367" i="13"/>
  <c r="N367" i="13" s="1"/>
  <c r="H367" i="13"/>
  <c r="J367" i="13" s="1"/>
  <c r="K367" i="13" s="1"/>
  <c r="M366" i="13"/>
  <c r="N366" i="13" s="1"/>
  <c r="H366" i="13"/>
  <c r="J366" i="13" s="1"/>
  <c r="K366" i="13" s="1"/>
  <c r="M365" i="13"/>
  <c r="N365" i="13" s="1"/>
  <c r="H365" i="13"/>
  <c r="J365" i="13" s="1"/>
  <c r="K365" i="13" s="1"/>
  <c r="M364" i="13"/>
  <c r="N364" i="13" s="1"/>
  <c r="H364" i="13"/>
  <c r="M363" i="13"/>
  <c r="N363" i="13" s="1"/>
  <c r="H363" i="13"/>
  <c r="J363" i="13" s="1"/>
  <c r="K363" i="13" s="1"/>
  <c r="M362" i="13"/>
  <c r="N362" i="13" s="1"/>
  <c r="H362" i="13"/>
  <c r="J362" i="13" s="1"/>
  <c r="K362" i="13" s="1"/>
  <c r="M361" i="13"/>
  <c r="N361" i="13" s="1"/>
  <c r="H361" i="13"/>
  <c r="J361" i="13" s="1"/>
  <c r="K361" i="13" s="1"/>
  <c r="M360" i="13"/>
  <c r="N360" i="13" s="1"/>
  <c r="J360" i="13"/>
  <c r="H360" i="13"/>
  <c r="M359" i="13"/>
  <c r="N359" i="13" s="1"/>
  <c r="H359" i="13"/>
  <c r="J359" i="13" s="1"/>
  <c r="K359" i="13" s="1"/>
  <c r="M358" i="13"/>
  <c r="N358" i="13" s="1"/>
  <c r="H358" i="13"/>
  <c r="J358" i="13" s="1"/>
  <c r="M357" i="13"/>
  <c r="N357" i="13" s="1"/>
  <c r="H357" i="13"/>
  <c r="J357" i="13" s="1"/>
  <c r="K357" i="13" s="1"/>
  <c r="M356" i="13"/>
  <c r="N356" i="13" s="1"/>
  <c r="H356" i="13"/>
  <c r="J356" i="13" s="1"/>
  <c r="K356" i="13" s="1"/>
  <c r="M355" i="13"/>
  <c r="N355" i="13" s="1"/>
  <c r="H355" i="13"/>
  <c r="J355" i="13" s="1"/>
  <c r="K355" i="13" s="1"/>
  <c r="M354" i="13"/>
  <c r="N354" i="13" s="1"/>
  <c r="J354" i="13"/>
  <c r="K354" i="13" s="1"/>
  <c r="H354" i="13"/>
  <c r="M353" i="13"/>
  <c r="N353" i="13" s="1"/>
  <c r="H353" i="13"/>
  <c r="J353" i="13" s="1"/>
  <c r="K353" i="13" s="1"/>
  <c r="M352" i="13"/>
  <c r="N352" i="13" s="1"/>
  <c r="H352" i="13"/>
  <c r="J352" i="13" s="1"/>
  <c r="K352" i="13" s="1"/>
  <c r="M351" i="13"/>
  <c r="N351" i="13" s="1"/>
  <c r="H351" i="13"/>
  <c r="J351" i="13" s="1"/>
  <c r="K351" i="13" s="1"/>
  <c r="M350" i="13"/>
  <c r="N350" i="13" s="1"/>
  <c r="J350" i="13"/>
  <c r="K350" i="13" s="1"/>
  <c r="H350" i="13"/>
  <c r="M349" i="13"/>
  <c r="N349" i="13" s="1"/>
  <c r="H349" i="13"/>
  <c r="J349" i="13" s="1"/>
  <c r="K349" i="13" s="1"/>
  <c r="M348" i="13"/>
  <c r="N348" i="13" s="1"/>
  <c r="H348" i="13"/>
  <c r="J348" i="13" s="1"/>
  <c r="K348" i="13" s="1"/>
  <c r="M347" i="13"/>
  <c r="N347" i="13" s="1"/>
  <c r="H347" i="13"/>
  <c r="J347" i="13" s="1"/>
  <c r="K347" i="13" s="1"/>
  <c r="M346" i="13"/>
  <c r="N346" i="13" s="1"/>
  <c r="H346" i="13"/>
  <c r="M345" i="13"/>
  <c r="N345" i="13" s="1"/>
  <c r="J345" i="13"/>
  <c r="K345" i="13" s="1"/>
  <c r="H345" i="13"/>
  <c r="M344" i="13"/>
  <c r="N344" i="13" s="1"/>
  <c r="H344" i="13"/>
  <c r="J344" i="13" s="1"/>
  <c r="K344" i="13" s="1"/>
  <c r="M343" i="13"/>
  <c r="N343" i="13" s="1"/>
  <c r="H343" i="13"/>
  <c r="J343" i="13" s="1"/>
  <c r="K343" i="13" s="1"/>
  <c r="M342" i="13"/>
  <c r="N342" i="13" s="1"/>
  <c r="H342" i="13"/>
  <c r="M341" i="13"/>
  <c r="N341" i="13" s="1"/>
  <c r="H341" i="13"/>
  <c r="J341" i="13" s="1"/>
  <c r="K341" i="13" s="1"/>
  <c r="M340" i="13"/>
  <c r="N340" i="13" s="1"/>
  <c r="J340" i="13"/>
  <c r="K340" i="13" s="1"/>
  <c r="H340" i="13"/>
  <c r="M339" i="13"/>
  <c r="N339" i="13" s="1"/>
  <c r="H339" i="13"/>
  <c r="J339" i="13" s="1"/>
  <c r="K339" i="13" s="1"/>
  <c r="M338" i="13"/>
  <c r="N338" i="13" s="1"/>
  <c r="H338" i="13"/>
  <c r="J338" i="13" s="1"/>
  <c r="K338" i="13" s="1"/>
  <c r="M337" i="13"/>
  <c r="N337" i="13" s="1"/>
  <c r="H337" i="13"/>
  <c r="J337" i="13" s="1"/>
  <c r="K337" i="13" s="1"/>
  <c r="M336" i="13"/>
  <c r="N336" i="13" s="1"/>
  <c r="H336" i="13"/>
  <c r="J336" i="13" s="1"/>
  <c r="K336" i="13" s="1"/>
  <c r="M335" i="13"/>
  <c r="N335" i="13" s="1"/>
  <c r="H335" i="13"/>
  <c r="J335" i="13" s="1"/>
  <c r="K335" i="13" s="1"/>
  <c r="M334" i="13"/>
  <c r="N334" i="13" s="1"/>
  <c r="H334" i="13"/>
  <c r="J334" i="13" s="1"/>
  <c r="K334" i="13" s="1"/>
  <c r="M333" i="13"/>
  <c r="N333" i="13" s="1"/>
  <c r="H333" i="13"/>
  <c r="J333" i="13" s="1"/>
  <c r="K333" i="13" s="1"/>
  <c r="M332" i="13"/>
  <c r="N332" i="13" s="1"/>
  <c r="H332" i="13"/>
  <c r="J332" i="13" s="1"/>
  <c r="K332" i="13" s="1"/>
  <c r="M331" i="13"/>
  <c r="N331" i="13" s="1"/>
  <c r="H331" i="13"/>
  <c r="J331" i="13" s="1"/>
  <c r="K331" i="13" s="1"/>
  <c r="M330" i="13"/>
  <c r="N330" i="13" s="1"/>
  <c r="H330" i="13"/>
  <c r="J330" i="13" s="1"/>
  <c r="K330" i="13" s="1"/>
  <c r="M329" i="13"/>
  <c r="N329" i="13" s="1"/>
  <c r="J329" i="13"/>
  <c r="K329" i="13" s="1"/>
  <c r="H329" i="13"/>
  <c r="M328" i="13"/>
  <c r="N328" i="13" s="1"/>
  <c r="H328" i="13"/>
  <c r="J328" i="13" s="1"/>
  <c r="K328" i="13" s="1"/>
  <c r="M327" i="13"/>
  <c r="N327" i="13" s="1"/>
  <c r="H327" i="13"/>
  <c r="J327" i="13" s="1"/>
  <c r="K327" i="13" s="1"/>
  <c r="M326" i="13"/>
  <c r="N326" i="13" s="1"/>
  <c r="H326" i="13"/>
  <c r="M325" i="13"/>
  <c r="N325" i="13" s="1"/>
  <c r="H325" i="13"/>
  <c r="J325" i="13" s="1"/>
  <c r="K325" i="13" s="1"/>
  <c r="M324" i="13"/>
  <c r="N324" i="13" s="1"/>
  <c r="H324" i="13"/>
  <c r="J324" i="13" s="1"/>
  <c r="K324" i="13" s="1"/>
  <c r="M323" i="13"/>
  <c r="N323" i="13" s="1"/>
  <c r="H323" i="13"/>
  <c r="J323" i="13" s="1"/>
  <c r="K323" i="13" s="1"/>
  <c r="M322" i="13"/>
  <c r="N322" i="13" s="1"/>
  <c r="H322" i="13"/>
  <c r="J322" i="13" s="1"/>
  <c r="K322" i="13" s="1"/>
  <c r="M321" i="13"/>
  <c r="N321" i="13" s="1"/>
  <c r="H321" i="13"/>
  <c r="J321" i="13" s="1"/>
  <c r="K321" i="13" s="1"/>
  <c r="M320" i="13"/>
  <c r="N320" i="13" s="1"/>
  <c r="J320" i="13"/>
  <c r="K320" i="13" s="1"/>
  <c r="H320" i="13"/>
  <c r="M319" i="13"/>
  <c r="N319" i="13" s="1"/>
  <c r="H319" i="13"/>
  <c r="J319" i="13" s="1"/>
  <c r="K319" i="13" s="1"/>
  <c r="M318" i="13"/>
  <c r="N318" i="13" s="1"/>
  <c r="H318" i="13"/>
  <c r="M317" i="13"/>
  <c r="N317" i="13" s="1"/>
  <c r="H317" i="13"/>
  <c r="J317" i="13" s="1"/>
  <c r="K317" i="13" s="1"/>
  <c r="M316" i="13"/>
  <c r="N316" i="13" s="1"/>
  <c r="H316" i="13"/>
  <c r="J316" i="13" s="1"/>
  <c r="K316" i="13" s="1"/>
  <c r="M315" i="13"/>
  <c r="N315" i="13" s="1"/>
  <c r="J315" i="13"/>
  <c r="K315" i="13" s="1"/>
  <c r="H315" i="13"/>
  <c r="M314" i="13"/>
  <c r="N314" i="13" s="1"/>
  <c r="H314" i="13"/>
  <c r="J314" i="13" s="1"/>
  <c r="K314" i="13" s="1"/>
  <c r="M313" i="13"/>
  <c r="N313" i="13" s="1"/>
  <c r="H313" i="13"/>
  <c r="J313" i="13" s="1"/>
  <c r="K313" i="13" s="1"/>
  <c r="M312" i="13"/>
  <c r="N312" i="13" s="1"/>
  <c r="H312" i="13"/>
  <c r="J312" i="13" s="1"/>
  <c r="K312" i="13" s="1"/>
  <c r="M311" i="13"/>
  <c r="N311" i="13" s="1"/>
  <c r="H311" i="13"/>
  <c r="J311" i="13" s="1"/>
  <c r="K311" i="13" s="1"/>
  <c r="M310" i="13"/>
  <c r="N310" i="13" s="1"/>
  <c r="J310" i="13"/>
  <c r="H310" i="13"/>
  <c r="M309" i="13"/>
  <c r="N309" i="13" s="1"/>
  <c r="H309" i="13"/>
  <c r="J309" i="13" s="1"/>
  <c r="K309" i="13" s="1"/>
  <c r="M308" i="13"/>
  <c r="N308" i="13" s="1"/>
  <c r="H308" i="13"/>
  <c r="J308" i="13" s="1"/>
  <c r="K308" i="13" s="1"/>
  <c r="M307" i="13"/>
  <c r="N307" i="13" s="1"/>
  <c r="H307" i="13"/>
  <c r="J307" i="13" s="1"/>
  <c r="K307" i="13" s="1"/>
  <c r="M306" i="13"/>
  <c r="N306" i="13" s="1"/>
  <c r="H306" i="13"/>
  <c r="J306" i="13" s="1"/>
  <c r="K306" i="13" s="1"/>
  <c r="M305" i="13"/>
  <c r="N305" i="13" s="1"/>
  <c r="J305" i="13"/>
  <c r="K305" i="13" s="1"/>
  <c r="H305" i="13"/>
  <c r="M304" i="13"/>
  <c r="N304" i="13" s="1"/>
  <c r="H304" i="13"/>
  <c r="J304" i="13" s="1"/>
  <c r="K304" i="13" s="1"/>
  <c r="M303" i="13"/>
  <c r="N303" i="13" s="1"/>
  <c r="H303" i="13"/>
  <c r="J303" i="13" s="1"/>
  <c r="K303" i="13" s="1"/>
  <c r="M302" i="13"/>
  <c r="N302" i="13" s="1"/>
  <c r="H302" i="13"/>
  <c r="J302" i="13" s="1"/>
  <c r="K302" i="13" s="1"/>
  <c r="M301" i="13"/>
  <c r="N301" i="13" s="1"/>
  <c r="H301" i="13"/>
  <c r="J301" i="13" s="1"/>
  <c r="K301" i="13" s="1"/>
  <c r="M300" i="13"/>
  <c r="N300" i="13" s="1"/>
  <c r="J300" i="13"/>
  <c r="K300" i="13" s="1"/>
  <c r="H300" i="13"/>
  <c r="M299" i="13"/>
  <c r="N299" i="13" s="1"/>
  <c r="H299" i="13"/>
  <c r="J299" i="13" s="1"/>
  <c r="K299" i="13" s="1"/>
  <c r="M298" i="13"/>
  <c r="N298" i="13" s="1"/>
  <c r="H298" i="13"/>
  <c r="M297" i="13"/>
  <c r="N297" i="13" s="1"/>
  <c r="H297" i="13"/>
  <c r="J297" i="13" s="1"/>
  <c r="K297" i="13" s="1"/>
  <c r="M296" i="13"/>
  <c r="N296" i="13" s="1"/>
  <c r="H296" i="13"/>
  <c r="J296" i="13" s="1"/>
  <c r="K296" i="13" s="1"/>
  <c r="M295" i="13"/>
  <c r="N295" i="13" s="1"/>
  <c r="H295" i="13"/>
  <c r="J295" i="13" s="1"/>
  <c r="K295" i="13" s="1"/>
  <c r="M294" i="13"/>
  <c r="N294" i="13" s="1"/>
  <c r="H294" i="13"/>
  <c r="J294" i="13" s="1"/>
  <c r="K294" i="13" s="1"/>
  <c r="M293" i="13"/>
  <c r="N293" i="13" s="1"/>
  <c r="H293" i="13"/>
  <c r="J293" i="13" s="1"/>
  <c r="K293" i="13" s="1"/>
  <c r="M292" i="13"/>
  <c r="N292" i="13" s="1"/>
  <c r="H292" i="13"/>
  <c r="J292" i="13" s="1"/>
  <c r="K292" i="13" s="1"/>
  <c r="M291" i="13"/>
  <c r="N291" i="13" s="1"/>
  <c r="H291" i="13"/>
  <c r="J291" i="13" s="1"/>
  <c r="K291" i="13" s="1"/>
  <c r="M290" i="13"/>
  <c r="N290" i="13" s="1"/>
  <c r="H290" i="13"/>
  <c r="J290" i="13" s="1"/>
  <c r="K290" i="13" s="1"/>
  <c r="M289" i="13"/>
  <c r="N289" i="13" s="1"/>
  <c r="H289" i="13"/>
  <c r="J289" i="13" s="1"/>
  <c r="K289" i="13" s="1"/>
  <c r="M288" i="13"/>
  <c r="N288" i="13" s="1"/>
  <c r="H288" i="13"/>
  <c r="J288" i="13" s="1"/>
  <c r="K288" i="13" s="1"/>
  <c r="M287" i="13"/>
  <c r="N287" i="13" s="1"/>
  <c r="H287" i="13"/>
  <c r="J287" i="13" s="1"/>
  <c r="K287" i="13" s="1"/>
  <c r="M286" i="13"/>
  <c r="N286" i="13" s="1"/>
  <c r="H286" i="13"/>
  <c r="J286" i="13" s="1"/>
  <c r="K286" i="13" s="1"/>
  <c r="M285" i="13"/>
  <c r="N285" i="13" s="1"/>
  <c r="H285" i="13"/>
  <c r="J285" i="13" s="1"/>
  <c r="K285" i="13" s="1"/>
  <c r="M284" i="13"/>
  <c r="N284" i="13" s="1"/>
  <c r="H284" i="13"/>
  <c r="J284" i="13" s="1"/>
  <c r="K284" i="13" s="1"/>
  <c r="M283" i="13"/>
  <c r="N283" i="13" s="1"/>
  <c r="H283" i="13"/>
  <c r="J283" i="13" s="1"/>
  <c r="M282" i="13"/>
  <c r="N282" i="13" s="1"/>
  <c r="H282" i="13"/>
  <c r="J282" i="13" s="1"/>
  <c r="K282" i="13" s="1"/>
  <c r="M281" i="13"/>
  <c r="N281" i="13" s="1"/>
  <c r="H281" i="13"/>
  <c r="J281" i="13" s="1"/>
  <c r="M280" i="13"/>
  <c r="N280" i="13" s="1"/>
  <c r="H280" i="13"/>
  <c r="J280" i="13" s="1"/>
  <c r="K280" i="13" s="1"/>
  <c r="M279" i="13"/>
  <c r="N279" i="13" s="1"/>
  <c r="H279" i="13"/>
  <c r="M278" i="13"/>
  <c r="N278" i="13" s="1"/>
  <c r="H278" i="13"/>
  <c r="M277" i="13"/>
  <c r="N277" i="13" s="1"/>
  <c r="H277" i="13"/>
  <c r="J277" i="13" s="1"/>
  <c r="M276" i="13"/>
  <c r="N276" i="13" s="1"/>
  <c r="J276" i="13"/>
  <c r="K276" i="13" s="1"/>
  <c r="H276" i="13"/>
  <c r="M275" i="13"/>
  <c r="N275" i="13" s="1"/>
  <c r="H275" i="13"/>
  <c r="J275" i="13" s="1"/>
  <c r="M274" i="13"/>
  <c r="N274" i="13" s="1"/>
  <c r="H274" i="13"/>
  <c r="J274" i="13" s="1"/>
  <c r="K274" i="13" s="1"/>
  <c r="M273" i="13"/>
  <c r="N273" i="13" s="1"/>
  <c r="H273" i="13"/>
  <c r="J273" i="13" s="1"/>
  <c r="M272" i="13"/>
  <c r="N272" i="13" s="1"/>
  <c r="H272" i="13"/>
  <c r="J272" i="13" s="1"/>
  <c r="K272" i="13" s="1"/>
  <c r="M271" i="13"/>
  <c r="N271" i="13" s="1"/>
  <c r="J271" i="13"/>
  <c r="H271" i="13"/>
  <c r="M270" i="13"/>
  <c r="N270" i="13" s="1"/>
  <c r="H270" i="13"/>
  <c r="M269" i="13"/>
  <c r="N269" i="13" s="1"/>
  <c r="H269" i="13"/>
  <c r="J269" i="13" s="1"/>
  <c r="M268" i="13"/>
  <c r="N268" i="13" s="1"/>
  <c r="H268" i="13"/>
  <c r="J268" i="13" s="1"/>
  <c r="K268" i="13" s="1"/>
  <c r="M267" i="13"/>
  <c r="N267" i="13" s="1"/>
  <c r="H267" i="13"/>
  <c r="M266" i="13"/>
  <c r="N266" i="13" s="1"/>
  <c r="H266" i="13"/>
  <c r="J266" i="13" s="1"/>
  <c r="M265" i="13"/>
  <c r="N265" i="13" s="1"/>
  <c r="H265" i="13"/>
  <c r="J265" i="13" s="1"/>
  <c r="M264" i="13"/>
  <c r="N264" i="13" s="1"/>
  <c r="H264" i="13"/>
  <c r="J264" i="13" s="1"/>
  <c r="K264" i="13" s="1"/>
  <c r="M263" i="13"/>
  <c r="N263" i="13" s="1"/>
  <c r="H263" i="13"/>
  <c r="M262" i="13"/>
  <c r="N262" i="13" s="1"/>
  <c r="H262" i="13"/>
  <c r="M261" i="13"/>
  <c r="N261" i="13" s="1"/>
  <c r="H261" i="13"/>
  <c r="J261" i="13" s="1"/>
  <c r="M260" i="13"/>
  <c r="N260" i="13" s="1"/>
  <c r="H260" i="13"/>
  <c r="J260" i="13" s="1"/>
  <c r="K260" i="13" s="1"/>
  <c r="M259" i="13"/>
  <c r="N259" i="13" s="1"/>
  <c r="H259" i="13"/>
  <c r="M258" i="13"/>
  <c r="N258" i="13" s="1"/>
  <c r="H258" i="13"/>
  <c r="J258" i="13" s="1"/>
  <c r="K258" i="13" s="1"/>
  <c r="M257" i="13"/>
  <c r="N257" i="13" s="1"/>
  <c r="H257" i="13"/>
  <c r="J257" i="13" s="1"/>
  <c r="M254" i="13"/>
  <c r="N254" i="13" s="1"/>
  <c r="H254" i="13"/>
  <c r="J254" i="13" s="1"/>
  <c r="K254" i="13" s="1"/>
  <c r="M253" i="13"/>
  <c r="N253" i="13" s="1"/>
  <c r="H253" i="13"/>
  <c r="M252" i="13"/>
  <c r="N252" i="13" s="1"/>
  <c r="H252" i="13"/>
  <c r="J252" i="13" s="1"/>
  <c r="K252" i="13" s="1"/>
  <c r="M251" i="13"/>
  <c r="N251" i="13" s="1"/>
  <c r="H251" i="13"/>
  <c r="J251" i="13" s="1"/>
  <c r="K251" i="13" s="1"/>
  <c r="M250" i="13"/>
  <c r="N250" i="13" s="1"/>
  <c r="H250" i="13"/>
  <c r="J250" i="13" s="1"/>
  <c r="K250" i="13" s="1"/>
  <c r="M249" i="13"/>
  <c r="N249" i="13" s="1"/>
  <c r="H249" i="13"/>
  <c r="J249" i="13" s="1"/>
  <c r="K249" i="13" s="1"/>
  <c r="M248" i="13"/>
  <c r="N248" i="13" s="1"/>
  <c r="H248" i="13"/>
  <c r="J248" i="13" s="1"/>
  <c r="M247" i="13"/>
  <c r="N247" i="13" s="1"/>
  <c r="H247" i="13"/>
  <c r="J247" i="13" s="1"/>
  <c r="K247" i="13" s="1"/>
  <c r="M246" i="13"/>
  <c r="N246" i="13" s="1"/>
  <c r="H246" i="13"/>
  <c r="J246" i="13" s="1"/>
  <c r="M245" i="13"/>
  <c r="N245" i="13" s="1"/>
  <c r="H245" i="13"/>
  <c r="J245" i="13" s="1"/>
  <c r="K245" i="13" s="1"/>
  <c r="M244" i="13"/>
  <c r="N244" i="13" s="1"/>
  <c r="H244" i="13"/>
  <c r="J244" i="13" s="1"/>
  <c r="K244" i="13" s="1"/>
  <c r="M243" i="13"/>
  <c r="N243" i="13" s="1"/>
  <c r="H243" i="13"/>
  <c r="J243" i="13" s="1"/>
  <c r="K243" i="13" s="1"/>
  <c r="M242" i="13"/>
  <c r="N242" i="13" s="1"/>
  <c r="H242" i="13"/>
  <c r="J242" i="13" s="1"/>
  <c r="K242" i="13" s="1"/>
  <c r="M241" i="13"/>
  <c r="N241" i="13" s="1"/>
  <c r="H241" i="13"/>
  <c r="J241" i="13" s="1"/>
  <c r="K241" i="13" s="1"/>
  <c r="M240" i="13"/>
  <c r="N240" i="13" s="1"/>
  <c r="H240" i="13"/>
  <c r="J240" i="13" s="1"/>
  <c r="K240" i="13" s="1"/>
  <c r="M239" i="13"/>
  <c r="N239" i="13" s="1"/>
  <c r="H239" i="13"/>
  <c r="J239" i="13" s="1"/>
  <c r="K239" i="13" s="1"/>
  <c r="M238" i="13"/>
  <c r="N238" i="13" s="1"/>
  <c r="H238" i="13"/>
  <c r="J238" i="13" s="1"/>
  <c r="M237" i="13"/>
  <c r="N237" i="13" s="1"/>
  <c r="H237" i="13"/>
  <c r="J237" i="13" s="1"/>
  <c r="K237" i="13" s="1"/>
  <c r="M236" i="13"/>
  <c r="N236" i="13" s="1"/>
  <c r="H236" i="13"/>
  <c r="M235" i="13"/>
  <c r="N235" i="13" s="1"/>
  <c r="H235" i="13"/>
  <c r="J235" i="13" s="1"/>
  <c r="K235" i="13" s="1"/>
  <c r="M234" i="13"/>
  <c r="N234" i="13" s="1"/>
  <c r="J234" i="13"/>
  <c r="K234" i="13" s="1"/>
  <c r="H234" i="13"/>
  <c r="M233" i="13"/>
  <c r="N233" i="13" s="1"/>
  <c r="H233" i="13"/>
  <c r="J233" i="13" s="1"/>
  <c r="K233" i="13" s="1"/>
  <c r="M232" i="13"/>
  <c r="N232" i="13" s="1"/>
  <c r="H232" i="13"/>
  <c r="J232" i="13" s="1"/>
  <c r="M231" i="13"/>
  <c r="N231" i="13" s="1"/>
  <c r="H231" i="13"/>
  <c r="J231" i="13" s="1"/>
  <c r="K231" i="13" s="1"/>
  <c r="M230" i="13"/>
  <c r="N230" i="13" s="1"/>
  <c r="H230" i="13"/>
  <c r="J230" i="13" s="1"/>
  <c r="M229" i="13"/>
  <c r="N229" i="13" s="1"/>
  <c r="H229" i="13"/>
  <c r="J229" i="13" s="1"/>
  <c r="K229" i="13" s="1"/>
  <c r="M228" i="13"/>
  <c r="N228" i="13" s="1"/>
  <c r="H228" i="13"/>
  <c r="M227" i="13"/>
  <c r="N227" i="13" s="1"/>
  <c r="H227" i="13"/>
  <c r="J227" i="13" s="1"/>
  <c r="K227" i="13" s="1"/>
  <c r="M226" i="13"/>
  <c r="N226" i="13" s="1"/>
  <c r="H226" i="13"/>
  <c r="J226" i="13" s="1"/>
  <c r="K226" i="13" s="1"/>
  <c r="M225" i="13"/>
  <c r="N225" i="13" s="1"/>
  <c r="H225" i="13"/>
  <c r="J225" i="13" s="1"/>
  <c r="K225" i="13" s="1"/>
  <c r="M224" i="13"/>
  <c r="N224" i="13" s="1"/>
  <c r="H224" i="13"/>
  <c r="J224" i="13" s="1"/>
  <c r="M223" i="13"/>
  <c r="N223" i="13" s="1"/>
  <c r="H223" i="13"/>
  <c r="J223" i="13" s="1"/>
  <c r="K223" i="13" s="1"/>
  <c r="M222" i="13"/>
  <c r="N222" i="13" s="1"/>
  <c r="H222" i="13"/>
  <c r="J222" i="13" s="1"/>
  <c r="M221" i="13"/>
  <c r="N221" i="13" s="1"/>
  <c r="H221" i="13"/>
  <c r="J221" i="13" s="1"/>
  <c r="K221" i="13" s="1"/>
  <c r="M220" i="13"/>
  <c r="N220" i="13" s="1"/>
  <c r="H220" i="13"/>
  <c r="J220" i="13" s="1"/>
  <c r="K220" i="13" s="1"/>
  <c r="M219" i="13"/>
  <c r="N219" i="13" s="1"/>
  <c r="H219" i="13"/>
  <c r="J219" i="13" s="1"/>
  <c r="K219" i="13" s="1"/>
  <c r="M218" i="13"/>
  <c r="N218" i="13" s="1"/>
  <c r="H218" i="13"/>
  <c r="J218" i="13" s="1"/>
  <c r="K218" i="13" s="1"/>
  <c r="M217" i="13"/>
  <c r="N217" i="13" s="1"/>
  <c r="H217" i="13"/>
  <c r="J217" i="13" s="1"/>
  <c r="K217" i="13" s="1"/>
  <c r="M216" i="13"/>
  <c r="N216" i="13" s="1"/>
  <c r="H216" i="13"/>
  <c r="J216" i="13" s="1"/>
  <c r="M215" i="13"/>
  <c r="N215" i="13" s="1"/>
  <c r="H215" i="13"/>
  <c r="J215" i="13" s="1"/>
  <c r="K215" i="13" s="1"/>
  <c r="M214" i="13"/>
  <c r="N214" i="13" s="1"/>
  <c r="H214" i="13"/>
  <c r="J214" i="13" s="1"/>
  <c r="M213" i="13"/>
  <c r="N213" i="13" s="1"/>
  <c r="H213" i="13"/>
  <c r="J213" i="13" s="1"/>
  <c r="K213" i="13" s="1"/>
  <c r="M212" i="13"/>
  <c r="N212" i="13" s="1"/>
  <c r="H212" i="13"/>
  <c r="J212" i="13" s="1"/>
  <c r="K212" i="13" s="1"/>
  <c r="M211" i="13"/>
  <c r="N211" i="13" s="1"/>
  <c r="H211" i="13"/>
  <c r="J211" i="13" s="1"/>
  <c r="K211" i="13" s="1"/>
  <c r="M210" i="13"/>
  <c r="N210" i="13" s="1"/>
  <c r="H210" i="13"/>
  <c r="J210" i="13" s="1"/>
  <c r="K210" i="13" s="1"/>
  <c r="M209" i="13"/>
  <c r="N209" i="13" s="1"/>
  <c r="H209" i="13"/>
  <c r="J209" i="13" s="1"/>
  <c r="K209" i="13" s="1"/>
  <c r="M208" i="13"/>
  <c r="N208" i="13" s="1"/>
  <c r="H208" i="13"/>
  <c r="J208" i="13" s="1"/>
  <c r="M207" i="13"/>
  <c r="N207" i="13" s="1"/>
  <c r="H207" i="13"/>
  <c r="J207" i="13" s="1"/>
  <c r="K207" i="13" s="1"/>
  <c r="M206" i="13"/>
  <c r="N206" i="13" s="1"/>
  <c r="H206" i="13"/>
  <c r="J206" i="13" s="1"/>
  <c r="M205" i="13"/>
  <c r="N205" i="13" s="1"/>
  <c r="H205" i="13"/>
  <c r="J205" i="13" s="1"/>
  <c r="K205" i="13" s="1"/>
  <c r="M204" i="13"/>
  <c r="N204" i="13" s="1"/>
  <c r="H204" i="13"/>
  <c r="J204" i="13" s="1"/>
  <c r="K204" i="13" s="1"/>
  <c r="M203" i="13"/>
  <c r="N203" i="13" s="1"/>
  <c r="H203" i="13"/>
  <c r="J203" i="13" s="1"/>
  <c r="K203" i="13" s="1"/>
  <c r="M202" i="13"/>
  <c r="N202" i="13" s="1"/>
  <c r="H202" i="13"/>
  <c r="J202" i="13" s="1"/>
  <c r="K202" i="13" s="1"/>
  <c r="M201" i="13"/>
  <c r="N201" i="13" s="1"/>
  <c r="H201" i="13"/>
  <c r="J201" i="13" s="1"/>
  <c r="K201" i="13" s="1"/>
  <c r="M200" i="13"/>
  <c r="N200" i="13" s="1"/>
  <c r="H200" i="13"/>
  <c r="J200" i="13" s="1"/>
  <c r="K200" i="13" s="1"/>
  <c r="M199" i="13"/>
  <c r="N199" i="13" s="1"/>
  <c r="H199" i="13"/>
  <c r="J199" i="13" s="1"/>
  <c r="K199" i="13" s="1"/>
  <c r="M198" i="13"/>
  <c r="N198" i="13" s="1"/>
  <c r="H198" i="13"/>
  <c r="M197" i="13"/>
  <c r="N197" i="13" s="1"/>
  <c r="H197" i="13"/>
  <c r="J197" i="13" s="1"/>
  <c r="K197" i="13" s="1"/>
  <c r="M196" i="13"/>
  <c r="N196" i="13" s="1"/>
  <c r="H196" i="13"/>
  <c r="J196" i="13" s="1"/>
  <c r="K196" i="13" s="1"/>
  <c r="M195" i="13"/>
  <c r="N195" i="13" s="1"/>
  <c r="H195" i="13"/>
  <c r="J195" i="13" s="1"/>
  <c r="K195" i="13" s="1"/>
  <c r="M194" i="13"/>
  <c r="N194" i="13" s="1"/>
  <c r="H194" i="13"/>
  <c r="J194" i="13" s="1"/>
  <c r="K194" i="13" s="1"/>
  <c r="M193" i="13"/>
  <c r="N193" i="13" s="1"/>
  <c r="H193" i="13"/>
  <c r="J193" i="13" s="1"/>
  <c r="K193" i="13" s="1"/>
  <c r="M192" i="13"/>
  <c r="N192" i="13" s="1"/>
  <c r="J192" i="13"/>
  <c r="K192" i="13" s="1"/>
  <c r="H192" i="13"/>
  <c r="M191" i="13"/>
  <c r="N191" i="13" s="1"/>
  <c r="H191" i="13"/>
  <c r="J191" i="13" s="1"/>
  <c r="K191" i="13" s="1"/>
  <c r="M190" i="13"/>
  <c r="N190" i="13" s="1"/>
  <c r="H190" i="13"/>
  <c r="J190" i="13" s="1"/>
  <c r="M189" i="13"/>
  <c r="N189" i="13" s="1"/>
  <c r="H189" i="13"/>
  <c r="J189" i="13" s="1"/>
  <c r="K189" i="13" s="1"/>
  <c r="M188" i="13"/>
  <c r="N188" i="13" s="1"/>
  <c r="H188" i="13"/>
  <c r="J188" i="13" s="1"/>
  <c r="K188" i="13" s="1"/>
  <c r="M187" i="13"/>
  <c r="N187" i="13" s="1"/>
  <c r="H187" i="13"/>
  <c r="J187" i="13" s="1"/>
  <c r="K187" i="13" s="1"/>
  <c r="M186" i="13"/>
  <c r="N186" i="13" s="1"/>
  <c r="H186" i="13"/>
  <c r="J186" i="13" s="1"/>
  <c r="K186" i="13" s="1"/>
  <c r="M185" i="13"/>
  <c r="N185" i="13" s="1"/>
  <c r="H185" i="13"/>
  <c r="J185" i="13" s="1"/>
  <c r="K185" i="13" s="1"/>
  <c r="M184" i="13"/>
  <c r="N184" i="13" s="1"/>
  <c r="H184" i="13"/>
  <c r="J184" i="13" s="1"/>
  <c r="K184" i="13" s="1"/>
  <c r="M183" i="13"/>
  <c r="N183" i="13" s="1"/>
  <c r="H183" i="13"/>
  <c r="J183" i="13" s="1"/>
  <c r="K183" i="13" s="1"/>
  <c r="M182" i="13"/>
  <c r="N182" i="13" s="1"/>
  <c r="H182" i="13"/>
  <c r="J182" i="13" s="1"/>
  <c r="M181" i="13"/>
  <c r="N181" i="13" s="1"/>
  <c r="H181" i="13"/>
  <c r="J181" i="13" s="1"/>
  <c r="K181" i="13" s="1"/>
  <c r="M180" i="13"/>
  <c r="N180" i="13" s="1"/>
  <c r="H180" i="13"/>
  <c r="J180" i="13" s="1"/>
  <c r="K180" i="13" s="1"/>
  <c r="M179" i="13"/>
  <c r="N179" i="13" s="1"/>
  <c r="H179" i="13"/>
  <c r="J179" i="13" s="1"/>
  <c r="K179" i="13" s="1"/>
  <c r="M178" i="13"/>
  <c r="N178" i="13" s="1"/>
  <c r="H178" i="13"/>
  <c r="J178" i="13" s="1"/>
  <c r="K178" i="13" s="1"/>
  <c r="M177" i="13"/>
  <c r="N177" i="13" s="1"/>
  <c r="H177" i="13"/>
  <c r="J177" i="13" s="1"/>
  <c r="K177" i="13" s="1"/>
  <c r="M176" i="13"/>
  <c r="N176" i="13" s="1"/>
  <c r="H176" i="13"/>
  <c r="M175" i="13"/>
  <c r="N175" i="13" s="1"/>
  <c r="H175" i="13"/>
  <c r="J175" i="13" s="1"/>
  <c r="K175" i="13" s="1"/>
  <c r="M173" i="13"/>
  <c r="N173" i="13" s="1"/>
  <c r="H173" i="13"/>
  <c r="J173" i="13" s="1"/>
  <c r="M172" i="13"/>
  <c r="N172" i="13" s="1"/>
  <c r="H172" i="13"/>
  <c r="J172" i="13" s="1"/>
  <c r="K172" i="13" s="1"/>
  <c r="M171" i="13"/>
  <c r="N171" i="13" s="1"/>
  <c r="H171" i="13"/>
  <c r="J171" i="13" s="1"/>
  <c r="K171" i="13" s="1"/>
  <c r="M169" i="13"/>
  <c r="N169" i="13" s="1"/>
  <c r="H169" i="13"/>
  <c r="J169" i="13" s="1"/>
  <c r="K169" i="13" s="1"/>
  <c r="M168" i="13"/>
  <c r="N168" i="13" s="1"/>
  <c r="H168" i="13"/>
  <c r="J168" i="13" s="1"/>
  <c r="K168" i="13" s="1"/>
  <c r="M166" i="13"/>
  <c r="N166" i="13" s="1"/>
  <c r="H166" i="13"/>
  <c r="J166" i="13" s="1"/>
  <c r="K166" i="13" s="1"/>
  <c r="M165" i="13"/>
  <c r="N165" i="13" s="1"/>
  <c r="H165" i="13"/>
  <c r="J165" i="13" s="1"/>
  <c r="K165" i="13" s="1"/>
  <c r="M164" i="13"/>
  <c r="N164" i="13" s="1"/>
  <c r="H164" i="13"/>
  <c r="J164" i="13" s="1"/>
  <c r="K164" i="13" s="1"/>
  <c r="M162" i="13"/>
  <c r="N162" i="13" s="1"/>
  <c r="H162" i="13"/>
  <c r="J162" i="13" s="1"/>
  <c r="M161" i="13"/>
  <c r="N161" i="13" s="1"/>
  <c r="H161" i="13"/>
  <c r="J161" i="13" s="1"/>
  <c r="K161" i="13" s="1"/>
  <c r="M160" i="13"/>
  <c r="N160" i="13" s="1"/>
  <c r="H160" i="13"/>
  <c r="J160" i="13" s="1"/>
  <c r="K160" i="13" s="1"/>
  <c r="M158" i="13"/>
  <c r="N158" i="13" s="1"/>
  <c r="H158" i="13"/>
  <c r="J158" i="13" s="1"/>
  <c r="K158" i="13" s="1"/>
  <c r="M157" i="13"/>
  <c r="N157" i="13" s="1"/>
  <c r="H157" i="13"/>
  <c r="J157" i="13" s="1"/>
  <c r="K157" i="13" s="1"/>
  <c r="M156" i="13"/>
  <c r="N156" i="13" s="1"/>
  <c r="H156" i="13"/>
  <c r="J156" i="13" s="1"/>
  <c r="K156" i="13" s="1"/>
  <c r="M154" i="13"/>
  <c r="N154" i="13" s="1"/>
  <c r="H154" i="13"/>
  <c r="M153" i="13"/>
  <c r="N153" i="13" s="1"/>
  <c r="H153" i="13"/>
  <c r="J153" i="13" s="1"/>
  <c r="K153" i="13" s="1"/>
  <c r="M152" i="13"/>
  <c r="N152" i="13" s="1"/>
  <c r="H152" i="13"/>
  <c r="J152" i="13" s="1"/>
  <c r="M150" i="13"/>
  <c r="N150" i="13" s="1"/>
  <c r="H150" i="13"/>
  <c r="J150" i="13" s="1"/>
  <c r="K150" i="13" s="1"/>
  <c r="M149" i="13"/>
  <c r="N149" i="13" s="1"/>
  <c r="H149" i="13"/>
  <c r="J149" i="13" s="1"/>
  <c r="M148" i="13"/>
  <c r="N148" i="13" s="1"/>
  <c r="H148" i="13"/>
  <c r="J148" i="13" s="1"/>
  <c r="K148" i="13" s="1"/>
  <c r="M146" i="13"/>
  <c r="N146" i="13" s="1"/>
  <c r="H146" i="13"/>
  <c r="J146" i="13" s="1"/>
  <c r="K146" i="13" s="1"/>
  <c r="M145" i="13"/>
  <c r="N145" i="13" s="1"/>
  <c r="H145" i="13"/>
  <c r="J145" i="13" s="1"/>
  <c r="K145" i="13" s="1"/>
  <c r="M144" i="13"/>
  <c r="N144" i="13" s="1"/>
  <c r="H144" i="13"/>
  <c r="J144" i="13" s="1"/>
  <c r="M143" i="13"/>
  <c r="N143" i="13" s="1"/>
  <c r="H143" i="13"/>
  <c r="J143" i="13" s="1"/>
  <c r="K143" i="13" s="1"/>
  <c r="M142" i="13"/>
  <c r="N142" i="13" s="1"/>
  <c r="H142" i="13"/>
  <c r="J142" i="13" s="1"/>
  <c r="M141" i="13"/>
  <c r="N141" i="13" s="1"/>
  <c r="H141" i="13"/>
  <c r="J141" i="13" s="1"/>
  <c r="K141" i="13" s="1"/>
  <c r="M140" i="13"/>
  <c r="N140" i="13" s="1"/>
  <c r="J140" i="13"/>
  <c r="H140" i="13"/>
  <c r="M139" i="13"/>
  <c r="N139" i="13" s="1"/>
  <c r="H139" i="13"/>
  <c r="J139" i="13" s="1"/>
  <c r="K139" i="13" s="1"/>
  <c r="M138" i="13"/>
  <c r="N138" i="13" s="1"/>
  <c r="H138" i="13"/>
  <c r="J138" i="13" s="1"/>
  <c r="K138" i="13" s="1"/>
  <c r="M137" i="13"/>
  <c r="N137" i="13" s="1"/>
  <c r="H137" i="13"/>
  <c r="J137" i="13" s="1"/>
  <c r="K137" i="13" s="1"/>
  <c r="M136" i="13"/>
  <c r="N136" i="13" s="1"/>
  <c r="H136" i="13"/>
  <c r="J136" i="13" s="1"/>
  <c r="M135" i="13"/>
  <c r="N135" i="13" s="1"/>
  <c r="H135" i="13"/>
  <c r="J135" i="13" s="1"/>
  <c r="K135" i="13" s="1"/>
  <c r="M134" i="13"/>
  <c r="N134" i="13" s="1"/>
  <c r="H134" i="13"/>
  <c r="J134" i="13" s="1"/>
  <c r="M133" i="13"/>
  <c r="N133" i="13" s="1"/>
  <c r="H133" i="13"/>
  <c r="J133" i="13" s="1"/>
  <c r="K133" i="13" s="1"/>
  <c r="M132" i="13"/>
  <c r="N132" i="13" s="1"/>
  <c r="H132" i="13"/>
  <c r="J132" i="13" s="1"/>
  <c r="M131" i="13"/>
  <c r="N131" i="13" s="1"/>
  <c r="H131" i="13"/>
  <c r="J131" i="13" s="1"/>
  <c r="K131" i="13" s="1"/>
  <c r="M130" i="13"/>
  <c r="N130" i="13" s="1"/>
  <c r="H130" i="13"/>
  <c r="J130" i="13" s="1"/>
  <c r="K130" i="13" s="1"/>
  <c r="H129" i="13"/>
  <c r="M128" i="13"/>
  <c r="N128" i="13" s="1"/>
  <c r="H128" i="13"/>
  <c r="M127" i="13"/>
  <c r="N127" i="13" s="1"/>
  <c r="H127" i="13"/>
  <c r="J127" i="13" s="1"/>
  <c r="M126" i="13"/>
  <c r="N126" i="13" s="1"/>
  <c r="H126" i="13"/>
  <c r="J126" i="13" s="1"/>
  <c r="K126" i="13" s="1"/>
  <c r="M125" i="13"/>
  <c r="N125" i="13" s="1"/>
  <c r="H125" i="13"/>
  <c r="M124" i="13"/>
  <c r="N124" i="13" s="1"/>
  <c r="H124" i="13"/>
  <c r="J124" i="13" s="1"/>
  <c r="K124" i="13" s="1"/>
  <c r="M123" i="13"/>
  <c r="N123" i="13" s="1"/>
  <c r="H123" i="13"/>
  <c r="J123" i="13" s="1"/>
  <c r="M122" i="13"/>
  <c r="N122" i="13" s="1"/>
  <c r="H122" i="13"/>
  <c r="J122" i="13" s="1"/>
  <c r="M121" i="13"/>
  <c r="N121" i="13" s="1"/>
  <c r="H121" i="13"/>
  <c r="J121" i="13" s="1"/>
  <c r="M120" i="13"/>
  <c r="N120" i="13" s="1"/>
  <c r="H120" i="13"/>
  <c r="M119" i="13"/>
  <c r="N119" i="13" s="1"/>
  <c r="H119" i="13"/>
  <c r="J119" i="13" s="1"/>
  <c r="M118" i="13"/>
  <c r="N118" i="13" s="1"/>
  <c r="H118" i="13"/>
  <c r="J118" i="13" s="1"/>
  <c r="K118" i="13" s="1"/>
  <c r="M117" i="13"/>
  <c r="N117" i="13" s="1"/>
  <c r="H117" i="13"/>
  <c r="M116" i="13"/>
  <c r="N116" i="13" s="1"/>
  <c r="H116" i="13"/>
  <c r="J116" i="13" s="1"/>
  <c r="K116" i="13" s="1"/>
  <c r="M115" i="13"/>
  <c r="N115" i="13" s="1"/>
  <c r="H115" i="13"/>
  <c r="J115" i="13" s="1"/>
  <c r="M114" i="13"/>
  <c r="N114" i="13" s="1"/>
  <c r="H114" i="13"/>
  <c r="M113" i="13"/>
  <c r="N113" i="13" s="1"/>
  <c r="H113" i="13"/>
  <c r="J113" i="13" s="1"/>
  <c r="M112" i="13"/>
  <c r="N112" i="13" s="1"/>
  <c r="H112" i="13"/>
  <c r="J112" i="13" s="1"/>
  <c r="M111" i="13"/>
  <c r="N111" i="13" s="1"/>
  <c r="H111" i="13"/>
  <c r="J111" i="13" s="1"/>
  <c r="M110" i="13"/>
  <c r="N110" i="13" s="1"/>
  <c r="H110" i="13"/>
  <c r="J110" i="13" s="1"/>
  <c r="K110" i="13" s="1"/>
  <c r="M109" i="13"/>
  <c r="N109" i="13" s="1"/>
  <c r="H109" i="13"/>
  <c r="M108" i="13"/>
  <c r="N108" i="13" s="1"/>
  <c r="H108" i="13"/>
  <c r="J108" i="13" s="1"/>
  <c r="K108" i="13" s="1"/>
  <c r="M107" i="13"/>
  <c r="N107" i="13" s="1"/>
  <c r="H107" i="13"/>
  <c r="J107" i="13" s="1"/>
  <c r="M106" i="13"/>
  <c r="N106" i="13" s="1"/>
  <c r="H106" i="13"/>
  <c r="J106" i="13" s="1"/>
  <c r="M105" i="13"/>
  <c r="N105" i="13" s="1"/>
  <c r="H105" i="13"/>
  <c r="M104" i="13"/>
  <c r="N104" i="13" s="1"/>
  <c r="H104" i="13"/>
  <c r="M103" i="13"/>
  <c r="N103" i="13" s="1"/>
  <c r="H103" i="13"/>
  <c r="J103" i="13" s="1"/>
  <c r="M102" i="13"/>
  <c r="N102" i="13" s="1"/>
  <c r="H102" i="13"/>
  <c r="J102" i="13" s="1"/>
  <c r="K102" i="13" s="1"/>
  <c r="M101" i="13"/>
  <c r="N101" i="13" s="1"/>
  <c r="H101" i="13"/>
  <c r="J101" i="13" s="1"/>
  <c r="M100" i="13"/>
  <c r="N100" i="13" s="1"/>
  <c r="H100" i="13"/>
  <c r="J100" i="13" s="1"/>
  <c r="K100" i="13" s="1"/>
  <c r="H99" i="13"/>
  <c r="M98" i="13"/>
  <c r="N98" i="13" s="1"/>
  <c r="H98" i="13"/>
  <c r="J98" i="13" s="1"/>
  <c r="H97" i="13"/>
  <c r="M96" i="13"/>
  <c r="N96" i="13" s="1"/>
  <c r="H96" i="13"/>
  <c r="J96" i="13" s="1"/>
  <c r="K96" i="13" s="1"/>
  <c r="H95" i="13"/>
  <c r="M94" i="13"/>
  <c r="N94" i="13" s="1"/>
  <c r="H94" i="13"/>
  <c r="J94" i="13" s="1"/>
  <c r="M93" i="13"/>
  <c r="N93" i="13" s="1"/>
  <c r="H93" i="13"/>
  <c r="J93" i="13" s="1"/>
  <c r="K93" i="13" s="1"/>
  <c r="M92" i="13"/>
  <c r="N92" i="13" s="1"/>
  <c r="H92" i="13"/>
  <c r="J92" i="13" s="1"/>
  <c r="M91" i="13"/>
  <c r="N91" i="13" s="1"/>
  <c r="H91" i="13"/>
  <c r="J91" i="13" s="1"/>
  <c r="K91" i="13" s="1"/>
  <c r="M90" i="13"/>
  <c r="N90" i="13" s="1"/>
  <c r="H90" i="13"/>
  <c r="M89" i="13"/>
  <c r="N89" i="13" s="1"/>
  <c r="H89" i="13"/>
  <c r="J89" i="13" s="1"/>
  <c r="K89" i="13" s="1"/>
  <c r="M88" i="13"/>
  <c r="N88" i="13" s="1"/>
  <c r="H88" i="13"/>
  <c r="M87" i="13"/>
  <c r="N87" i="13" s="1"/>
  <c r="H87" i="13"/>
  <c r="J87" i="13" s="1"/>
  <c r="K87" i="13" s="1"/>
  <c r="H86" i="13"/>
  <c r="H85" i="13"/>
  <c r="H84" i="13"/>
  <c r="M83" i="13"/>
  <c r="N83" i="13" s="1"/>
  <c r="H83" i="13"/>
  <c r="J83" i="13" s="1"/>
  <c r="K83" i="13" s="1"/>
  <c r="M82" i="13"/>
  <c r="N82" i="13" s="1"/>
  <c r="H82" i="13"/>
  <c r="J82" i="13" s="1"/>
  <c r="K82" i="13" s="1"/>
  <c r="H81" i="13"/>
  <c r="H80" i="13"/>
  <c r="M79" i="13"/>
  <c r="N79" i="13" s="1"/>
  <c r="H79" i="13"/>
  <c r="J79" i="13" s="1"/>
  <c r="H78" i="13"/>
  <c r="M77" i="13"/>
  <c r="N77" i="13" s="1"/>
  <c r="H77" i="13"/>
  <c r="M76" i="13"/>
  <c r="N76" i="13" s="1"/>
  <c r="H76" i="13"/>
  <c r="M75" i="13"/>
  <c r="N75" i="13" s="1"/>
  <c r="H75" i="13"/>
  <c r="J75" i="13" s="1"/>
  <c r="M74" i="13"/>
  <c r="N74" i="13" s="1"/>
  <c r="H74" i="13"/>
  <c r="M73" i="13"/>
  <c r="N73" i="13" s="1"/>
  <c r="H73" i="13"/>
  <c r="J73" i="13" s="1"/>
  <c r="K73" i="13" s="1"/>
  <c r="M72" i="13"/>
  <c r="N72" i="13" s="1"/>
  <c r="H72" i="13"/>
  <c r="J72" i="13" s="1"/>
  <c r="K72" i="13" s="1"/>
  <c r="M71" i="13"/>
  <c r="N71" i="13" s="1"/>
  <c r="H71" i="13"/>
  <c r="J71" i="13" s="1"/>
  <c r="K71" i="13" s="1"/>
  <c r="M70" i="13"/>
  <c r="N70" i="13" s="1"/>
  <c r="H70" i="13"/>
  <c r="J70" i="13" s="1"/>
  <c r="K70" i="13" s="1"/>
  <c r="M69" i="13"/>
  <c r="N69" i="13" s="1"/>
  <c r="H69" i="13"/>
  <c r="J69" i="13" s="1"/>
  <c r="K69" i="13" s="1"/>
  <c r="M68" i="13"/>
  <c r="N68" i="13" s="1"/>
  <c r="H68" i="13"/>
  <c r="J68" i="13" s="1"/>
  <c r="K68" i="13" s="1"/>
  <c r="M67" i="13"/>
  <c r="N67" i="13" s="1"/>
  <c r="H67" i="13"/>
  <c r="J67" i="13" s="1"/>
  <c r="K67" i="13" s="1"/>
  <c r="M66" i="13"/>
  <c r="N66" i="13" s="1"/>
  <c r="H66" i="13"/>
  <c r="J66" i="13" s="1"/>
  <c r="K66" i="13" s="1"/>
  <c r="M65" i="13"/>
  <c r="N65" i="13" s="1"/>
  <c r="H65" i="13"/>
  <c r="J65" i="13" s="1"/>
  <c r="K65" i="13" s="1"/>
  <c r="M64" i="13"/>
  <c r="N64" i="13" s="1"/>
  <c r="H64" i="13"/>
  <c r="J64" i="13" s="1"/>
  <c r="K64" i="13" s="1"/>
  <c r="H63" i="13"/>
  <c r="H62" i="13"/>
  <c r="M61" i="13"/>
  <c r="N61" i="13" s="1"/>
  <c r="H61" i="13"/>
  <c r="H60" i="13"/>
  <c r="M59" i="13"/>
  <c r="N59" i="13" s="1"/>
  <c r="H59" i="13"/>
  <c r="J59" i="13" s="1"/>
  <c r="K59" i="13" s="1"/>
  <c r="M58" i="13"/>
  <c r="N58" i="13" s="1"/>
  <c r="H58" i="13"/>
  <c r="J58" i="13" s="1"/>
  <c r="K58" i="13" s="1"/>
  <c r="M57" i="13"/>
  <c r="N57" i="13" s="1"/>
  <c r="H57" i="13"/>
  <c r="J57" i="13" s="1"/>
  <c r="K57" i="13" s="1"/>
  <c r="M56" i="13"/>
  <c r="N56" i="13" s="1"/>
  <c r="H56" i="13"/>
  <c r="J56" i="13" s="1"/>
  <c r="K56" i="13" s="1"/>
  <c r="H55" i="13"/>
  <c r="H54" i="13"/>
  <c r="M53" i="13"/>
  <c r="N53" i="13" s="1"/>
  <c r="H53" i="13"/>
  <c r="J53" i="13" s="1"/>
  <c r="M52" i="13"/>
  <c r="N52" i="13" s="1"/>
  <c r="H52" i="13"/>
  <c r="M51" i="13"/>
  <c r="N51" i="13" s="1"/>
  <c r="J51" i="13"/>
  <c r="H51" i="13"/>
  <c r="H50" i="13"/>
  <c r="M49" i="13"/>
  <c r="N49" i="13" s="1"/>
  <c r="H49" i="13"/>
  <c r="J49" i="13" s="1"/>
  <c r="M48" i="13"/>
  <c r="N48" i="13" s="1"/>
  <c r="H48" i="13"/>
  <c r="H47" i="13"/>
  <c r="H46" i="13"/>
  <c r="M45" i="13"/>
  <c r="N45" i="13" s="1"/>
  <c r="H45" i="13"/>
  <c r="J45" i="13" s="1"/>
  <c r="K45" i="13" s="1"/>
  <c r="M44" i="13"/>
  <c r="N44" i="13" s="1"/>
  <c r="H44" i="13"/>
  <c r="J44" i="13" s="1"/>
  <c r="K44" i="13" s="1"/>
  <c r="M43" i="13"/>
  <c r="N43" i="13" s="1"/>
  <c r="H43" i="13"/>
  <c r="J43" i="13" s="1"/>
  <c r="K43" i="13" s="1"/>
  <c r="M42" i="13"/>
  <c r="N42" i="13" s="1"/>
  <c r="H42" i="13"/>
  <c r="J42" i="13" s="1"/>
  <c r="K42" i="13" s="1"/>
  <c r="M41" i="13"/>
  <c r="N41" i="13" s="1"/>
  <c r="H41" i="13"/>
  <c r="J41" i="13" s="1"/>
  <c r="K41" i="13" s="1"/>
  <c r="H40" i="13"/>
  <c r="J40" i="13" s="1"/>
  <c r="H39" i="13"/>
  <c r="J39" i="13" s="1"/>
  <c r="H38" i="13"/>
  <c r="J38" i="13" s="1"/>
  <c r="H37" i="13"/>
  <c r="J37" i="13" s="1"/>
  <c r="M36" i="13"/>
  <c r="N36" i="13" s="1"/>
  <c r="H36" i="13"/>
  <c r="J36" i="13" s="1"/>
  <c r="K36" i="13" s="1"/>
  <c r="M35" i="13"/>
  <c r="N35" i="13" s="1"/>
  <c r="H35" i="13"/>
  <c r="J35" i="13" s="1"/>
  <c r="K35" i="13" s="1"/>
  <c r="M34" i="13"/>
  <c r="N34" i="13" s="1"/>
  <c r="H34" i="13"/>
  <c r="J34" i="13" s="1"/>
  <c r="K34" i="13" s="1"/>
  <c r="M33" i="13"/>
  <c r="N33" i="13" s="1"/>
  <c r="H33" i="13"/>
  <c r="J33" i="13" s="1"/>
  <c r="K33" i="13" s="1"/>
  <c r="M32" i="13"/>
  <c r="N32" i="13" s="1"/>
  <c r="H32" i="13"/>
  <c r="J32" i="13" s="1"/>
  <c r="K32" i="13" s="1"/>
  <c r="M31" i="13"/>
  <c r="N31" i="13" s="1"/>
  <c r="H31" i="13"/>
  <c r="J31" i="13" s="1"/>
  <c r="K31" i="13" s="1"/>
  <c r="M30" i="13"/>
  <c r="N30" i="13" s="1"/>
  <c r="H30" i="13"/>
  <c r="J30" i="13" s="1"/>
  <c r="K30" i="13" s="1"/>
  <c r="M29" i="13"/>
  <c r="N29" i="13" s="1"/>
  <c r="H29" i="13"/>
  <c r="J29" i="13" s="1"/>
  <c r="K29" i="13" s="1"/>
  <c r="M28" i="13"/>
  <c r="N28" i="13" s="1"/>
  <c r="H28" i="13"/>
  <c r="J28" i="13" s="1"/>
  <c r="K28" i="13" s="1"/>
  <c r="M27" i="13"/>
  <c r="N27" i="13" s="1"/>
  <c r="H27" i="13"/>
  <c r="J27" i="13" s="1"/>
  <c r="K27" i="13" s="1"/>
  <c r="M26" i="13"/>
  <c r="N26" i="13" s="1"/>
  <c r="H26" i="13"/>
  <c r="J26" i="13" s="1"/>
  <c r="K26" i="13" s="1"/>
  <c r="O25" i="13"/>
  <c r="M25" i="13"/>
  <c r="N25" i="13" s="1"/>
  <c r="H25" i="13"/>
  <c r="M24" i="13"/>
  <c r="N24" i="13" s="1"/>
  <c r="H24" i="13"/>
  <c r="M23" i="13"/>
  <c r="N23" i="13" s="1"/>
  <c r="H23" i="13"/>
  <c r="J23" i="13" s="1"/>
  <c r="M22" i="13"/>
  <c r="N22" i="13" s="1"/>
  <c r="H22" i="13"/>
  <c r="M21" i="13"/>
  <c r="N21" i="13" s="1"/>
  <c r="H21" i="13"/>
  <c r="J21" i="13" s="1"/>
  <c r="M20" i="13"/>
  <c r="N20" i="13" s="1"/>
  <c r="H20" i="13"/>
  <c r="M19" i="13"/>
  <c r="N19" i="13" s="1"/>
  <c r="H19" i="13"/>
  <c r="M18" i="13"/>
  <c r="M17" i="13"/>
  <c r="N17" i="13" s="1"/>
  <c r="H17" i="13"/>
  <c r="J346" i="13" l="1"/>
  <c r="K346" i="13" s="1"/>
  <c r="K224" i="13"/>
  <c r="K310" i="13"/>
  <c r="K176" i="13"/>
  <c r="K144" i="13"/>
  <c r="J376" i="13"/>
  <c r="K376" i="13" s="1"/>
  <c r="J392" i="13"/>
  <c r="K392" i="13" s="1"/>
  <c r="J176" i="13"/>
  <c r="K208" i="13"/>
  <c r="K248" i="13"/>
  <c r="K360" i="13"/>
  <c r="J384" i="13"/>
  <c r="K384" i="13" s="1"/>
  <c r="K390" i="13"/>
  <c r="K358" i="13"/>
  <c r="J326" i="13"/>
  <c r="K326" i="13" s="1"/>
  <c r="J236" i="13"/>
  <c r="K236" i="13" s="1"/>
  <c r="K232" i="13"/>
  <c r="J228" i="13"/>
  <c r="K228" i="13" s="1"/>
  <c r="K216" i="13"/>
  <c r="J154" i="13"/>
  <c r="K154" i="13" s="1"/>
  <c r="K149" i="13"/>
  <c r="K140" i="13"/>
  <c r="K136" i="13"/>
  <c r="K121" i="13"/>
  <c r="K101" i="13"/>
  <c r="K190" i="13"/>
  <c r="K230" i="13"/>
  <c r="K246" i="13"/>
  <c r="J318" i="13"/>
  <c r="K318" i="13" s="1"/>
  <c r="K382" i="13"/>
  <c r="J278" i="13"/>
  <c r="K278" i="13" s="1"/>
  <c r="J262" i="13"/>
  <c r="K262" i="13" s="1"/>
  <c r="J364" i="13"/>
  <c r="K364" i="13" s="1"/>
  <c r="K162" i="13"/>
  <c r="K23" i="13"/>
  <c r="J90" i="13"/>
  <c r="K90" i="13" s="1"/>
  <c r="K134" i="13"/>
  <c r="K182" i="13"/>
  <c r="K222" i="13"/>
  <c r="K266" i="13"/>
  <c r="J279" i="13"/>
  <c r="K279" i="13" s="1"/>
  <c r="K374" i="13"/>
  <c r="J388" i="13"/>
  <c r="K388" i="13" s="1"/>
  <c r="K53" i="13"/>
  <c r="J105" i="13"/>
  <c r="K105" i="13" s="1"/>
  <c r="K152" i="13"/>
  <c r="J380" i="13"/>
  <c r="K380" i="13" s="1"/>
  <c r="J25" i="13"/>
  <c r="K25" i="13" s="1"/>
  <c r="J109" i="13"/>
  <c r="K109" i="13" s="1"/>
  <c r="K238" i="13"/>
  <c r="J270" i="13"/>
  <c r="K270" i="13" s="1"/>
  <c r="K206" i="13"/>
  <c r="K21" i="13"/>
  <c r="J88" i="13"/>
  <c r="K88" i="13" s="1"/>
  <c r="K94" i="13"/>
  <c r="J117" i="13"/>
  <c r="K117" i="13" s="1"/>
  <c r="J128" i="13"/>
  <c r="K128" i="13" s="1"/>
  <c r="K132" i="13"/>
  <c r="K173" i="13"/>
  <c r="J198" i="13"/>
  <c r="K198" i="13" s="1"/>
  <c r="K214" i="13"/>
  <c r="J298" i="13"/>
  <c r="K298" i="13" s="1"/>
  <c r="K51" i="13"/>
  <c r="K75" i="13"/>
  <c r="J125" i="13"/>
  <c r="K125" i="13" s="1"/>
  <c r="K142" i="13"/>
  <c r="J342" i="13"/>
  <c r="K342" i="13" s="1"/>
  <c r="J372" i="13"/>
  <c r="K372" i="13" s="1"/>
  <c r="J400" i="13"/>
  <c r="K400" i="13" s="1"/>
  <c r="K275" i="13"/>
  <c r="K112" i="13"/>
  <c r="K283" i="13"/>
  <c r="K281" i="13"/>
  <c r="K92" i="13"/>
  <c r="K271" i="13"/>
  <c r="J19" i="13"/>
  <c r="K19" i="13" s="1"/>
  <c r="N401" i="13"/>
  <c r="D408" i="13" s="1"/>
  <c r="D403" i="13"/>
  <c r="J396" i="13"/>
  <c r="K396" i="13" s="1"/>
  <c r="J20" i="13"/>
  <c r="K20" i="13" s="1"/>
  <c r="J22" i="13"/>
  <c r="K22" i="13" s="1"/>
  <c r="J24" i="13"/>
  <c r="K24" i="13" s="1"/>
  <c r="K49" i="13"/>
  <c r="J52" i="13"/>
  <c r="K52" i="13" s="1"/>
  <c r="J76" i="13"/>
  <c r="K76" i="13" s="1"/>
  <c r="K79" i="13"/>
  <c r="J104" i="13"/>
  <c r="K104" i="13" s="1"/>
  <c r="K106" i="13"/>
  <c r="K113" i="13"/>
  <c r="J120" i="13"/>
  <c r="K120" i="13" s="1"/>
  <c r="K122" i="13"/>
  <c r="K115" i="13"/>
  <c r="K265" i="13"/>
  <c r="J267" i="13"/>
  <c r="K267" i="13" s="1"/>
  <c r="J74" i="13"/>
  <c r="K74" i="13" s="1"/>
  <c r="K111" i="13"/>
  <c r="K127" i="13"/>
  <c r="K261" i="13"/>
  <c r="J263" i="13"/>
  <c r="K263" i="13" s="1"/>
  <c r="K277" i="13"/>
  <c r="J17" i="13"/>
  <c r="K17" i="13" s="1"/>
  <c r="J48" i="13"/>
  <c r="K48" i="13" s="1"/>
  <c r="J61" i="13"/>
  <c r="K61" i="13" s="1"/>
  <c r="J77" i="13"/>
  <c r="K77" i="13" s="1"/>
  <c r="K107" i="13"/>
  <c r="J114" i="13"/>
  <c r="K114" i="13" s="1"/>
  <c r="K123" i="13"/>
  <c r="K257" i="13"/>
  <c r="J259" i="13"/>
  <c r="K259" i="13" s="1"/>
  <c r="K273" i="13"/>
  <c r="K98" i="13"/>
  <c r="K103" i="13"/>
  <c r="K119" i="13"/>
  <c r="J253" i="13"/>
  <c r="K253" i="13" s="1"/>
  <c r="K269" i="13"/>
  <c r="D404" i="13" l="1"/>
</calcChain>
</file>

<file path=xl/sharedStrings.xml><?xml version="1.0" encoding="utf-8"?>
<sst xmlns="http://schemas.openxmlformats.org/spreadsheetml/2006/main" count="1514" uniqueCount="942">
  <si>
    <t>Skarb Państwa -</t>
  </si>
  <si>
    <t xml:space="preserve">Państwowe Gospodarstwo Leśne Lasy Państwowe
</t>
  </si>
  <si>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</si>
  <si>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</si>
  <si>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</si>
  <si>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</si>
  <si>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</si>
  <si>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</si>
  <si>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</si>
  <si>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</si>
  <si>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</si>
  <si>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</si>
  <si>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</si>
  <si>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</si>
  <si>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</si>
  <si>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</si>
  <si>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</si>
  <si>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WPOD-31G    WPOD-32G    WPOD-33G    WPOD-61G    WPOD-62G    WPOD-63G    WPOD&gt;61G    WPOD&gt;62G    WPOD&gt;63G</t>
  </si>
  <si>
    <t>Wycinanie podszytów i podrostów ( wys.  do 1 m; od 1 do 2 m;  powyżej 2 m) w cięciach rębnych, wycinanie, znoszenie i układanie w stosy niewymiarowe z pozostawieniem na powierzchni (teren pagórkowaty, wzgórzowy i górski, stoki o nachyleniu pow. 13%) – przy pokryciu pow. odpowiednio:  do 30% (…-31G; …-32G; …-33G), 31-60% (…-61G; …-62G; …-63G) i pow. 60% (…&gt;61G; …&gt;62G; …&gt;63G)</t>
  </si>
  <si>
    <t>PPOD-31N    PPOD-32N    PPOD-33N    PPOD-61N    PPOD-62N    PPOD-63N    PPOD&gt;61N    PPOD&gt;62N    PPOD&gt;63N</t>
  </si>
  <si>
    <t xml:space="preserve">Wyniesienie wyciętych podszytów (wys.  do 1 m; od 1 do 2 m;  powyżej 2 m) poza działkę roboczą do rozdrobnienia lub zrębkowania (teren równy lub falisty) przy pokryciu pow. odpowiednio: do 30% (…-31N; …-32N; …-33N), 31-60% (…-61N; …-62N; …-63N) i pow. 60% (…&gt;61N; …&gt;62N; …&gt;63N)
</t>
  </si>
  <si>
    <t>PPOD-31G    PPOD-32G    PPOD-33G    PPOD-61G    PPOD-62G    PPOD-63G    PPOD&gt;61G    PPOD&gt;62G    PPOD&gt;63G</t>
  </si>
  <si>
    <t>Wyniesienie wyciętych podszytów ( wys.  do 1 m; od 1 do 2 m;  powyżej 2 m ) poza działkę roboczą do rozdrobnienia lub zrębkowania (teren pagórkowaty, wzgórzowy i górski, stoki o nachyleniu pow. 13%) przy pokryciu pow. odpowiednio:  do 30% (…-31G; …-32G; …-33G), 31-60% (…-61G; …-62G; …-63G) i pow. 60% (…&gt;61G; …&gt;62G; …&gt;63G)</t>
  </si>
  <si>
    <t>HA</t>
  </si>
  <si>
    <t xml:space="preserve">PORZB&gt;100
</t>
  </si>
  <si>
    <t>Oczyszczanie zrębów i halizn z krzewów, jeżyn, malin itp. poprzez wycinanie bez wynoszenia i układania - dla 100% pokrycia powierzchni</t>
  </si>
  <si>
    <t>PORZ-ROZD</t>
  </si>
  <si>
    <t>Znoszenie i układanie pozostałości do rozdrabniania</t>
  </si>
  <si>
    <t>M3P</t>
  </si>
  <si>
    <t xml:space="preserve">ROZDR-PP
</t>
  </si>
  <si>
    <t>Rozdrabnianie pozostałości pozrębowych na całej pow. - bez mieszania z glebą</t>
  </si>
  <si>
    <t xml:space="preserve">ROZDR-PGL
</t>
  </si>
  <si>
    <t>Rozdrabnianie pozostałości pozrębowych na całej powierzchni wraz z mieszaniem z glebą</t>
  </si>
  <si>
    <t>ROZME-DRZ</t>
  </si>
  <si>
    <t>Mechaniczne rozdrabnianie stojących drzewek na pożarzyskach i przepadłych uprawach</t>
  </si>
  <si>
    <t>ROZME-KRZ</t>
  </si>
  <si>
    <t>Mechaniczne rozdrabnianie krzewów, malin, jeżyn itp.</t>
  </si>
  <si>
    <t xml:space="preserve">OPR-UC
</t>
  </si>
  <si>
    <t>Oprysk opryskiwaczem ciągnikowym</t>
  </si>
  <si>
    <t xml:space="preserve">OPR-PSPAL
</t>
  </si>
  <si>
    <t>Oprysk opryskiwaczem plecakowym</t>
  </si>
  <si>
    <t>Spychanie karp i innych drzew na odległość do 50m przy ilości pniaków do 200 szt/ha</t>
  </si>
  <si>
    <t xml:space="preserve">WYK-PASR
</t>
  </si>
  <si>
    <t>Zdarcie pokrywy pasami</t>
  </si>
  <si>
    <t xml:space="preserve">KMTR
</t>
  </si>
  <si>
    <t>WYK-TAL40    WYK-TAL60    WYK-PL12    WYK-TALOK    POP-TAL</t>
  </si>
  <si>
    <t>Zdarcie pokrywy na talerzach 40cm x 40cm</t>
  </si>
  <si>
    <t xml:space="preserve">TSZT
</t>
  </si>
  <si>
    <t>PRZ-PAS</t>
  </si>
  <si>
    <t>Przekopanie gleby pasami w miejscu sadzenia</t>
  </si>
  <si>
    <t>PRZ-TALSA</t>
  </si>
  <si>
    <t>Przekopanie gleby na talerzach w miejscu sadzenia</t>
  </si>
  <si>
    <t xml:space="preserve">PRZ-PL12
</t>
  </si>
  <si>
    <t>Przekopanie gleby na placówkach o średnicy 1,2m</t>
  </si>
  <si>
    <t xml:space="preserve">WYK-PASCZ
</t>
  </si>
  <si>
    <t>Wyorywanie bruzd pługiem leśnym typu LPZ na powierzchni powyżej 0,50 ha</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</si>
  <si>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</si>
  <si>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</si>
  <si>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</si>
  <si>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</si>
  <si>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</si>
  <si>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</si>
  <si>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</si>
  <si>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</si>
  <si>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 xml:space="preserve">WYK-PASPO
</t>
  </si>
  <si>
    <t xml:space="preserve">Wyorywanie bruzd pługiem leśnym pod okapem drzewostanu pod podsadzenia i podszyty </t>
  </si>
  <si>
    <t xml:space="preserve">WYK-FRECZ
</t>
  </si>
  <si>
    <t>Przygotowanie gleby frezem w pasy</t>
  </si>
  <si>
    <t xml:space="preserve">WYK-FREZ
</t>
  </si>
  <si>
    <t>Przygotowanie gleby pługiem aktywnym z pogłębiaczem</t>
  </si>
  <si>
    <t>SPULBR-UC</t>
  </si>
  <si>
    <t xml:space="preserve">Spulchnianie gleby w bruzdach
</t>
  </si>
  <si>
    <t>KMTR</t>
  </si>
  <si>
    <t xml:space="preserve">SADZ-1KP
</t>
  </si>
  <si>
    <t>Sadzenie 1 latek pod kostur na pasach i talerzach</t>
  </si>
  <si>
    <t xml:space="preserve">POPR-1KP
</t>
  </si>
  <si>
    <t xml:space="preserve">Sadzenie 1 latek pod kostur na pasach i talerzach w poprawkach i uzupełnieniach
</t>
  </si>
  <si>
    <t xml:space="preserve">SADZ-1KR
</t>
  </si>
  <si>
    <t>Sadzenie 1 latek pod kostur na placówkach, kopczykach, wałkach i rabatowałkach</t>
  </si>
  <si>
    <t xml:space="preserve">SADZ-1M
</t>
  </si>
  <si>
    <t xml:space="preserve">Sadzenie 1 latek w jamkę
</t>
  </si>
  <si>
    <t xml:space="preserve">SADZ-WM
</t>
  </si>
  <si>
    <t>Sadzenie wielolatek w jamkę</t>
  </si>
  <si>
    <t xml:space="preserve">SADZ-WB
</t>
  </si>
  <si>
    <t>Sadzenie wielolatek z bryłką w jamkę</t>
  </si>
  <si>
    <t>I.4.11</t>
  </si>
  <si>
    <t>SADZ-BD</t>
  </si>
  <si>
    <t>Sadzenie wielolatek bez kopania dołków</t>
  </si>
  <si>
    <t>TSZT</t>
  </si>
  <si>
    <t>8%</t>
  </si>
  <si>
    <t>SADZ-W+D</t>
  </si>
  <si>
    <t>Sadzenie wielolatek z wykopaniem dołków</t>
  </si>
  <si>
    <t xml:space="preserve">POPR-WM
</t>
  </si>
  <si>
    <t>Sadzenie wielolatek w jamkę w poprawkach i uzupełnieniach</t>
  </si>
  <si>
    <t xml:space="preserve">POPR-WB
</t>
  </si>
  <si>
    <t>Sadzenie wielolatek w jamkę z bryłką w poprawkach i uzupełnieniach</t>
  </si>
  <si>
    <t>POPR-1M</t>
  </si>
  <si>
    <t>Sadzenie jednolatek w jamkę w poprawkach</t>
  </si>
  <si>
    <t xml:space="preserve">SADZ-BC
</t>
  </si>
  <si>
    <t>Sadzenie jednolatek i wielolatek sadzarką w bruzdach na powierzchni zapniaczonej</t>
  </si>
  <si>
    <t xml:space="preserve">SADZ-OC
</t>
  </si>
  <si>
    <t>Sadzenie jednolatek i wielolatek sadzarką po pełnej orce</t>
  </si>
  <si>
    <t xml:space="preserve">SAD-B&lt;150
</t>
  </si>
  <si>
    <t>Sadzenie sadzonek z zakrytym systemem korzeniowym o bryłce do 150cm³</t>
  </si>
  <si>
    <t xml:space="preserve">SAD-B&lt;300
</t>
  </si>
  <si>
    <t xml:space="preserve">Sadzenie sadzonek z zakrytym systemem korzeniowym o bryłce do 300cm³
</t>
  </si>
  <si>
    <t xml:space="preserve">SAD-B&gt;300
</t>
  </si>
  <si>
    <t>Sadzenie sadzonek z zakrytym systemem korzeniowym o bryłce powyżej 300cm³</t>
  </si>
  <si>
    <t xml:space="preserve">POP-B&lt;150
</t>
  </si>
  <si>
    <t>Sadzenie sadzonek z zakrytym systemem korzeniowym o bryłce do 150cm³ w poprawkach i uzupełnieniach</t>
  </si>
  <si>
    <t xml:space="preserve">POP-B&lt;300
</t>
  </si>
  <si>
    <t xml:space="preserve">Sadzenie sadzonek z zakrytym systemem korzeniowym o bryłce do 300cm³ w poprawkach i uzupełnieniach
</t>
  </si>
  <si>
    <t xml:space="preserve">POP-B&gt;300
</t>
  </si>
  <si>
    <t>Sadzenie sadzonek z zakrytym systemem korzeniowym o bryłce powyżej 300cm³ w poprawkach i uzupełnieniach</t>
  </si>
  <si>
    <t>SORT-1I</t>
  </si>
  <si>
    <t>Sortowanie, liczenie, zabezpieczenie 1-latek iglastych</t>
  </si>
  <si>
    <t>SORT-1L</t>
  </si>
  <si>
    <t>Sortowanie, liczenie, zabezpieczenie 1-latek liściastych</t>
  </si>
  <si>
    <t>SORT-2I</t>
  </si>
  <si>
    <t>Sortowanie, liczenie, zabezpieczenie 2-latek iglastych</t>
  </si>
  <si>
    <t xml:space="preserve">SORT-2L
</t>
  </si>
  <si>
    <t xml:space="preserve">Sortowanie, liczenie, zabezpieczenie 2-latek liściastych
</t>
  </si>
  <si>
    <t>SORT-4I</t>
  </si>
  <si>
    <t>Sortowanie, liczenie, zabezpieczenie 4-latek iglastych</t>
  </si>
  <si>
    <t>SORT-4L</t>
  </si>
  <si>
    <t>Sortowanie, liczenie, zabezpieczenie 4-latek liściastych</t>
  </si>
  <si>
    <t>ŻEL IL</t>
  </si>
  <si>
    <t>Żelowanie sadzonek  w lesie</t>
  </si>
  <si>
    <t xml:space="preserve">SIEW-RCP
</t>
  </si>
  <si>
    <t>Siew ciągły, przerywany lub kupkowy (zakładanie upraw siewem)</t>
  </si>
  <si>
    <t>SIEW-SOB</t>
  </si>
  <si>
    <t>Wysiew nasion siewnikiem Sobańskiego</t>
  </si>
  <si>
    <t xml:space="preserve">TRAN-SAD8
</t>
  </si>
  <si>
    <t xml:space="preserve">Dowóz sadzonek
</t>
  </si>
  <si>
    <t>TRAN-SADZ</t>
  </si>
  <si>
    <t>Transport sadzonek z zakupu</t>
  </si>
  <si>
    <t>H</t>
  </si>
  <si>
    <t>23%</t>
  </si>
  <si>
    <t>KOP-ROW</t>
  </si>
  <si>
    <t>Wykopy ziemne o różnych przekrojach</t>
  </si>
  <si>
    <t>M3</t>
  </si>
  <si>
    <t xml:space="preserve">MOT-PAS
</t>
  </si>
  <si>
    <t>Zniszczenie chwastów (zmotyczenie) wokół sadzonek na pasach</t>
  </si>
  <si>
    <t xml:space="preserve">MOT-TAL
</t>
  </si>
  <si>
    <t>Zniszczenie chwastów (zmotyczenie) wokół sadzonek na talerzach</t>
  </si>
  <si>
    <t xml:space="preserve">MOT-PLANT
</t>
  </si>
  <si>
    <t>Zmotyczenie pokrywy wokół drzewek (plantacje)</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</si>
  <si>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</si>
  <si>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</si>
  <si>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</si>
  <si>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</si>
  <si>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</si>
  <si>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</si>
  <si>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 xml:space="preserve">PRZER-R
</t>
  </si>
  <si>
    <t>Przerzedzanie siewów</t>
  </si>
  <si>
    <t xml:space="preserve">ZARN&lt;30
</t>
  </si>
  <si>
    <t>Usuwanie żarnowca do 30% pokrycia</t>
  </si>
  <si>
    <t xml:space="preserve">ZARN30-50
</t>
  </si>
  <si>
    <t>Usuwanie żarnowca o pokryciu 30-50%</t>
  </si>
  <si>
    <t xml:space="preserve">ZARN50-70
</t>
  </si>
  <si>
    <t xml:space="preserve">Usuwanie żarnowca o pokryciu 50-70%
</t>
  </si>
  <si>
    <t xml:space="preserve">ZARN&gt;70
</t>
  </si>
  <si>
    <t xml:space="preserve">Usuwanie żarnowca o pokryciu powyżej 70%
</t>
  </si>
  <si>
    <t xml:space="preserve">OPR-CHWAS
</t>
  </si>
  <si>
    <t xml:space="preserve">Chemiczne niszczenie chwastów opryskiwaczem ręcznym
</t>
  </si>
  <si>
    <t xml:space="preserve">CW-SZTIL
</t>
  </si>
  <si>
    <t xml:space="preserve">Czyszczenia wczesne w uprawach z sadzenia i siewów sztucznych iglastych lub liściastych
</t>
  </si>
  <si>
    <t xml:space="preserve">CW-SZTM
</t>
  </si>
  <si>
    <t xml:space="preserve">CW-NAT
</t>
  </si>
  <si>
    <t>Czyszczenia wczesne w uprawach z naturalnego odnowienia</t>
  </si>
  <si>
    <t>CW-FORM</t>
  </si>
  <si>
    <t>Formowanie drzewek w uprawach</t>
  </si>
  <si>
    <t>PODK-FORM</t>
  </si>
  <si>
    <t xml:space="preserve">Podkrzesywanie i formowanie drzewek
</t>
  </si>
  <si>
    <t xml:space="preserve">PRZYC-DB
</t>
  </si>
  <si>
    <t>Przycinanie drzewek na bezpieńkę</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</si>
  <si>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</si>
  <si>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</si>
  <si>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</si>
  <si>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</si>
  <si>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</si>
  <si>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</si>
  <si>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</si>
  <si>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</si>
  <si>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 xml:space="preserve">CP-NAT1
</t>
  </si>
  <si>
    <t xml:space="preserve">Czyszczenia późne w młodnikach z naturalnego odnowienia zabieg I
</t>
  </si>
  <si>
    <t xml:space="preserve">CP-NAT2
</t>
  </si>
  <si>
    <t xml:space="preserve">Czyszczenia późne w młodnikach z naturalnego odnowienia zabieg II
</t>
  </si>
  <si>
    <t>PODK&lt;4DOR</t>
  </si>
  <si>
    <t>Podkrzesywanie i formowanie drzew dorodnych na wysokość do 4m</t>
  </si>
  <si>
    <t xml:space="preserve">ZAB-REPEL
</t>
  </si>
  <si>
    <t xml:space="preserve">Zabezpieczenie upraw przed zwierzyną przy użyciu repelentów
</t>
  </si>
  <si>
    <t xml:space="preserve">ZAB-UPAK
</t>
  </si>
  <si>
    <t xml:space="preserve">Zabezpieczenie upraw przed zwierzyną przez pakułowanie drzewek
</t>
  </si>
  <si>
    <t xml:space="preserve">ZAB-FLAD
</t>
  </si>
  <si>
    <t xml:space="preserve">Zabezpieczenie upraw przed zwierzyną przez fladrowanie
</t>
  </si>
  <si>
    <t xml:space="preserve">ZAB-MCHRN
</t>
  </si>
  <si>
    <t xml:space="preserve">Zabezpieczenie młodników przed spałowaniem przy użyciu repelentów
</t>
  </si>
  <si>
    <t xml:space="preserve">ZAB-RYS
</t>
  </si>
  <si>
    <t xml:space="preserve">Zabezpieczenie młodników przed spałowaniem przez rysakowanie
</t>
  </si>
  <si>
    <t>ZAB-UPAL3
ZAB-UPAL2
ZAB-UPAL1</t>
  </si>
  <si>
    <t>Zabezpiecze
nie drzewek przed zwierzyną 1,2 lub 3 palikami</t>
  </si>
  <si>
    <t xml:space="preserve">ZAB-OSŁON
</t>
  </si>
  <si>
    <t xml:space="preserve">Zabezpieczanie młodników przed spałowaniem osłonkami
</t>
  </si>
  <si>
    <t xml:space="preserve">ZAB-OSŁZD
</t>
  </si>
  <si>
    <t xml:space="preserve">Zdejmowanie osłonek w młodnikach zabezpieczonych przed spałowaniem
</t>
  </si>
  <si>
    <t xml:space="preserve">KOSZ-GRYZ
</t>
  </si>
  <si>
    <t xml:space="preserve">Zabezpieczenie upraw przed gryzoniami
</t>
  </si>
  <si>
    <t xml:space="preserve">ZAB-SIAT
</t>
  </si>
  <si>
    <t xml:space="preserve">Indywidualne zabezpieczanie siatką
</t>
  </si>
  <si>
    <t xml:space="preserve">SZT
</t>
  </si>
  <si>
    <t>PUŁ-WT</t>
  </si>
  <si>
    <t xml:space="preserve">Wykładanie pułapek na szkodniki wtórne
</t>
  </si>
  <si>
    <t xml:space="preserve">PUŁ-RYJ
</t>
  </si>
  <si>
    <t xml:space="preserve">Wykładanie (wykopanie) pułapek na ryjkowce
</t>
  </si>
  <si>
    <t xml:space="preserve">PUŁ-RYJF
</t>
  </si>
  <si>
    <t>Wykładanie pułapek feromonowych na ryjkowce</t>
  </si>
  <si>
    <t xml:space="preserve">SZUK-PĘDR
</t>
  </si>
  <si>
    <t xml:space="preserve">Badanie zapędraczenia gleby
</t>
  </si>
  <si>
    <t xml:space="preserve">SZUK-OWAD
</t>
  </si>
  <si>
    <t xml:space="preserve">Próbne poszukiwania owadów w ściółce
</t>
  </si>
  <si>
    <t>SZUK-OWA2</t>
  </si>
  <si>
    <t>Próbne poszukiwania owadów w ściółce - metoda dwóch drzew</t>
  </si>
  <si>
    <t>SZT</t>
  </si>
  <si>
    <t xml:space="preserve">SMAR-PBIO
</t>
  </si>
  <si>
    <t xml:space="preserve">Ręczne smarowanie pni biopreparatem
</t>
  </si>
  <si>
    <t xml:space="preserve">SMAR-MECH
</t>
  </si>
  <si>
    <t xml:space="preserve">Mechaniczne smarowanie pni biopreparatem
</t>
  </si>
  <si>
    <t xml:space="preserve">GRODZ-SN
</t>
  </si>
  <si>
    <t xml:space="preserve">Grodzenie upraw przed zwierzyną siatką nową
</t>
  </si>
  <si>
    <t xml:space="preserve">HM
</t>
  </si>
  <si>
    <t xml:space="preserve">GRODZ-SR
</t>
  </si>
  <si>
    <t xml:space="preserve">Grodzenie upraw przed zwierzyną siatką rozbiórkową
</t>
  </si>
  <si>
    <t xml:space="preserve">GRODZ-SNB
</t>
  </si>
  <si>
    <t>Grodzenie upraw przed zwierzyną siatką nową + dodatkowe wkopanie siatki na gł. 30 cm</t>
  </si>
  <si>
    <t>GRODZ-SRB</t>
  </si>
  <si>
    <t>Grodzenie upraw przed zwierzyną siatką rozbiórkową + dodatkowe wkopanie siatki na gł. 30 cm</t>
  </si>
  <si>
    <t>WYK-SLUPL</t>
  </si>
  <si>
    <t xml:space="preserve">Przygotowanie słupków liściastych
</t>
  </si>
  <si>
    <t xml:space="preserve">WYK-SLUPI
</t>
  </si>
  <si>
    <t xml:space="preserve">Przygotowanie słupków iglastych
</t>
  </si>
  <si>
    <t xml:space="preserve">GRODZ-DEM
</t>
  </si>
  <si>
    <t xml:space="preserve">Demontaż (likwidacja) ogrodzeń
</t>
  </si>
  <si>
    <t>HM</t>
  </si>
  <si>
    <t>GRODZ-DEP</t>
  </si>
  <si>
    <t>Demontaż (likwidacja) ogrodzeń – z pozostawieniem słupków</t>
  </si>
  <si>
    <t xml:space="preserve">KONS-OGR
</t>
  </si>
  <si>
    <t xml:space="preserve">Naprawa (konserwacja) ogrodzeń upraw leśnych
</t>
  </si>
  <si>
    <t xml:space="preserve">KOR-PSO
</t>
  </si>
  <si>
    <t xml:space="preserve">Korowanie pułapek i niszczenie kory -sosna
</t>
  </si>
  <si>
    <t xml:space="preserve">KOR-PŚW
</t>
  </si>
  <si>
    <t xml:space="preserve">Korowanie pułapek i niszczenie kory
 - świerk
</t>
  </si>
  <si>
    <t xml:space="preserve">ZAW-BUD
</t>
  </si>
  <si>
    <t>Wywieszanie nowych budek lęgowych i schronów dla nietoperzy</t>
  </si>
  <si>
    <t xml:space="preserve">NAPR-BUD
</t>
  </si>
  <si>
    <t xml:space="preserve">Naprawa starych budek lęgowych i schronów dla nietoperzy
</t>
  </si>
  <si>
    <t xml:space="preserve">CZYSZ-BUD
</t>
  </si>
  <si>
    <t>Czyszczenie budek lęgowych i schronów dla nietoperzy</t>
  </si>
  <si>
    <t xml:space="preserve">DRZ-ZGRYZ
</t>
  </si>
  <si>
    <t>Wykładanie drzew zgryzowych</t>
  </si>
  <si>
    <t xml:space="preserve">KONTR-RYJ
</t>
  </si>
  <si>
    <t>Kontrola i utrzymanie pułapek w sprawności, wybieranie i usuwanie ryjkowców</t>
  </si>
  <si>
    <t>LICZ-OWAD</t>
  </si>
  <si>
    <t>Liczenie owadów z drzewa ściętego</t>
  </si>
  <si>
    <t xml:space="preserve">STOS
</t>
  </si>
  <si>
    <t>Ustawienie stosów kontrolnych, kontrola liczebności owadów</t>
  </si>
  <si>
    <t xml:space="preserve">USUW-DRZ
</t>
  </si>
  <si>
    <t xml:space="preserve">Usuwanie na uprawach drzewek porażonych
</t>
  </si>
  <si>
    <t xml:space="preserve">KOR-NIŻ
</t>
  </si>
  <si>
    <t>Zbiór i niszczenie zasiedlonej kory</t>
  </si>
  <si>
    <t xml:space="preserve">M3P
</t>
  </si>
  <si>
    <t xml:space="preserve">PORZ-SPAL
</t>
  </si>
  <si>
    <t xml:space="preserve">Spalanie gałęzi ułożonych w stosy
</t>
  </si>
  <si>
    <t xml:space="preserve">M3P 
</t>
  </si>
  <si>
    <t>ZD-SO</t>
  </si>
  <si>
    <t>Zrębkowanie drobnicy SO</t>
  </si>
  <si>
    <t>ZD-ŚW</t>
  </si>
  <si>
    <t>Zrębkowanie drobnicy ŚW</t>
  </si>
  <si>
    <t>UDSN-SO</t>
  </si>
  <si>
    <t>Układanie drobnicy w stosy niewymiarowe celem zrębkowania SO</t>
  </si>
  <si>
    <t>UDSN-ŚW</t>
  </si>
  <si>
    <t>Układanie drobnicy w stosy niewymiarowe celem zrębkowania ŚW</t>
  </si>
  <si>
    <t>MO-SSP</t>
  </si>
  <si>
    <t>Zamaczanie sadzonek przed szeliniakiem</t>
  </si>
  <si>
    <t>WYK ROWM</t>
  </si>
  <si>
    <t>Wykonanie rowka chwytnego na szeliniaka - maszynowo</t>
  </si>
  <si>
    <t>M</t>
  </si>
  <si>
    <t>WYK ROWR</t>
  </si>
  <si>
    <t>Wykonanie rowka chwytnego na szeliniaka - ręcznie</t>
  </si>
  <si>
    <t xml:space="preserve">Cięcia zupełne - rębne (rębnie I)
IA, IAK, IB, IBK, IC, ICK, IAS, IBS, ICS
</t>
  </si>
  <si>
    <t>CWDPN             CWDPG</t>
  </si>
  <si>
    <t xml:space="preserve">Całkowity wyrób drewna pilarką
</t>
  </si>
  <si>
    <t xml:space="preserve">M3
</t>
  </si>
  <si>
    <t xml:space="preserve">CWDMN CWDMG
</t>
  </si>
  <si>
    <t xml:space="preserve">Mechaniczne pozyskanie drewna harwester
</t>
  </si>
  <si>
    <t xml:space="preserve">Całkowity wyrób drewna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</si>
  <si>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</si>
  <si>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 xml:space="preserve">CWDPN
CWDPG
</t>
  </si>
  <si>
    <t xml:space="preserve">CWDMN
CWDMG
</t>
  </si>
  <si>
    <t>Mechaniczne pozyskanie drewna harwester</t>
  </si>
  <si>
    <t xml:space="preserve">CWDN-D
CWDG-D
</t>
  </si>
  <si>
    <t>Trzebieże późne i cięcia sanitarno–selekcyjne, CSS, CSSK, TPN, TPNK, TPP, TPPK</t>
  </si>
  <si>
    <t xml:space="preserve">CWDN-D
CWDG-D 
</t>
  </si>
  <si>
    <t xml:space="preserve">Trzebieże wczesne i czyszczenia późne, CP-P, CP-PK, TWN, TWNK, TWP, TWPK
</t>
  </si>
  <si>
    <t xml:space="preserve">Cięcia przygodne i pozostałe, DRZEW, DRZEWK, PŁAZ, PŁAZK, PR, PRK, PRZEST, PRZESTK, PTP, PTPK, PTW, PTWK, UPRZPOZ, UPRZPOZK, ZADRZEW
</t>
  </si>
  <si>
    <t>107</t>
  </si>
  <si>
    <t xml:space="preserve">Zrywka drewna
</t>
  </si>
  <si>
    <t>108</t>
  </si>
  <si>
    <t xml:space="preserve">ZRYWKA
</t>
  </si>
  <si>
    <t>W-PODS</t>
  </si>
  <si>
    <t xml:space="preserve">Wycinanie podszytów na szlakach zrywkowych w okresie jesienno – zimowym. </t>
  </si>
  <si>
    <t>Podwóz drewna</t>
  </si>
  <si>
    <t>PODWOZ-D1</t>
  </si>
  <si>
    <t xml:space="preserve">Podwóz drewna do 500 m
</t>
  </si>
  <si>
    <t xml:space="preserve">PODWOZ-D2
</t>
  </si>
  <si>
    <t xml:space="preserve">Podwóz drewna do 1000 m
</t>
  </si>
  <si>
    <t xml:space="preserve">PODWOZ-D3
</t>
  </si>
  <si>
    <t xml:space="preserve">Podwóz drewna powyżej 1000 m
</t>
  </si>
  <si>
    <t xml:space="preserve">Pozostałe prace godzinowe z pozyskania i zrywki drewna
</t>
  </si>
  <si>
    <t xml:space="preserve">GODZ POZ
</t>
  </si>
  <si>
    <t xml:space="preserve">Prace wykonywane ręcznie z użyciem pilarki
</t>
  </si>
  <si>
    <t xml:space="preserve">H
</t>
  </si>
  <si>
    <t>POZ ZUL</t>
  </si>
  <si>
    <t>Całkowity wyrób drewna niziny – pozostałe drewno na pozycji cięć przed i/lub po pozyskaniu maszynami nadleśnictwa.</t>
  </si>
  <si>
    <t>ZRYW ZUL</t>
  </si>
  <si>
    <t xml:space="preserve">Zrywka drewna – drewno po czynności POZ ZUL </t>
  </si>
  <si>
    <t>PORZ-PAS</t>
  </si>
  <si>
    <t>Przeciwpożarowe porządkowanie terenów – po zabiegach gospodarczych na szerokości pasa 30 m</t>
  </si>
  <si>
    <t>PORZ-PBZH</t>
  </si>
  <si>
    <t>Przeciwpożarowe porządkowanie terenów – bez zabiegów gospodarczych na szerokości pasa 30 m</t>
  </si>
  <si>
    <t>PORZ-PASK</t>
  </si>
  <si>
    <t>Porządkowanie pasów przeciwpożarowych – po zabiegach gospodarczych na szerokości pasa 30 m</t>
  </si>
  <si>
    <t>PORZ-PBZK</t>
  </si>
  <si>
    <t>Porządkowanie pasów przeciwpożarowych – bez zabiegów gospodarczych na szerokości pasa 30 m</t>
  </si>
  <si>
    <t>ODN-PASC</t>
  </si>
  <si>
    <t>Mineralizowanie pasów przeciwpożarowych ciągnikiem</t>
  </si>
  <si>
    <t>WYW-TAB</t>
  </si>
  <si>
    <t>Wywieszenie tablic informacyjnych/ostrzegawczych</t>
  </si>
  <si>
    <t xml:space="preserve">UTRZ WIEŻ
</t>
  </si>
  <si>
    <t>Utrzymanie dostrzegalni przeciwpożarowych</t>
  </si>
  <si>
    <t>DYŻ DOM</t>
  </si>
  <si>
    <t>Dyżur domowy: kierowcy ciągnika (ciągnik z osprzętem) oraz pracownika wykonującego prace ręczne (szpadel/łopata/pilarka)</t>
  </si>
  <si>
    <t>MIES</t>
  </si>
  <si>
    <t xml:space="preserve">DYŻ WIEŻ
</t>
  </si>
  <si>
    <t>Obserwacja terenów leśnych z dostrzegalni</t>
  </si>
  <si>
    <t>DYŻ PAD</t>
  </si>
  <si>
    <t>Dyżur w punkcie alarmowo - dyspozycyjnym</t>
  </si>
  <si>
    <t xml:space="preserve">ŁR-ORKA
</t>
  </si>
  <si>
    <t>Głęboka orka</t>
  </si>
  <si>
    <t xml:space="preserve">ŁR-PODOR
</t>
  </si>
  <si>
    <t xml:space="preserve">Podorywka
</t>
  </si>
  <si>
    <t xml:space="preserve">ŁR-AGRE
</t>
  </si>
  <si>
    <t xml:space="preserve">Agregatowanie
</t>
  </si>
  <si>
    <t xml:space="preserve">ŁR-KULT
</t>
  </si>
  <si>
    <t xml:space="preserve">Kultywatorowanie
</t>
  </si>
  <si>
    <t xml:space="preserve">ŁR-BRON
</t>
  </si>
  <si>
    <t xml:space="preserve">Bronowanie
</t>
  </si>
  <si>
    <t>ŁR-TAL</t>
  </si>
  <si>
    <t>Talerzowanie</t>
  </si>
  <si>
    <t xml:space="preserve">ŁR-REDL
</t>
  </si>
  <si>
    <t xml:space="preserve">Redlenie
</t>
  </si>
  <si>
    <t xml:space="preserve">ŁR-ROZDR
</t>
  </si>
  <si>
    <t xml:space="preserve">Rozdrabnianie pozostałości pozrębowych z wymieszaniem ich z wierzchnią warstwą gleby na poletkach nowo zakładanych
</t>
  </si>
  <si>
    <t xml:space="preserve">ŁR-WAŁOW
</t>
  </si>
  <si>
    <t xml:space="preserve">Wałowanie
</t>
  </si>
  <si>
    <t xml:space="preserve">ŁR-NAWM
</t>
  </si>
  <si>
    <t xml:space="preserve">Wysiew nawozów sztucznych
</t>
  </si>
  <si>
    <t>ŁR-NAWO</t>
  </si>
  <si>
    <t>Nawożenie organiczne</t>
  </si>
  <si>
    <t xml:space="preserve">ŁR-WYSNAS
</t>
  </si>
  <si>
    <t xml:space="preserve">Wysiew nasion siewnikiem zbożowym
</t>
  </si>
  <si>
    <t xml:space="preserve">ŁR-WYSNP
</t>
  </si>
  <si>
    <t xml:space="preserve">Wysiew nasion siewnikiem punktowym
</t>
  </si>
  <si>
    <t xml:space="preserve">ŁR-OPRYSK
</t>
  </si>
  <si>
    <t xml:space="preserve">Mechaniczny oprysk chemiczny
</t>
  </si>
  <si>
    <t xml:space="preserve">ŁR-KOSZR
</t>
  </si>
  <si>
    <t xml:space="preserve">Koszenie trawy
</t>
  </si>
  <si>
    <t xml:space="preserve">ŁR-WYKŁW
</t>
  </si>
  <si>
    <t xml:space="preserve">Koszenie trawy z wywozem z łąki
</t>
  </si>
  <si>
    <t xml:space="preserve">ŁR-BALOT
</t>
  </si>
  <si>
    <t xml:space="preserve">Balotowanie siana lub masy zielonej
</t>
  </si>
  <si>
    <t>ŁR-GRODZR</t>
  </si>
  <si>
    <t>Rozgrodzenie pól</t>
  </si>
  <si>
    <t>SPUL-C</t>
  </si>
  <si>
    <t>Mechaniczne spulchnianie pomiędzy sadzonkami</t>
  </si>
  <si>
    <t>AR</t>
  </si>
  <si>
    <t>BRON-SC</t>
  </si>
  <si>
    <t>Bronowanie gleby</t>
  </si>
  <si>
    <t>ORKA-SC</t>
  </si>
  <si>
    <t>Orka pełna</t>
  </si>
  <si>
    <t>SPUL-SC</t>
  </si>
  <si>
    <t>Mechaniczne spulchnianie gleby</t>
  </si>
  <si>
    <t>SPUL-R</t>
  </si>
  <si>
    <t>Spulchnianie gleby na międzyrzędach dla DB i BK również w okresie wschodów</t>
  </si>
  <si>
    <t>SPUL-R1</t>
  </si>
  <si>
    <t>Spulchnianie gleby na międzyrzędach w okresie wschodów motyką</t>
  </si>
  <si>
    <t>WYOR-CK</t>
  </si>
  <si>
    <t>Podcinanie korzeni sadzonek podcinaczem</t>
  </si>
  <si>
    <t>WYOR-CS</t>
  </si>
  <si>
    <t>Podcinanie korzeni sadzonek podcinaczem sekcyjnym</t>
  </si>
  <si>
    <t>VII.1.1</t>
  </si>
  <si>
    <t>ŁOPATA</t>
  </si>
  <si>
    <t>Orka łopatą mechaniczną</t>
  </si>
  <si>
    <t>WŁÓK-SC</t>
  </si>
  <si>
    <t>Mechaniczne włókowanie powierzchni</t>
  </si>
  <si>
    <t>WAŁ-SC</t>
  </si>
  <si>
    <t>Wałowanie pełnej orki - jednokrotne</t>
  </si>
  <si>
    <t xml:space="preserve">VII.1.1
</t>
  </si>
  <si>
    <t>GŁĘBOSZ</t>
  </si>
  <si>
    <t xml:space="preserve">Głęboszowanie
</t>
  </si>
  <si>
    <t>ORSP-SC</t>
  </si>
  <si>
    <t>Orka ze spulchnianiem w szkółce</t>
  </si>
  <si>
    <t>GRAB-R</t>
  </si>
  <si>
    <t>Grabienie pow. w szkółce ręczne</t>
  </si>
  <si>
    <t>NAW-MINEC</t>
  </si>
  <si>
    <t>Nawożenie mineralne w sadzonkach –wykonywane mechanicznie</t>
  </si>
  <si>
    <t>NAW-MINM</t>
  </si>
  <si>
    <t>SIEW-KC</t>
  </si>
  <si>
    <t>Rozsiew kompostu rozrzutnikiem</t>
  </si>
  <si>
    <t>NAW-MINER</t>
  </si>
  <si>
    <t>Nawożenie mineralne w sadzonkach – wykonywane ręcznie</t>
  </si>
  <si>
    <t>SIEW-NC</t>
  </si>
  <si>
    <t>Rozsiew nawozów startowo rozrzutnikiem</t>
  </si>
  <si>
    <t>SIEW-WAP</t>
  </si>
  <si>
    <t>Rozsiew wapna nawozowego</t>
  </si>
  <si>
    <t>NAW-MINES</t>
  </si>
  <si>
    <t>Startowy wysiew nawozów ręcznych</t>
  </si>
  <si>
    <t>NAW-MIN</t>
  </si>
  <si>
    <t>Wysiew nawozów min. w międzyrzędy - ręcznie</t>
  </si>
  <si>
    <t xml:space="preserve">OPR-SC
</t>
  </si>
  <si>
    <t xml:space="preserve">Oprysk opryskiwaczem ciągnikowym
</t>
  </si>
  <si>
    <t xml:space="preserve">AR
</t>
  </si>
  <si>
    <t xml:space="preserve">PIEL-RN
</t>
  </si>
  <si>
    <t xml:space="preserve">Pielenie w rzędach lub pasach
</t>
  </si>
  <si>
    <t xml:space="preserve">PIEL-RN1
</t>
  </si>
  <si>
    <t xml:space="preserve">Pielenie w rzędach lub pasach w okresie wschodów
</t>
  </si>
  <si>
    <t xml:space="preserve">PIEL-P
</t>
  </si>
  <si>
    <t xml:space="preserve">Pielenie w siewach pełnych
</t>
  </si>
  <si>
    <t xml:space="preserve">SPUL-O
</t>
  </si>
  <si>
    <t xml:space="preserve">Spulchnianie gleby na międzyrzędziach spulchniaczem ręcznym
</t>
  </si>
  <si>
    <t xml:space="preserve">PRZER-S
</t>
  </si>
  <si>
    <t xml:space="preserve">Przerywanie nadmiarów siewów
</t>
  </si>
  <si>
    <t>USUW-SADZ</t>
  </si>
  <si>
    <t>Usuwanie sadzonek porażonych</t>
  </si>
  <si>
    <t xml:space="preserve">OSŁ-ATM
</t>
  </si>
  <si>
    <t xml:space="preserve">Zakładanie lub zdejmowanie osłon
</t>
  </si>
  <si>
    <t xml:space="preserve">OSŁ-REG
</t>
  </si>
  <si>
    <t xml:space="preserve">Regulowanie położenia osłon
</t>
  </si>
  <si>
    <t xml:space="preserve">POZ-P
</t>
  </si>
  <si>
    <t xml:space="preserve">Pozyskanie pędów, cięcie zrzezów, liczenie, wiązanie i dołowanie
</t>
  </si>
  <si>
    <t>WYC-SC</t>
  </si>
  <si>
    <t>Wyciskanie rządków siewnych ciągnikiem</t>
  </si>
  <si>
    <t xml:space="preserve">SZK-ZR
</t>
  </si>
  <si>
    <t xml:space="preserve">Szkółkowanie zrzezów lub wycinków korzeniowych
</t>
  </si>
  <si>
    <t xml:space="preserve">SZK-1R
</t>
  </si>
  <si>
    <t xml:space="preserve">Szkółkowanie sadzonek 1-rocznych z doniesieniem do miejsca szkółkowania 
</t>
  </si>
  <si>
    <t xml:space="preserve">SZK-WR
</t>
  </si>
  <si>
    <t xml:space="preserve">Szkółkowanie  sadzonek 2-3 latek z doniesieniem do miejsca szkółkowania
</t>
  </si>
  <si>
    <t xml:space="preserve">WYJ-1IW
</t>
  </si>
  <si>
    <t xml:space="preserve">Wyjęcie 1-latek iglastych wyoranych mechanicznie
</t>
  </si>
  <si>
    <t xml:space="preserve">WYJ-1LW
</t>
  </si>
  <si>
    <t xml:space="preserve">Wyjęcie 1-latek liściastych wyoranych mechanicznie
</t>
  </si>
  <si>
    <t xml:space="preserve">WYJ-2IW
</t>
  </si>
  <si>
    <t xml:space="preserve">Wyjęcie wielolatek iglastych wyoranych mechanicznie
</t>
  </si>
  <si>
    <t xml:space="preserve">WYJ-2LW
</t>
  </si>
  <si>
    <t xml:space="preserve">Wyjęcie wielolatek liściastych wyoranych mechanicznie
</t>
  </si>
  <si>
    <t xml:space="preserve">WYJ-1IR
</t>
  </si>
  <si>
    <t xml:space="preserve">Wyjęcie 1-latek iglastych bez wyorania mechanicznego
</t>
  </si>
  <si>
    <t xml:space="preserve">WYJ-1LR
</t>
  </si>
  <si>
    <t xml:space="preserve">Wyjęcie 1-latek liściastych bez wyorania mechanicznego
</t>
  </si>
  <si>
    <t>196</t>
  </si>
  <si>
    <t xml:space="preserve">WYJ-2IR
</t>
  </si>
  <si>
    <t xml:space="preserve">Wyjęcie wielolatek iglastych bez wyorania mechanicznego
</t>
  </si>
  <si>
    <t>WYJ-2LR</t>
  </si>
  <si>
    <t xml:space="preserve">Wyjęcie wielolatek liściastych bez wyorania mechanicznego
</t>
  </si>
  <si>
    <t>WYJ-4IR</t>
  </si>
  <si>
    <t>Wyjęcie 4-5-latek iglastych bez wyorania mechanicznego</t>
  </si>
  <si>
    <t>WYJ-4LR</t>
  </si>
  <si>
    <t>Wyjęcie 4-5-latek liściastych bez wyorania mechanicznego</t>
  </si>
  <si>
    <t>WYJ-4IS</t>
  </si>
  <si>
    <t xml:space="preserve">Wyjęcie materiału szkółkowanego 4-5 letniego - iglastego
</t>
  </si>
  <si>
    <t>WYJ-4LS</t>
  </si>
  <si>
    <t xml:space="preserve">Wyjęcie materiału szkółkowanego 4-5 letniego - liściastego
</t>
  </si>
  <si>
    <t xml:space="preserve">ŻEL-1
</t>
  </si>
  <si>
    <t xml:space="preserve">Żelowanie 1-latek na szkółkach
</t>
  </si>
  <si>
    <t xml:space="preserve">ŻEL-2
</t>
  </si>
  <si>
    <t xml:space="preserve">Żelowanie 2-latek na szkółkach
</t>
  </si>
  <si>
    <t xml:space="preserve">ŻEL-IL
</t>
  </si>
  <si>
    <t xml:space="preserve">Żelowanie sadzonek pozostałych
</t>
  </si>
  <si>
    <t xml:space="preserve">DOŁ-1I
</t>
  </si>
  <si>
    <t xml:space="preserve">Dołowanie sadzonek z doniesieniem do dołu - 1 latek iglastych
</t>
  </si>
  <si>
    <t xml:space="preserve">DOŁ-1L
</t>
  </si>
  <si>
    <t xml:space="preserve">Dołowanie 1-latek liściastych z doniesieniem
</t>
  </si>
  <si>
    <t xml:space="preserve">DOŁ-2I
</t>
  </si>
  <si>
    <t xml:space="preserve">Dołowanie sadzonek z doniesieniem do dołu - 2-3-latek iglastych
</t>
  </si>
  <si>
    <t xml:space="preserve">DOŁ-2L
</t>
  </si>
  <si>
    <t xml:space="preserve">Dołowanie 2-3-latek liściastych z doniesieniem
</t>
  </si>
  <si>
    <t xml:space="preserve">DOŁ-4I
</t>
  </si>
  <si>
    <t xml:space="preserve">Dołowanie 4-5-latek iglastych z doniesieniem
</t>
  </si>
  <si>
    <t xml:space="preserve">DOŁ-4L
</t>
  </si>
  <si>
    <t xml:space="preserve">Dołowanie 4-5-latek liściastych z doniesieniem
</t>
  </si>
  <si>
    <t xml:space="preserve">ZAŁ-1IL
</t>
  </si>
  <si>
    <t xml:space="preserve">ZAŁ-1LL
</t>
  </si>
  <si>
    <t xml:space="preserve">Załadunek sadzonek na pojazdy z zabezpieczeniem do transportu lub rozładunek wraz z zabezpieczeniem
- 1 latek liściastych
</t>
  </si>
  <si>
    <t xml:space="preserve">ZAŁ-2IL
</t>
  </si>
  <si>
    <t xml:space="preserve">Załadunek sadzonek na pojazdy z zabezpieczeniem do transportu lub rozładunek wraz z zabezpieczeniem
- 2-3 latek iglastych
</t>
  </si>
  <si>
    <t xml:space="preserve">ZAŁ-2LL
</t>
  </si>
  <si>
    <t xml:space="preserve">Załadunek sadzonek na pojazdy z zabezpieczeniem do transportu lub rozładunek wraz z zabezpieczeniem
- 2-3 latek liściastych
</t>
  </si>
  <si>
    <t xml:space="preserve">ZAŁ-4IL
</t>
  </si>
  <si>
    <t xml:space="preserve">Załadunek sadzonek na pojazdy z zabezpieczeniem do transportu lub rozładunek wraz z zabezpieczeniem
- 4-5 latek iglastych
</t>
  </si>
  <si>
    <t xml:space="preserve">ZAŁ-4LL
</t>
  </si>
  <si>
    <t xml:space="preserve">Załadunek sadzonek na pojazdy z zabezpieczeniem do transportu lub rozładunek wraz z zabezpieczeniem
- 4-5 latek liściastych
</t>
  </si>
  <si>
    <t xml:space="preserve">ZAŁ-WIEL
</t>
  </si>
  <si>
    <t xml:space="preserve">ZAŁ-1IP
</t>
  </si>
  <si>
    <t xml:space="preserve">Załadunek lub rozładunek sadzonek wraz zabezpieczeniem w pojemnikach 
- 1 latek iglastych
</t>
  </si>
  <si>
    <t xml:space="preserve">ZAŁ-1LP
</t>
  </si>
  <si>
    <t xml:space="preserve">Załadunek lub rozładunek sadzonek wraz zabezpieczeniem w pojemnikach
- 1 latek liściastych
</t>
  </si>
  <si>
    <t xml:space="preserve">ZAŁ-2IP
</t>
  </si>
  <si>
    <t xml:space="preserve">Załadunek lub rozładunek sadzonek wraz zabezpieczeniem w pojemnikach
- 2-3 latek iglastych
</t>
  </si>
  <si>
    <t xml:space="preserve">ZAŁ-2LP
</t>
  </si>
  <si>
    <t xml:space="preserve">Załadunek lub rozładunek sadzonek wraz zabezpieczeniem w pojemnikach
- 2-3 latek liściastych
</t>
  </si>
  <si>
    <t xml:space="preserve">SIEW-DC
</t>
  </si>
  <si>
    <t xml:space="preserve">Siew nasion drobnych siewnikiem mechanicznie
</t>
  </si>
  <si>
    <t>SIEW-GC</t>
  </si>
  <si>
    <t>Siew nasion grubych siewnikiem mechanicznie</t>
  </si>
  <si>
    <t>SIEW-DC1</t>
  </si>
  <si>
    <t>Siew pełny nasion drobnych siewnikiem mechanicznie</t>
  </si>
  <si>
    <t>SIEW-DC2</t>
  </si>
  <si>
    <t>Siew częściowy nasion drobnych siewnikiem mechanicznie</t>
  </si>
  <si>
    <t>USYP-GRZ</t>
  </si>
  <si>
    <t>Usypywanie grzędy siewnej - mechanicznie</t>
  </si>
  <si>
    <t>PIASK-S</t>
  </si>
  <si>
    <t>Piaskowanie siewów - mechaniczne</t>
  </si>
  <si>
    <t>SIEW-R</t>
  </si>
  <si>
    <t>Ręczny wysiew nasion</t>
  </si>
  <si>
    <t>SIEW-C</t>
  </si>
  <si>
    <t>Mechaniczny wysiew nasion na ugorze zielonym</t>
  </si>
  <si>
    <t>SIEW-CR</t>
  </si>
  <si>
    <t>Ręczny wysiew nasion na ugorze zielonym</t>
  </si>
  <si>
    <t>ORKAN</t>
  </si>
  <si>
    <t>Cięcie zielonek orkanem</t>
  </si>
  <si>
    <t>SIEW-S</t>
  </si>
  <si>
    <t>Siew nasion przy pomocy ręcznych siewników</t>
  </si>
  <si>
    <t>ZAŁ-T</t>
  </si>
  <si>
    <t>Załadunek-rozładunek kompostu-torfu ręcznie</t>
  </si>
  <si>
    <t>PRZE-KOMR</t>
  </si>
  <si>
    <t>Jednorazowe przerobienie kompostu z nawozem - ręcznie</t>
  </si>
  <si>
    <t>PRZER-K</t>
  </si>
  <si>
    <t>Przerobienie kompostu - mechanicznie</t>
  </si>
  <si>
    <t>ROZDR-MŁ</t>
  </si>
  <si>
    <t>Rozdrabnianie kory rozdrabniaczem ciągnikowym</t>
  </si>
  <si>
    <t>SR BK&lt;400</t>
  </si>
  <si>
    <t>Siew podkiełkowanych nasion Bk do kontenerów o zagęszczeniu cel do 400 sztuk na 1m2</t>
  </si>
  <si>
    <t>SR DB&lt;400</t>
  </si>
  <si>
    <t>Siew podkiełkowanych nasion Db do kontenerów o zagęszczeniu cel do 400 sztuk na 1m2</t>
  </si>
  <si>
    <t>SIEW-KON</t>
  </si>
  <si>
    <t>Siew mechaniczny So, Św, Md siewnikiem krokowym</t>
  </si>
  <si>
    <t>SR-IN&lt;400</t>
  </si>
  <si>
    <t>Siew nasion Lp, Gb po 2-4 sztuk do celi kontenerów o zagęszczeniu cel do 400 sztuk na 1m²</t>
  </si>
  <si>
    <t>SR-SK&lt;400</t>
  </si>
  <si>
    <t>Siew nasion Kl, Js po 1-3 sztuk do celi kontenerów o zagęszczeniu cel do 400 sztuk na 1m²</t>
  </si>
  <si>
    <t>PRZ&gt;400N1</t>
  </si>
  <si>
    <t>Przerywanie nadmiernych ilości siewek So, Św, Md w kontenerach o zagęszczeniu cel ponad 400 sztuk na 1 m2 wysiane po jednym nasionku</t>
  </si>
  <si>
    <t>PRZ&lt;400BR</t>
  </si>
  <si>
    <t xml:space="preserve">Przerywanie nadmiernej ilości siewek Brz, Ol po siewie kupkowym w kontenerach o zagęszczeniu cel do 400 sztuk na 1 m2. </t>
  </si>
  <si>
    <t>PRZ-R&lt;400</t>
  </si>
  <si>
    <t>Przerywanie nadmiernych ilości siewek So, Św, Md w kontenerach o zagęszczeniu cel do 400 sztuk na 1 m2.</t>
  </si>
  <si>
    <t>PRZ-R&gt;400</t>
  </si>
  <si>
    <t xml:space="preserve">Przerywanie nadmiernej ilości siewek So, Św, Md w kontenerach o zagęszczeniu cel ponad 400 sztuk na 1 m2. </t>
  </si>
  <si>
    <t>ZEST KON</t>
  </si>
  <si>
    <t>Zestawienie kontenerów z sadzonkami z palet na ziemię na czas zimy</t>
  </si>
  <si>
    <t>UKŁ-KON</t>
  </si>
  <si>
    <t>Ułożenie kontenerów z sadzonkami z ziemi na palety po okresie zimowym</t>
  </si>
  <si>
    <t>PRZER-SUB</t>
  </si>
  <si>
    <t>Jednorazowe przerobienie substratu z wapnem lub nawozami</t>
  </si>
  <si>
    <t>NAP-DONSU</t>
  </si>
  <si>
    <t>Napełnienie doniczek lub woreczków foliowych substratem oraz ubicie</t>
  </si>
  <si>
    <t>ZAŁ-DONT</t>
  </si>
  <si>
    <t>Załadunek pojemników z doniczkami na pojazd lub rozładunek i układanie doniczek w tunelu</t>
  </si>
  <si>
    <t>PIEL-KON1</t>
  </si>
  <si>
    <t>Pielenie chwastów w kontenerach o zagęszczeniu cel do 400 sztuk na 1 m2.</t>
  </si>
  <si>
    <t>M2</t>
  </si>
  <si>
    <t>PIEL-KON2</t>
  </si>
  <si>
    <t>Pielenie chwastów w kontenerach o zagęszczeniu cel ponad 400 sztuk na 1 m2.</t>
  </si>
  <si>
    <t>N-ZSGDNSO</t>
  </si>
  <si>
    <t>Zbiór szyszek z gospodarczych drzewostanów nasiennych sosnowych</t>
  </si>
  <si>
    <t>KG</t>
  </si>
  <si>
    <t>N-ZSGDNDG</t>
  </si>
  <si>
    <t>Zbiór szyszek Dg-z drzew ściętych</t>
  </si>
  <si>
    <t>N-ZSGDNMD</t>
  </si>
  <si>
    <t>Zbiór szyszek Md-z drzew ściętych</t>
  </si>
  <si>
    <t>N-ZSDNSO</t>
  </si>
  <si>
    <t>Zbiór szyszek z drzewostanów nasiennych sosnowych</t>
  </si>
  <si>
    <t>N-ZSDNMD</t>
  </si>
  <si>
    <t>Zbiór szyszek z drzewostanów nasiennych modrzewiowych</t>
  </si>
  <si>
    <t>N-ZSDNDG</t>
  </si>
  <si>
    <t>Zbiór szyszek daglezjowych z drzew stojących</t>
  </si>
  <si>
    <t>N-ZSDMSO</t>
  </si>
  <si>
    <t>Zbiór szyszek z drzew matecznych sosnowych</t>
  </si>
  <si>
    <t>N-ZSPNMD</t>
  </si>
  <si>
    <t>Zbiór szyszek z plantacji nasiennych modrzewiowych</t>
  </si>
  <si>
    <t>N-ZSPUNSO</t>
  </si>
  <si>
    <t>Zbiór szyszek z plantacyjnej uprawy nasiennej sosnowej</t>
  </si>
  <si>
    <t>ZB-OCENA</t>
  </si>
  <si>
    <t>Prognostyczny zbiór szyszek z drzew stojących</t>
  </si>
  <si>
    <t>ZB-NASDB</t>
  </si>
  <si>
    <t>Zbiór nasion dęba</t>
  </si>
  <si>
    <t>ZB-NASBK</t>
  </si>
  <si>
    <t>Zbiór nasion buka</t>
  </si>
  <si>
    <t>ZB-NASBRZ</t>
  </si>
  <si>
    <t>Zbiór nasion brzozy</t>
  </si>
  <si>
    <t>ZB-NASLP</t>
  </si>
  <si>
    <t>Zbiór nasion lipy</t>
  </si>
  <si>
    <t>ZB-NASGB</t>
  </si>
  <si>
    <t>Zbiór nasion graba</t>
  </si>
  <si>
    <t>ZB-NASWZ</t>
  </si>
  <si>
    <t>Zbiór nasion wiązu</t>
  </si>
  <si>
    <t>ZB-NASP</t>
  </si>
  <si>
    <t>Zbiór nasion pozostałych gatunków</t>
  </si>
  <si>
    <t>ZB-NASBER</t>
  </si>
  <si>
    <t>Zbiór nasion berberysu</t>
  </si>
  <si>
    <t>ZB-NASBZC</t>
  </si>
  <si>
    <t>Zbiór nasion bzu czarnego</t>
  </si>
  <si>
    <t>ZB-NASBZK</t>
  </si>
  <si>
    <t>Zbiór nasion bzu koralowego</t>
  </si>
  <si>
    <t>ZB-NASCYP</t>
  </si>
  <si>
    <t>Zbiór nasion cyprysika Lawsona</t>
  </si>
  <si>
    <t>ZB-NASCZM</t>
  </si>
  <si>
    <t>Zbiór nasion czeremchy zwyczajnej</t>
  </si>
  <si>
    <t>ZB-NASCZR</t>
  </si>
  <si>
    <t>Zbiór nasion czereśni ptasiej</t>
  </si>
  <si>
    <t>ZB-NASDER</t>
  </si>
  <si>
    <t>Zbiór nasion derenia</t>
  </si>
  <si>
    <t>ZB-NASGŁ</t>
  </si>
  <si>
    <t>Zbiór nasion głogu</t>
  </si>
  <si>
    <t>ZB-NASGR</t>
  </si>
  <si>
    <t>Zbiór nasion gruszy</t>
  </si>
  <si>
    <t>ZB-NASJAŁ</t>
  </si>
  <si>
    <t>Zbiór nasion jałowca</t>
  </si>
  <si>
    <t>ZB-NASJB</t>
  </si>
  <si>
    <t>Zbiór nasion jabłoni</t>
  </si>
  <si>
    <t>ZB-NASJRZ</t>
  </si>
  <si>
    <t>Zbiór nasion jarzębu</t>
  </si>
  <si>
    <t>ZB-NASJW</t>
  </si>
  <si>
    <t>Zbiór nasion jaworu</t>
  </si>
  <si>
    <t>ZB-NASKAL</t>
  </si>
  <si>
    <t>Zbiór nasion kaliny</t>
  </si>
  <si>
    <t>ZB-NASKL</t>
  </si>
  <si>
    <t>Zbiór nasion klonu zwyczajnego lub polnego</t>
  </si>
  <si>
    <t>ZB-NASKRU</t>
  </si>
  <si>
    <t>Zbiór nasion kruszyny</t>
  </si>
  <si>
    <t>ZB-NASKSZ</t>
  </si>
  <si>
    <t>Zbiór nasion kasztanowca</t>
  </si>
  <si>
    <t>ZB-NASLIG</t>
  </si>
  <si>
    <t>Zbiór nasion ligustra</t>
  </si>
  <si>
    <t>ZB-NASLSZ</t>
  </si>
  <si>
    <t>Zbiór nasion leszczyny</t>
  </si>
  <si>
    <t>ZB-NASMAG</t>
  </si>
  <si>
    <t>Zbiór nasion magnolii</t>
  </si>
  <si>
    <t>ZB-NASMAH</t>
  </si>
  <si>
    <t>Zbiór nasion mahonii</t>
  </si>
  <si>
    <t>ZB-NASŻYZ</t>
  </si>
  <si>
    <t>Zbiór nasion żywotnika zachodniego</t>
  </si>
  <si>
    <t>ZB-NASOLC</t>
  </si>
  <si>
    <t>Zbiór nasion olchy czarnej</t>
  </si>
  <si>
    <t>ZB-NASOLS</t>
  </si>
  <si>
    <t>Zbiór nasion olchy szarej</t>
  </si>
  <si>
    <t>ZB-NASPER</t>
  </si>
  <si>
    <t>Zbiór nasion perukowca</t>
  </si>
  <si>
    <t>ZB-NASPGC</t>
  </si>
  <si>
    <t>Zbiór nasion pigwowca</t>
  </si>
  <si>
    <t>ZB-NASROK</t>
  </si>
  <si>
    <t>Zbiór nasiona rokitnika</t>
  </si>
  <si>
    <t>ZB-NASSZK</t>
  </si>
  <si>
    <t>Zbiór nasion szakłaka</t>
  </si>
  <si>
    <t>ZB-NASŚLA</t>
  </si>
  <si>
    <t>Zbiór nasion śliwy ałyczy</t>
  </si>
  <si>
    <t>ZB-NASTRZ</t>
  </si>
  <si>
    <t>Zbiór nasion trzmieliny</t>
  </si>
  <si>
    <t>ZB-NASSWIS</t>
  </si>
  <si>
    <t>Zbiór nasion świdośliwy</t>
  </si>
  <si>
    <t>ZB-NASZŁT</t>
  </si>
  <si>
    <t>Zbiór nasion złotokapu</t>
  </si>
  <si>
    <t>ZB-NASZYW</t>
  </si>
  <si>
    <t>Zbiór nasion żywotnika</t>
  </si>
  <si>
    <t>ZB-NROZD</t>
  </si>
  <si>
    <t>Zbiór nasion róży dzikiej</t>
  </si>
  <si>
    <t>ZB-NROZF</t>
  </si>
  <si>
    <t>Zbiór nasion róży fałdzistolistnej</t>
  </si>
  <si>
    <t>ZB-NŚLT</t>
  </si>
  <si>
    <t>Zbiór nasion śliwy tarniny</t>
  </si>
  <si>
    <t>TERMO-NAS</t>
  </si>
  <si>
    <t>Wykonanie termoterapii żołędzi</t>
  </si>
  <si>
    <t xml:space="preserve">VIII.1.5
</t>
  </si>
  <si>
    <t>STRAT-NAS</t>
  </si>
  <si>
    <t>Wykonanie stratyfikacji nasion</t>
  </si>
  <si>
    <t>VIII.1.5</t>
  </si>
  <si>
    <t>ZAPR-NAS</t>
  </si>
  <si>
    <t>Zaprawianie nasion zaprawą nasienną</t>
  </si>
  <si>
    <t>PORZ-STOS; PORZ-ROZDR</t>
  </si>
  <si>
    <t>Wynoszenie i układanie pozostałości w stosy niewymiarowe</t>
  </si>
  <si>
    <t>ODSN-ZUL</t>
  </si>
  <si>
    <t xml:space="preserve">Odśnieżanie odcinków dróg leśnych  </t>
  </si>
  <si>
    <t>ROW-ZUL</t>
  </si>
  <si>
    <t>Wyrównywanie istniejącej nawierzchni jezdni dróg leśnych</t>
  </si>
  <si>
    <t>KOSZ-ZUL</t>
  </si>
  <si>
    <t>Wykaszanie rowów i poboczy dróg leśnych</t>
  </si>
  <si>
    <t>POLPRZYG1</t>
  </si>
  <si>
    <t>Przygotowanie i obsługa polowania zbiorowego, do 10 myśliwych</t>
  </si>
  <si>
    <t>DN</t>
  </si>
  <si>
    <t>POLPRZYG2</t>
  </si>
  <si>
    <t>Przygotowanie polowania zbiorowego, pow. 10 myśliwych</t>
  </si>
  <si>
    <t>POL-TRANL</t>
  </si>
  <si>
    <t>Transport ludzi na polowaniu zbiorowym</t>
  </si>
  <si>
    <t>POL-TRANZ</t>
  </si>
  <si>
    <t>Transport zwierzyny na polowaniu zbiorowym</t>
  </si>
  <si>
    <t>POSZ-POST</t>
  </si>
  <si>
    <t>Poszukiwanie postrzałków</t>
  </si>
  <si>
    <t>PREP-JEL</t>
  </si>
  <si>
    <t>Preparacja poroża byka jelenia</t>
  </si>
  <si>
    <t>PREP-ORĘŻ</t>
  </si>
  <si>
    <t>Preparacja oręży dzika</t>
  </si>
  <si>
    <t>PREP-ROG</t>
  </si>
  <si>
    <t>Preparacja parostków rogacza</t>
  </si>
  <si>
    <t>PREP-DAN</t>
  </si>
  <si>
    <t xml:space="preserve">Preparacja poroża byka daniela </t>
  </si>
  <si>
    <t>SKÓR</t>
  </si>
  <si>
    <t>Skórowanie</t>
  </si>
  <si>
    <t>PREP-MED</t>
  </si>
  <si>
    <t>Preparacja medalionu</t>
  </si>
  <si>
    <t>PREP-DRAP</t>
  </si>
  <si>
    <t>Preparacja czaszek drapieżników</t>
  </si>
  <si>
    <t>NAGANKA</t>
  </si>
  <si>
    <t>Praca naganiacza</t>
  </si>
  <si>
    <t>BUD-AMB</t>
  </si>
  <si>
    <t>Budowa ambony</t>
  </si>
  <si>
    <t>BUD-LIZ</t>
  </si>
  <si>
    <t>Budowa lizawki</t>
  </si>
  <si>
    <t>BUD-ZWYŻ</t>
  </si>
  <si>
    <t>Budowa zwyżki</t>
  </si>
  <si>
    <t>BUD-PAS</t>
  </si>
  <si>
    <t>Budowa paśnika</t>
  </si>
  <si>
    <t>REM-AMB</t>
  </si>
  <si>
    <t>Konserwacja ambony</t>
  </si>
  <si>
    <t>REM-PAS</t>
  </si>
  <si>
    <t>Konserwacja paśnika</t>
  </si>
  <si>
    <t>REM-ZWYŻ</t>
  </si>
  <si>
    <t>Konserwacja zwyżki</t>
  </si>
  <si>
    <t>REM-DRAB</t>
  </si>
  <si>
    <t>Konserwacja drabiny</t>
  </si>
  <si>
    <t>LIKW-AMB</t>
  </si>
  <si>
    <t>Likwidacja ambony</t>
  </si>
  <si>
    <t>LIKW-PAŚ</t>
  </si>
  <si>
    <t>Likwidacja paśnika</t>
  </si>
  <si>
    <t>LIKW-ZWYŻ</t>
  </si>
  <si>
    <t>Likwidacja zwyżki</t>
  </si>
  <si>
    <t>W-KARM</t>
  </si>
  <si>
    <t>Wykładanie karmy</t>
  </si>
  <si>
    <t>WYKŁ-SOLI</t>
  </si>
  <si>
    <t>Wykładanie soli</t>
  </si>
  <si>
    <t>ROZRZ-KUK</t>
  </si>
  <si>
    <t>Zadawanie karmy na pasach zaporowych</t>
  </si>
  <si>
    <t>GRODZ-EL1</t>
  </si>
  <si>
    <t>Grodzenie pól pastuchem elektrycznym –1 przewód</t>
  </si>
  <si>
    <t>GRODZ-EL2</t>
  </si>
  <si>
    <t>Grodzenie pól pastuchem elektrycznym –2 przewody</t>
  </si>
  <si>
    <t>GRODZ-EL3</t>
  </si>
  <si>
    <t>Grodzenie pól pastuchem elektrycznym –3 przewody</t>
  </si>
  <si>
    <t>KONS-EL</t>
  </si>
  <si>
    <t>Konserwacja pastucha elektrycznego</t>
  </si>
  <si>
    <t>LIKW-EL</t>
  </si>
  <si>
    <t>Likwidacja grodzenia elektrycznego</t>
  </si>
  <si>
    <t>GODZ RH8</t>
  </si>
  <si>
    <t xml:space="preserve">Prace wykonywane ręcznie </t>
  </si>
  <si>
    <t xml:space="preserve">GODZ RH23 </t>
  </si>
  <si>
    <t>GODZ MH8</t>
  </si>
  <si>
    <t xml:space="preserve">Prace wykonywane ciągnikiem </t>
  </si>
  <si>
    <t>GODZ MH23</t>
  </si>
  <si>
    <t>Cena łączna netto w PLN</t>
  </si>
  <si>
    <t>Cena łączna brutto w PLN</t>
  </si>
  <si>
    <t>Załącznik nr 2 do SIWZ</t>
  </si>
  <si>
    <t>(Nazwa i adres wykonawcy)</t>
  </si>
  <si>
    <t xml:space="preserve">KOSZTORYS OFERTOWY
</t>
  </si>
  <si>
    <t>SPY-2-50        SPY-4-50        SPY&gt;4-50              SPY-2-100              SPY-4-100               SPY&gt;4-100</t>
  </si>
  <si>
    <t>Załadunek sadzonek na pojazdy z zabezpieczeniem do transportu lub rozładunek wraz z  zabezpieczeniem 
- 1 latek iglastych</t>
  </si>
  <si>
    <t>48</t>
  </si>
  <si>
    <t>89</t>
  </si>
  <si>
    <t>109</t>
  </si>
  <si>
    <t>110</t>
  </si>
  <si>
    <t>111</t>
  </si>
  <si>
    <t>I.1.1                                                          I.1.3</t>
  </si>
  <si>
    <t>I.1.3</t>
  </si>
  <si>
    <t>I.1.4</t>
  </si>
  <si>
    <t>I.1.1</t>
  </si>
  <si>
    <t>I.1.5</t>
  </si>
  <si>
    <t>I.1.2</t>
  </si>
  <si>
    <t>I.1.6</t>
  </si>
  <si>
    <t>I.1.7</t>
  </si>
  <si>
    <t>I.2.1</t>
  </si>
  <si>
    <t>I.2.2</t>
  </si>
  <si>
    <t>I.2.3</t>
  </si>
  <si>
    <t>I.2.4</t>
  </si>
  <si>
    <t>I.3.1                                             I.3.2</t>
  </si>
  <si>
    <t>I.3.4</t>
  </si>
  <si>
    <t>I.3.3</t>
  </si>
  <si>
    <t>I.3.5</t>
  </si>
  <si>
    <t>I.3.6</t>
  </si>
  <si>
    <t>I.4.1</t>
  </si>
  <si>
    <t>I.4.2</t>
  </si>
  <si>
    <t>I.4.12</t>
  </si>
  <si>
    <t>I.4.3</t>
  </si>
  <si>
    <t>I.4.4</t>
  </si>
  <si>
    <t>I.4.9</t>
  </si>
  <si>
    <t>I.4.10</t>
  </si>
  <si>
    <t>I.4.5</t>
  </si>
  <si>
    <t>I.4.13</t>
  </si>
  <si>
    <t>I.4.6</t>
  </si>
  <si>
    <t>I.4.7</t>
  </si>
  <si>
    <t>I.4.8</t>
  </si>
  <si>
    <t>I.5.1</t>
  </si>
  <si>
    <t>I.5.2</t>
  </si>
  <si>
    <t>I.5.2                                          I.5.5</t>
  </si>
  <si>
    <t>I.5.3</t>
  </si>
  <si>
    <t>I.5.4</t>
  </si>
  <si>
    <t>I.5.6</t>
  </si>
  <si>
    <t>I.7.3</t>
  </si>
  <si>
    <t>I.5.7</t>
  </si>
  <si>
    <t>I.6.1</t>
  </si>
  <si>
    <t>I.7.4</t>
  </si>
  <si>
    <t>II.1.1</t>
  </si>
  <si>
    <t>II.1.2</t>
  </si>
  <si>
    <t>II.1.3</t>
  </si>
  <si>
    <t>II.2.1</t>
  </si>
  <si>
    <t>II.2.2</t>
  </si>
  <si>
    <t>II.3.1</t>
  </si>
  <si>
    <t>II.2.3</t>
  </si>
  <si>
    <t>II.2.4</t>
  </si>
  <si>
    <t>II.15.1</t>
  </si>
  <si>
    <t>II.4.1</t>
  </si>
  <si>
    <t>II.5.1</t>
  </si>
  <si>
    <t>II.6.1</t>
  </si>
  <si>
    <t>II.6.2</t>
  </si>
  <si>
    <t>II.8.1</t>
  </si>
  <si>
    <t>II.8.2</t>
  </si>
  <si>
    <t>II.9.1</t>
  </si>
  <si>
    <t>II.9.2</t>
  </si>
  <si>
    <t>II.10.1</t>
  </si>
  <si>
    <t>II.14.2</t>
  </si>
  <si>
    <t>II.10.2</t>
  </si>
  <si>
    <t>II.11.1</t>
  </si>
  <si>
    <t>II.11.3</t>
  </si>
  <si>
    <t>II.11.2</t>
  </si>
  <si>
    <t>II.5.2</t>
  </si>
  <si>
    <t>II.13.1</t>
  </si>
  <si>
    <t>II.13.2</t>
  </si>
  <si>
    <t>II.13.3</t>
  </si>
  <si>
    <t>II.14.3</t>
  </si>
  <si>
    <t>II.14.4</t>
  </si>
  <si>
    <t>II.14.5</t>
  </si>
  <si>
    <t>II.14.6</t>
  </si>
  <si>
    <t>II.14.7</t>
  </si>
  <si>
    <t>II.14.8</t>
  </si>
  <si>
    <t>II.12.1</t>
  </si>
  <si>
    <t>II.12.2</t>
  </si>
  <si>
    <t>II.16.1</t>
  </si>
  <si>
    <t>II.16.3</t>
  </si>
  <si>
    <t>III.1</t>
  </si>
  <si>
    <t>III.2.1</t>
  </si>
  <si>
    <t>III.4.1</t>
  </si>
  <si>
    <t>III.3.1</t>
  </si>
  <si>
    <t>III.5.1</t>
  </si>
  <si>
    <t>III.1.d</t>
  </si>
  <si>
    <t>III.2.2</t>
  </si>
  <si>
    <t>IV.1.1</t>
  </si>
  <si>
    <t>IV.1.2</t>
  </si>
  <si>
    <t>IV.1.3</t>
  </si>
  <si>
    <t>IV.1.4</t>
  </si>
  <si>
    <t>IV.2.1</t>
  </si>
  <si>
    <t>IV.3.1</t>
  </si>
  <si>
    <t>IV.3.4</t>
  </si>
  <si>
    <t>IV.3.11</t>
  </si>
  <si>
    <t>IV.3.12</t>
  </si>
  <si>
    <t>IV.3.13</t>
  </si>
  <si>
    <t>VI.1.1</t>
  </si>
  <si>
    <t>VI.1.2</t>
  </si>
  <si>
    <t>VI.1.3</t>
  </si>
  <si>
    <t>VI.1.4</t>
  </si>
  <si>
    <t>VI.1.5</t>
  </si>
  <si>
    <t>VI.2.1</t>
  </si>
  <si>
    <t>VII.1.2</t>
  </si>
  <si>
    <t>VII.1.3</t>
  </si>
  <si>
    <t>VII.1.4</t>
  </si>
  <si>
    <t>VII.1.5</t>
  </si>
  <si>
    <t>VII.1.6</t>
  </si>
  <si>
    <t>VII.1.8</t>
  </si>
  <si>
    <t>VII.1.9</t>
  </si>
  <si>
    <t>VII.1.10</t>
  </si>
  <si>
    <t>VII.1.17</t>
  </si>
  <si>
    <t>VII.1.11</t>
  </si>
  <si>
    <t>VII.1.12</t>
  </si>
  <si>
    <t>VII.1.13</t>
  </si>
  <si>
    <t>VII.1.15</t>
  </si>
  <si>
    <t>VII.1.14</t>
  </si>
  <si>
    <t>VII.1.16</t>
  </si>
  <si>
    <t>VII.1.18</t>
  </si>
  <si>
    <t>VII.1.20</t>
  </si>
  <si>
    <t>VII.1.19</t>
  </si>
  <si>
    <t>VII.1.22</t>
  </si>
  <si>
    <t>VII.2.1</t>
  </si>
  <si>
    <t>VII.2.2</t>
  </si>
  <si>
    <t>VII.2.3</t>
  </si>
  <si>
    <t>VII.2.4</t>
  </si>
  <si>
    <t>VII.3.1</t>
  </si>
  <si>
    <t>VII.3.2</t>
  </si>
  <si>
    <t>VII.4.1</t>
  </si>
  <si>
    <t>VII.4.2</t>
  </si>
  <si>
    <t>VII.4.3</t>
  </si>
  <si>
    <t>VII.5.1</t>
  </si>
  <si>
    <t>VIII.1.1</t>
  </si>
  <si>
    <t>VIII.1.2</t>
  </si>
  <si>
    <t>VIII.1.3</t>
  </si>
  <si>
    <t>VIII.1.4</t>
  </si>
  <si>
    <t>I.1.5                                    II.12.1</t>
  </si>
  <si>
    <t>XI.1.1</t>
  </si>
  <si>
    <t>XII.1.1</t>
  </si>
  <si>
    <t>XII.1.2</t>
  </si>
  <si>
    <t>XII.1.3</t>
  </si>
  <si>
    <t>XII.1.4</t>
  </si>
  <si>
    <t>XII.2.1</t>
  </si>
  <si>
    <t>XII.2.2</t>
  </si>
  <si>
    <t>XII.2.3</t>
  </si>
  <si>
    <t>XII.3.1</t>
  </si>
  <si>
    <t>XII.4.1</t>
  </si>
  <si>
    <t>XII.4.2</t>
  </si>
  <si>
    <t>I.1.6                                    II.16.2                                             VII.1.7</t>
  </si>
  <si>
    <t>II.7.1                                                  VII.1.21</t>
  </si>
  <si>
    <t>Nadleśnictwo Tuchola</t>
  </si>
  <si>
    <t>Gołąbek 4; 89-511 Cekcyn</t>
  </si>
  <si>
    <r>
      <t>Odpowiadając na ogłoszenie o przetargu nieograniczonym na „Wykonywanie usług z zakresu gospodarki leśnej na terenie Nadleśnictwa Tuchola</t>
    </r>
    <r>
      <rPr>
        <sz val="14"/>
        <rFont val="Times New Roman"/>
        <family val="1"/>
        <charset val="238"/>
      </rPr>
      <t xml:space="preserve"> </t>
    </r>
    <r>
      <rPr>
        <sz val="14"/>
        <color rgb="FF333333"/>
        <rFont val="Times New Roman"/>
        <family val="1"/>
        <charset val="238"/>
      </rPr>
      <t xml:space="preserve"> w roku 2021 składamy niniejszym ofertę na Pakiet</t>
    </r>
    <r>
      <rPr>
        <b/>
        <sz val="14"/>
        <color rgb="FF333333"/>
        <rFont val="Times New Roman"/>
        <family val="1"/>
        <charset val="238"/>
      </rPr>
      <t xml:space="preserve"> 07</t>
    </r>
    <r>
      <rPr>
        <sz val="14"/>
        <color rgb="FF333333"/>
        <rFont val="Times New Roman"/>
        <family val="1"/>
        <charset val="238"/>
      </rPr>
      <t xml:space="preserve"> tego zamówienia i oferujemy następujące ceny jednostkowe za usługi wchodzące w skład tej części zamówienia:</t>
    </r>
  </si>
  <si>
    <t xml:space="preserve">CWDN-D 
</t>
  </si>
  <si>
    <t xml:space="preserve">CWDPN 
</t>
  </si>
  <si>
    <t xml:space="preserve">CWDPN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</si>
</sst>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4" x14ac:knownFonts="1">
    <font>
      <sz val="10"/>
      <color rgb="FF000000"/>
      <name val="Arial"/>
    </font>
    <font>
      <sz val="9"/>
      <color rgb="FF333333"/>
      <name val="Arial"/>
      <family val="2"/>
      <charset val="238"/>
    </font>
    <font>
      <b/>
      <sz val="9"/>
      <color rgb="FF333333"/>
      <name val="Times New Roman"/>
      <family val="1"/>
      <charset val="238"/>
    </font>
    <font>
      <b/>
      <sz val="10"/>
      <color rgb="FF333333"/>
      <name val="Times New Roman"/>
      <family val="1"/>
      <charset val="238"/>
    </font>
    <font>
      <sz val="9"/>
      <color rgb="FF333333"/>
      <name val="Times New Roman"/>
      <family val="1"/>
      <charset val="238"/>
    </font>
    <font>
      <sz val="10"/>
      <color rgb="FF333333"/>
      <name val="Times New Roman"/>
      <family val="1"/>
      <charset val="238"/>
    </font>
    <font>
      <b/>
      <i/>
      <sz val="12"/>
      <color rgb="FF333333"/>
      <name val="Times New Roman"/>
      <family val="1"/>
      <charset val="238"/>
    </font>
    <font>
      <sz val="12"/>
      <color rgb="FF333333"/>
      <name val="Arial"/>
      <family val="2"/>
      <charset val="238"/>
    </font>
    <font>
      <sz val="10"/>
      <color rgb="FF000000"/>
      <name val="Arial"/>
      <family val="2"/>
      <charset val="238"/>
    </font>
    <font>
      <sz val="12"/>
      <color rgb="FF333333"/>
      <name val="Times New Roman"/>
      <family val="1"/>
      <charset val="238"/>
    </font>
    <font>
      <b/>
      <sz val="12"/>
      <color rgb="FF333333"/>
      <name val="Times New Roman"/>
      <family val="1"/>
      <charset val="238"/>
    </font>
    <font>
      <sz val="14"/>
      <color rgb="FF333333"/>
      <name val="Times New Roman"/>
      <family val="1"/>
      <charset val="238"/>
    </font>
    <font>
      <b/>
      <sz val="18"/>
      <color rgb="FF333333"/>
      <name val="Times New Roman"/>
      <family val="1"/>
      <charset val="238"/>
    </font>
    <font>
      <b/>
      <sz val="11"/>
      <color rgb="FF333333"/>
      <name val="Times New Roman"/>
      <family val="1"/>
      <charset val="238"/>
    </font>
    <font>
      <sz val="14"/>
      <name val="Times New Roman"/>
      <family val="1"/>
      <charset val="238"/>
    </font>
    <font>
      <sz val="9"/>
      <color rgb="FF333333"/>
      <name val="Times New Roman"/>
      <family val="1"/>
      <charset val="238"/>
    </font>
    <font>
      <b/>
      <sz val="10"/>
      <color rgb="FF333333"/>
      <name val="Times New Roman"/>
      <family val="1"/>
      <charset val="238"/>
    </font>
    <font>
      <b/>
      <sz val="14"/>
      <color rgb="FF333333"/>
      <name val="Arial"/>
      <family val="2"/>
      <charset val="238"/>
    </font>
    <font>
      <b/>
      <sz val="14"/>
      <color rgb="FF333333"/>
      <name val="Times New Roman"/>
      <family val="1"/>
      <charset val="238"/>
    </font>
    <font>
      <b/>
      <sz val="14"/>
      <color rgb="FF000000"/>
      <name val="Arial"/>
      <family val="2"/>
      <charset val="238"/>
    </font>
    <font>
      <sz val="12"/>
      <color theme="0"/>
      <name val="Times New Roman"/>
      <family val="1"/>
      <charset val="238"/>
    </font>
    <font>
      <b/>
      <sz val="10"/>
      <name val="Times New Roman"/>
      <family val="1"/>
      <charset val="238"/>
    </font>
    <font>
      <sz val="22"/>
      <color rgb="FFFF0000"/>
      <name val="Arial"/>
      <family val="2"/>
      <charset val="238"/>
    </font>
    <font>
      <sz val="12"/>
      <name val="Times New Roman"/>
      <family val="1"/>
      <charset val="238"/>
    </font>
  </fonts>
  <fills count="5">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84">
    <xf numFmtId="0" fontId="0" fillId="0" borderId="0" xfId="0"/>
    <xf numFmtId="0" fontId="1" fillId="2" borderId="0" xfId="0" applyFont="1" applyFill="1" applyAlignment="1">
      <alignment horizontal="left"/>
    </xf>
    <xf numFmtId="49" fontId="6"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vertical="center"/>
    </xf>
    <xf numFmtId="49" fontId="5" fillId="2" borderId="0" xfId="0" applyNumberFormat="1" applyFont="1" applyFill="1" applyBorder="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xf numFmtId="49" fontId="7" fillId="2" borderId="0" xfId="0" applyNumberFormat="1" applyFont="1" applyFill="1" applyAlignment="1">
      <alignment vertical="center" wrapText="1"/>
    </xf>
    <xf numFmtId="0" fontId="4" fillId="2" borderId="7" xfId="0" applyFont="1" applyFill="1" applyBorder="1" applyAlignment="1">
      <alignment vertical="center" wrapText="1"/>
    </xf>
    <xf numFmtId="49"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49" fontId="4" fillId="2" borderId="9"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1" fillId="2" borderId="0" xfId="0" applyFont="1" applyFill="1" applyAlignment="1">
      <alignment horizontal="center" vertical="center"/>
    </xf>
    <xf numFmtId="0" fontId="4" fillId="2" borderId="7"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0" borderId="0" xfId="0"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49" fontId="4" fillId="2" borderId="16" xfId="0" applyNumberFormat="1" applyFont="1" applyFill="1" applyBorder="1" applyAlignment="1">
      <alignment horizontal="center" vertical="center"/>
    </xf>
    <xf numFmtId="49" fontId="4" fillId="2" borderId="16" xfId="0" applyNumberFormat="1" applyFont="1" applyFill="1" applyBorder="1" applyAlignment="1">
      <alignment vertical="center" wrapText="1"/>
    </xf>
    <xf numFmtId="49" fontId="4" fillId="2" borderId="7"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 fillId="2" borderId="0" xfId="0" applyFont="1" applyFill="1" applyBorder="1" applyAlignment="1">
      <alignment horizontal="left"/>
    </xf>
    <xf numFmtId="4" fontId="9" fillId="2" borderId="12" xfId="0" applyNumberFormat="1" applyFont="1" applyFill="1" applyBorder="1" applyAlignment="1">
      <alignment horizontal="right" vertical="center"/>
    </xf>
    <xf numFmtId="4" fontId="9" fillId="2" borderId="8" xfId="0" applyNumberFormat="1" applyFont="1" applyFill="1" applyBorder="1" applyAlignment="1" applyProtection="1">
      <alignment horizontal="right" vertical="center"/>
      <protection locked="0"/>
    </xf>
    <xf numFmtId="4" fontId="20" fillId="2" borderId="8" xfId="0" applyNumberFormat="1" applyFont="1" applyFill="1" applyBorder="1" applyAlignment="1" applyProtection="1">
      <alignment horizontal="right" vertical="center"/>
    </xf>
    <xf numFmtId="4" fontId="20" fillId="2" borderId="8" xfId="0" applyNumberFormat="1" applyFont="1" applyFill="1" applyBorder="1" applyAlignment="1">
      <alignment vertical="center"/>
    </xf>
    <xf numFmtId="4" fontId="20" fillId="2" borderId="23" xfId="0" applyNumberFormat="1" applyFont="1" applyFill="1" applyBorder="1" applyAlignment="1">
      <alignment vertical="center"/>
    </xf>
    <xf numFmtId="4" fontId="9" fillId="2" borderId="24" xfId="0" applyNumberFormat="1" applyFont="1" applyFill="1" applyBorder="1" applyAlignment="1">
      <alignment horizontal="right" vertical="center"/>
    </xf>
    <xf numFmtId="4" fontId="9" fillId="2" borderId="9" xfId="0" applyNumberFormat="1" applyFont="1" applyFill="1" applyBorder="1" applyAlignment="1" applyProtection="1">
      <alignment horizontal="right" vertical="center"/>
      <protection locked="0"/>
    </xf>
    <xf numFmtId="4" fontId="20" fillId="2" borderId="9" xfId="0" applyNumberFormat="1" applyFont="1" applyFill="1" applyBorder="1" applyAlignment="1" applyProtection="1">
      <alignment horizontal="right" vertical="center"/>
    </xf>
    <xf numFmtId="4" fontId="20" fillId="2" borderId="9" xfId="0" applyNumberFormat="1" applyFont="1" applyFill="1" applyBorder="1" applyAlignment="1">
      <alignment vertical="center"/>
    </xf>
    <xf numFmtId="49" fontId="18" fillId="2" borderId="0" xfId="0" applyNumberFormat="1" applyFont="1" applyFill="1" applyBorder="1" applyAlignment="1">
      <alignment horizontal="left"/>
    </xf>
    <xf numFmtId="4" fontId="20" fillId="4" borderId="8" xfId="0" applyNumberFormat="1" applyFont="1" applyFill="1" applyBorder="1" applyAlignment="1">
      <alignment vertical="center"/>
    </xf>
    <xf numFmtId="4" fontId="20" fillId="4" borderId="23" xfId="0" applyNumberFormat="1" applyFont="1" applyFill="1" applyBorder="1" applyAlignment="1">
      <alignment vertical="center"/>
    </xf>
    <xf numFmtId="4" fontId="9" fillId="2" borderId="6" xfId="0" applyNumberFormat="1" applyFont="1" applyFill="1" applyBorder="1" applyAlignment="1">
      <alignment vertical="center"/>
    </xf>
    <xf numFmtId="4" fontId="9" fillId="2" borderId="19" xfId="0" applyNumberFormat="1" applyFont="1" applyFill="1" applyBorder="1" applyAlignment="1">
      <alignment vertical="center"/>
    </xf>
    <xf numFmtId="0" fontId="21" fillId="0" borderId="8" xfId="0" applyFont="1" applyFill="1" applyBorder="1" applyAlignment="1">
      <alignment vertical="center"/>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0" fontId="21" fillId="0" borderId="16" xfId="0" applyFont="1" applyFill="1" applyBorder="1" applyAlignment="1">
      <alignment vertical="center"/>
    </xf>
    <xf numFmtId="0" fontId="21" fillId="0" borderId="8"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 xfId="0" applyFont="1" applyFill="1" applyBorder="1" applyAlignment="1">
      <alignment vertical="center"/>
    </xf>
    <xf numFmtId="49" fontId="21" fillId="0" borderId="24" xfId="0" applyNumberFormat="1" applyFont="1" applyFill="1" applyBorder="1" applyAlignment="1">
      <alignment horizontal="center" vertical="center"/>
    </xf>
    <xf numFmtId="0" fontId="21" fillId="0" borderId="9" xfId="0" applyFont="1" applyFill="1" applyBorder="1" applyAlignment="1">
      <alignment vertical="center"/>
    </xf>
    <xf numFmtId="0" fontId="21" fillId="0" borderId="13" xfId="0" applyFont="1" applyFill="1" applyBorder="1" applyAlignment="1">
      <alignment horizontal="center" vertical="center"/>
    </xf>
    <xf numFmtId="4" fontId="9" fillId="2" borderId="32" xfId="0" applyNumberFormat="1" applyFont="1" applyFill="1" applyBorder="1" applyAlignment="1">
      <alignment horizontal="right" vertical="center"/>
    </xf>
    <xf numFmtId="4" fontId="9" fillId="2" borderId="15" xfId="0" applyNumberFormat="1" applyFont="1" applyFill="1" applyBorder="1" applyAlignment="1" applyProtection="1">
      <alignment horizontal="right" vertical="center"/>
      <protection locked="0"/>
    </xf>
    <xf numFmtId="4" fontId="20" fillId="4" borderId="15" xfId="0" applyNumberFormat="1" applyFont="1" applyFill="1" applyBorder="1" applyAlignment="1">
      <alignment vertical="center"/>
    </xf>
    <xf numFmtId="4" fontId="20" fillId="4" borderId="33" xfId="0" applyNumberFormat="1" applyFont="1" applyFill="1" applyBorder="1" applyAlignment="1">
      <alignment vertical="center"/>
    </xf>
    <xf numFmtId="4" fontId="9" fillId="2" borderId="22" xfId="0" applyNumberFormat="1" applyFont="1" applyFill="1" applyBorder="1" applyAlignment="1">
      <alignment horizontal="right" vertical="center"/>
    </xf>
    <xf numFmtId="4" fontId="9" fillId="2" borderId="34" xfId="0" applyNumberFormat="1" applyFont="1" applyFill="1" applyBorder="1" applyAlignment="1">
      <alignment horizontal="right" vertical="center"/>
    </xf>
    <xf numFmtId="4" fontId="20" fillId="4" borderId="9" xfId="0" applyNumberFormat="1" applyFont="1" applyFill="1" applyBorder="1" applyAlignment="1">
      <alignment vertical="center"/>
    </xf>
    <xf numFmtId="4" fontId="20" fillId="4" borderId="35" xfId="0" applyNumberFormat="1" applyFont="1" applyFill="1" applyBorder="1" applyAlignment="1">
      <alignment vertical="center"/>
    </xf>
    <xf numFmtId="4" fontId="16" fillId="2" borderId="1" xfId="0" applyNumberFormat="1" applyFont="1" applyFill="1" applyBorder="1" applyAlignment="1">
      <alignment horizontal="center"/>
    </xf>
    <xf numFmtId="0" fontId="17" fillId="2" borderId="0" xfId="0" applyFont="1" applyFill="1" applyBorder="1" applyAlignment="1">
      <alignment horizontal="left"/>
    </xf>
    <xf numFmtId="49" fontId="18" fillId="2" borderId="0" xfId="0" applyNumberFormat="1" applyFont="1" applyFill="1" applyBorder="1" applyAlignment="1">
      <alignment horizontal="left" vertical="center"/>
    </xf>
    <xf numFmtId="4" fontId="18" fillId="2" borderId="0" xfId="1" applyNumberFormat="1" applyFont="1" applyFill="1" applyBorder="1" applyAlignment="1" applyProtection="1">
      <alignment horizontal="left" vertical="center"/>
      <protection locked="0"/>
    </xf>
    <xf numFmtId="0" fontId="19" fillId="0" borderId="0" xfId="0" applyFont="1" applyBorder="1" applyAlignment="1">
      <alignment horizontal="left"/>
    </xf>
    <xf numFmtId="0" fontId="18" fillId="0" borderId="0" xfId="0" applyFont="1" applyFill="1" applyBorder="1" applyAlignment="1">
      <alignment horizontal="left" vertical="center" wrapText="1"/>
    </xf>
    <xf numFmtId="0" fontId="21" fillId="0" borderId="12" xfId="0" applyFont="1" applyFill="1" applyBorder="1" applyAlignment="1">
      <alignment horizontal="center" vertical="center" wrapText="1"/>
    </xf>
    <xf numFmtId="4" fontId="18" fillId="2" borderId="0" xfId="1" applyNumberFormat="1" applyFont="1" applyFill="1" applyBorder="1" applyAlignment="1" applyProtection="1">
      <alignment vertical="center"/>
      <protection locked="0"/>
    </xf>
    <xf numFmtId="4" fontId="17" fillId="2" borderId="0" xfId="0" applyNumberFormat="1" applyFont="1" applyFill="1" applyBorder="1" applyAlignment="1">
      <alignment horizontal="left"/>
    </xf>
    <xf numFmtId="0" fontId="22" fillId="0" borderId="0" xfId="0" applyFont="1"/>
    <xf numFmtId="0" fontId="17" fillId="2" borderId="0" xfId="0" applyFont="1" applyFill="1" applyBorder="1" applyAlignment="1" applyProtection="1">
      <alignment horizontal="left"/>
    </xf>
    <xf numFmtId="49" fontId="18" fillId="2"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4" fontId="18" fillId="2" borderId="0" xfId="1"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xf>
    <xf numFmtId="0" fontId="19" fillId="0" borderId="0" xfId="0" applyFont="1" applyBorder="1" applyAlignment="1" applyProtection="1">
      <alignment horizontal="left"/>
    </xf>
    <xf numFmtId="4" fontId="20" fillId="2" borderId="15" xfId="0" applyNumberFormat="1" applyFont="1" applyFill="1" applyBorder="1" applyAlignment="1" applyProtection="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9" fillId="3" borderId="8" xfId="0" applyNumberFormat="1" applyFont="1" applyFill="1" applyBorder="1" applyAlignment="1" applyProtection="1">
      <alignment horizontal="center" vertical="center"/>
      <protection locked="0"/>
    </xf>
    <xf numFmtId="9" fontId="9" fillId="3" borderId="9" xfId="0" applyNumberFormat="1" applyFont="1" applyFill="1" applyBorder="1" applyAlignment="1" applyProtection="1">
      <alignment horizontal="center" vertical="center"/>
      <protection locked="0"/>
    </xf>
    <xf numFmtId="9" fontId="9" fillId="3" borderId="8" xfId="2" applyNumberFormat="1" applyFont="1" applyFill="1" applyBorder="1" applyAlignment="1" applyProtection="1">
      <alignment horizontal="center" vertical="center"/>
      <protection locked="0"/>
    </xf>
    <xf numFmtId="9" fontId="9" fillId="3" borderId="15" xfId="0" applyNumberFormat="1" applyFont="1" applyFill="1" applyBorder="1" applyAlignment="1" applyProtection="1">
      <alignment horizontal="center" vertical="center"/>
      <protection locked="0"/>
    </xf>
    <xf numFmtId="9" fontId="9" fillId="3" borderId="9" xfId="2" applyNumberFormat="1" applyFont="1" applyFill="1" applyBorder="1" applyAlignment="1" applyProtection="1">
      <alignment horizontal="center" vertical="center"/>
      <protection locked="0"/>
    </xf>
    <xf numFmtId="4" fontId="23" fillId="2" borderId="12" xfId="0" applyNumberFormat="1" applyFont="1" applyFill="1" applyBorder="1" applyAlignment="1">
      <alignment horizontal="right" vertical="center"/>
    </xf>
    <xf numFmtId="49" fontId="3" fillId="2" borderId="37" xfId="0" applyNumberFormat="1" applyFont="1" applyFill="1" applyBorder="1" applyAlignment="1" applyProtection="1">
      <alignment horizontal="center"/>
      <protection locked="0"/>
    </xf>
    <xf numFmtId="49" fontId="3" fillId="2" borderId="24"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49" fontId="3" fillId="2" borderId="38"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39" xfId="0" applyNumberFormat="1" applyFont="1" applyFill="1" applyBorder="1" applyAlignment="1" applyProtection="1">
      <alignment horizontal="center"/>
      <protection locked="0"/>
    </xf>
    <xf numFmtId="49" fontId="3" fillId="2" borderId="40" xfId="0" applyNumberFormat="1" applyFont="1" applyFill="1" applyBorder="1" applyAlignment="1" applyProtection="1">
      <alignment horizontal="center"/>
      <protection locked="0"/>
    </xf>
    <xf numFmtId="49" fontId="3" fillId="2" borderId="11" xfId="0" applyNumberFormat="1" applyFont="1" applyFill="1" applyBorder="1" applyAlignment="1" applyProtection="1">
      <alignment horizontal="center"/>
      <protection locked="0"/>
    </xf>
    <xf numFmtId="49" fontId="3" fillId="2" borderId="41" xfId="0" applyNumberFormat="1" applyFont="1" applyFill="1" applyBorder="1" applyAlignment="1" applyProtection="1">
      <alignment horizontal="center"/>
      <protection locked="0"/>
    </xf>
    <xf numFmtId="49" fontId="6" fillId="2" borderId="36"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49" fontId="5" fillId="2" borderId="0" xfId="0" applyNumberFormat="1" applyFont="1" applyFill="1" applyBorder="1" applyAlignment="1">
      <alignment horizontal="center" vertical="center"/>
    </xf>
    <xf numFmtId="0" fontId="12" fillId="2" borderId="0" xfId="0" applyFont="1" applyFill="1" applyAlignment="1">
      <alignment horizontal="center" vertical="top" wrapText="1"/>
    </xf>
    <xf numFmtId="49" fontId="13" fillId="2" borderId="0" xfId="0" applyNumberFormat="1" applyFont="1" applyFill="1" applyAlignment="1">
      <alignment horizontal="center" vertical="center"/>
    </xf>
    <xf numFmtId="0" fontId="11" fillId="2"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4" fontId="9" fillId="2" borderId="18"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4" fontId="9" fillId="2" borderId="16" xfId="0" applyNumberFormat="1" applyFont="1" applyFill="1" applyBorder="1" applyAlignment="1" applyProtection="1">
      <alignment horizontal="right" vertical="center"/>
      <protection locked="0"/>
    </xf>
    <xf numFmtId="4" fontId="9" fillId="2" borderId="7" xfId="0" applyNumberFormat="1" applyFont="1" applyFill="1" applyBorder="1" applyAlignment="1" applyProtection="1">
      <alignment horizontal="right" vertical="center"/>
      <protection locked="0"/>
    </xf>
    <xf numFmtId="4" fontId="20" fillId="2" borderId="16" xfId="0" applyNumberFormat="1" applyFont="1" applyFill="1" applyBorder="1" applyAlignment="1" applyProtection="1">
      <alignment horizontal="right" vertical="center"/>
    </xf>
    <xf numFmtId="4" fontId="20" fillId="2" borderId="7" xfId="0" applyNumberFormat="1" applyFont="1" applyFill="1" applyBorder="1" applyAlignment="1" applyProtection="1">
      <alignment horizontal="right" vertical="center"/>
    </xf>
    <xf numFmtId="9" fontId="9" fillId="3" borderId="16"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49" fontId="21" fillId="0" borderId="7"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5" xfId="0"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4" fontId="18" fillId="2" borderId="0" xfId="1" applyNumberFormat="1" applyFont="1" applyFill="1" applyBorder="1" applyAlignment="1" applyProtection="1">
      <alignment horizontal="left" vertical="center"/>
    </xf>
    <xf numFmtId="4" fontId="9" fillId="2" borderId="20" xfId="0" applyNumberFormat="1" applyFont="1" applyFill="1" applyBorder="1" applyAlignment="1">
      <alignment horizontal="right" vertical="center"/>
    </xf>
    <xf numFmtId="4" fontId="9" fillId="2" borderId="17" xfId="0" applyNumberFormat="1" applyFont="1" applyFill="1" applyBorder="1" applyAlignment="1" applyProtection="1">
      <alignment horizontal="right" vertical="center"/>
      <protection locked="0"/>
    </xf>
    <xf numFmtId="4" fontId="20" fillId="2" borderId="17" xfId="0" applyNumberFormat="1" applyFont="1" applyFill="1" applyBorder="1" applyAlignment="1" applyProtection="1">
      <alignment horizontal="right" vertical="center"/>
    </xf>
    <xf numFmtId="9" fontId="9" fillId="3" borderId="17" xfId="0" applyNumberFormat="1" applyFont="1" applyFill="1" applyBorder="1" applyAlignment="1" applyProtection="1">
      <alignment horizontal="center" vertical="center"/>
      <protection locked="0"/>
    </xf>
    <xf numFmtId="4" fontId="20" fillId="2" borderId="16" xfId="0" applyNumberFormat="1" applyFont="1" applyFill="1" applyBorder="1" applyAlignment="1" applyProtection="1">
      <alignment vertical="center"/>
    </xf>
    <xf numFmtId="4" fontId="20" fillId="2" borderId="17" xfId="0" applyNumberFormat="1" applyFont="1" applyFill="1" applyBorder="1" applyAlignment="1" applyProtection="1">
      <alignment vertical="center"/>
    </xf>
    <xf numFmtId="4" fontId="20" fillId="2" borderId="7" xfId="0" applyNumberFormat="1" applyFont="1" applyFill="1" applyBorder="1" applyAlignment="1" applyProtection="1">
      <alignment vertical="center"/>
    </xf>
    <xf numFmtId="4" fontId="20" fillId="2" borderId="30" xfId="0" applyNumberFormat="1" applyFont="1" applyFill="1" applyBorder="1" applyAlignment="1">
      <alignment vertical="center"/>
    </xf>
    <xf numFmtId="4" fontId="20" fillId="2" borderId="31" xfId="0" applyNumberFormat="1" applyFont="1" applyFill="1" applyBorder="1" applyAlignment="1">
      <alignment vertical="center"/>
    </xf>
    <xf numFmtId="4" fontId="20" fillId="2" borderId="29" xfId="0" applyNumberFormat="1" applyFont="1" applyFill="1" applyBorder="1" applyAlignment="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4" fontId="9" fillId="2" borderId="26" xfId="0" applyNumberFormat="1" applyFont="1" applyFill="1" applyBorder="1" applyAlignment="1">
      <alignment horizontal="right" vertical="center"/>
    </xf>
    <xf numFmtId="4" fontId="9" fillId="2" borderId="27" xfId="1" applyNumberFormat="1" applyFont="1" applyFill="1" applyBorder="1" applyAlignment="1" applyProtection="1">
      <alignment horizontal="right" vertical="center"/>
      <protection locked="0"/>
    </xf>
    <xf numFmtId="4" fontId="9" fillId="2" borderId="7" xfId="1" applyNumberFormat="1" applyFont="1" applyFill="1" applyBorder="1" applyAlignment="1" applyProtection="1">
      <alignment horizontal="right" vertical="center"/>
      <protection locked="0"/>
    </xf>
    <xf numFmtId="4" fontId="20" fillId="2" borderId="27" xfId="0" applyNumberFormat="1" applyFont="1" applyFill="1" applyBorder="1" applyAlignment="1" applyProtection="1">
      <alignment horizontal="right" vertical="center"/>
    </xf>
    <xf numFmtId="9" fontId="9" fillId="3" borderId="27" xfId="0" applyNumberFormat="1" applyFont="1" applyFill="1" applyBorder="1" applyAlignment="1" applyProtection="1">
      <alignment horizontal="center" vertical="center"/>
      <protection locked="0"/>
    </xf>
    <xf numFmtId="4" fontId="20" fillId="2" borderId="27" xfId="0" applyNumberFormat="1" applyFont="1" applyFill="1" applyBorder="1" applyAlignment="1">
      <alignment vertical="center"/>
    </xf>
    <xf numFmtId="4" fontId="20" fillId="2" borderId="7" xfId="0" applyNumberFormat="1" applyFont="1" applyFill="1" applyBorder="1" applyAlignment="1">
      <alignment vertical="center"/>
    </xf>
    <xf numFmtId="4" fontId="20" fillId="2" borderId="28" xfId="0" applyNumberFormat="1" applyFont="1" applyFill="1" applyBorder="1" applyAlignment="1">
      <alignment vertical="center"/>
    </xf>
    <xf numFmtId="4" fontId="20" fillId="2" borderId="16" xfId="0" applyNumberFormat="1" applyFont="1" applyFill="1" applyBorder="1" applyAlignment="1">
      <alignment vertical="center"/>
    </xf>
    <xf numFmtId="4" fontId="20" fillId="2" borderId="17" xfId="0" applyNumberFormat="1" applyFont="1" applyFill="1" applyBorder="1" applyAlignment="1">
      <alignment vertical="center"/>
    </xf>
    <xf numFmtId="4" fontId="18" fillId="2" borderId="0" xfId="1" applyNumberFormat="1" applyFont="1" applyFill="1" applyBorder="1" applyAlignment="1" applyProtection="1">
      <alignment horizontal="center" vertical="center"/>
    </xf>
    <xf numFmtId="49" fontId="4" fillId="2" borderId="8" xfId="0" applyNumberFormat="1" applyFont="1" applyFill="1" applyBorder="1" applyAlignment="1">
      <alignment horizontal="center" vertical="center"/>
    </xf>
    <xf numFmtId="4" fontId="23" fillId="2" borderId="18" xfId="0" applyNumberFormat="1" applyFont="1" applyFill="1" applyBorder="1" applyAlignment="1">
      <alignment horizontal="right" vertical="center"/>
    </xf>
    <xf numFmtId="4" fontId="23" fillId="2" borderId="21" xfId="0" applyNumberFormat="1" applyFont="1" applyFill="1" applyBorder="1" applyAlignment="1">
      <alignment horizontal="right" vertical="center"/>
    </xf>
    <xf numFmtId="49" fontId="21" fillId="0" borderId="17" xfId="0" applyNumberFormat="1" applyFont="1" applyFill="1" applyBorder="1" applyAlignment="1">
      <alignment horizontal="center" vertical="center"/>
    </xf>
    <xf numFmtId="4" fontId="9" fillId="2" borderId="16"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4" fontId="9" fillId="2" borderId="7" xfId="0" applyNumberFormat="1" applyFont="1" applyFill="1" applyBorder="1" applyAlignment="1">
      <alignment horizontal="right" vertical="center"/>
    </xf>
    <xf numFmtId="4" fontId="9" fillId="2" borderId="16" xfId="0" applyNumberFormat="1" applyFont="1" applyFill="1" applyBorder="1" applyAlignment="1" applyProtection="1">
      <alignment horizontal="center" vertical="center"/>
      <protection locked="0"/>
    </xf>
    <xf numFmtId="4" fontId="9" fillId="2" borderId="17" xfId="0" applyNumberFormat="1" applyFont="1" applyFill="1" applyBorder="1" applyAlignment="1" applyProtection="1">
      <alignment horizontal="center" vertical="center"/>
      <protection locked="0"/>
    </xf>
    <xf numFmtId="4" fontId="9" fillId="2" borderId="7" xfId="0"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 fontId="20" fillId="2" borderId="16" xfId="0" applyNumberFormat="1" applyFont="1" applyFill="1" applyBorder="1" applyAlignment="1" applyProtection="1">
      <alignment horizontal="center" vertical="center"/>
    </xf>
    <xf numFmtId="4" fontId="20" fillId="2" borderId="17" xfId="0" applyNumberFormat="1" applyFont="1" applyFill="1" applyBorder="1" applyAlignment="1" applyProtection="1">
      <alignment horizontal="center" vertical="center"/>
    </xf>
    <xf numFmtId="4" fontId="20" fillId="2" borderId="7" xfId="0" applyNumberFormat="1" applyFont="1" applyFill="1" applyBorder="1" applyAlignment="1" applyProtection="1">
      <alignment horizontal="center" vertical="center"/>
    </xf>
    <xf numFmtId="9" fontId="9" fillId="3" borderId="16" xfId="2" applyNumberFormat="1" applyFont="1" applyFill="1" applyBorder="1" applyAlignment="1" applyProtection="1">
      <alignment horizontal="center" vertical="center"/>
      <protection locked="0"/>
    </xf>
    <xf numFmtId="9" fontId="9" fillId="3" borderId="17" xfId="2" applyNumberFormat="1" applyFont="1" applyFill="1" applyBorder="1" applyAlignment="1" applyProtection="1">
      <alignment horizontal="center" vertical="center"/>
      <protection locked="0"/>
    </xf>
    <xf numFmtId="9" fontId="9" fillId="3" borderId="7" xfId="2" applyNumberFormat="1" applyFont="1" applyFill="1" applyBorder="1" applyAlignment="1" applyProtection="1">
      <alignment horizontal="center" vertical="center"/>
      <protection locked="0"/>
    </xf>
    <xf numFmtId="4" fontId="20" fillId="4" borderId="16" xfId="0" applyNumberFormat="1" applyFont="1" applyFill="1" applyBorder="1" applyAlignment="1">
      <alignment horizontal="center" vertical="center"/>
    </xf>
    <xf numFmtId="4" fontId="20" fillId="4" borderId="17" xfId="0" applyNumberFormat="1" applyFont="1" applyFill="1" applyBorder="1" applyAlignment="1">
      <alignment horizontal="center" vertical="center"/>
    </xf>
    <xf numFmtId="4" fontId="20" fillId="4" borderId="7" xfId="0" applyNumberFormat="1" applyFont="1" applyFill="1" applyBorder="1" applyAlignment="1">
      <alignment horizontal="center" vertical="center"/>
    </xf>
  </cellXfs>
  <cellStyles count="3">
    <cellStyle name="Normalny" xfId="0" builtinId="0"/>
    <cellStyle name="Procentowy" xfId="2" builtinId="5"/>
    <cellStyle name="Walutowy" xfId="1" builtinId="4"/>
  </cellStyles>
  <dxfs count="58">
    <dxf>
      <font>
        <color rgb="FF9C0006"/>
      </font>
      <fill>
        <patternFill>
          <bgColor rgb="FFFFC7CE"/>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1059-F170-41D1-BD57-3E8A155F36EA}">
  <sheetPr>
    <pageSetUpPr fitToPage="1"/>
  </sheetPr>
  <dimension ref="A1:XFC408"/>
  <sheetViews>
    <sheetView tabSelected="1" topLeftCell="A2" zoomScale="75" zoomScaleNormal="75" workbookViewId="0">
      <pane xSplit="6" ySplit="15" topLeftCell="G155" activePane="bottomRight" state="frozen"/>
      <selection activeCell="A2" sqref="A2"/>
      <selection pane="topRight" activeCell="G2" sqref="G2"/>
      <selection pane="bottomLeft" activeCell="A17" sqref="A17"/>
      <selection pane="bottomRight" activeCell="G164" sqref="G164"/>
    </sheetView>
  </sheetViews>
  <sheetFormatPr defaultColWidth="0" defaultRowHeight="18" x14ac:dyDescent="0.25"/>
  <cols>
    <col min="1" max="1" width="6.5703125" customWidth="1"/>
    <col min="2" max="2" width="22.28515625" customWidth="1"/>
    <col min="3" max="3" width="13.140625" style="21" customWidth="1"/>
    <col min="4" max="4" width="46.140625" customWidth="1"/>
    <col min="5" max="5" width="6.28515625" bestFit="1" customWidth="1"/>
    <col min="6" max="6" width="11.8554687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0.28515625" style="86" customWidth="1"/>
    <col min="14" max="14" width="20.28515625" style="75" hidden="1"/>
    <col min="15" max="16383" width="9.140625" hidden="1"/>
    <col min="16384" max="16384" width="6.42578125" hidden="1"/>
  </cols>
  <sheetData>
    <row r="1" spans="1:14" s="1" customFormat="1" ht="21.95" customHeight="1" x14ac:dyDescent="0.25">
      <c r="C1" s="17"/>
      <c r="M1" s="81"/>
      <c r="N1" s="72"/>
    </row>
    <row r="2" spans="1:14" s="1" customFormat="1" ht="31.5" customHeight="1" x14ac:dyDescent="0.2">
      <c r="B2" s="4"/>
      <c r="C2" s="2"/>
      <c r="E2" s="6"/>
      <c r="F2" s="6"/>
      <c r="G2" s="6"/>
      <c r="H2" s="6"/>
      <c r="K2" s="6" t="s">
        <v>780</v>
      </c>
      <c r="M2" s="82"/>
      <c r="N2" s="73"/>
    </row>
    <row r="3" spans="1:14" s="1" customFormat="1" ht="23.45" customHeight="1" x14ac:dyDescent="0.25">
      <c r="A3" s="105"/>
      <c r="B3" s="106"/>
      <c r="C3" s="106"/>
      <c r="D3" s="106"/>
      <c r="E3" s="106"/>
      <c r="F3" s="106"/>
      <c r="G3" s="106"/>
      <c r="H3" s="106"/>
      <c r="I3" s="106"/>
      <c r="J3" s="107"/>
      <c r="M3" s="81"/>
      <c r="N3" s="72"/>
    </row>
    <row r="4" spans="1:14" s="1" customFormat="1" ht="9.6" customHeight="1" x14ac:dyDescent="0.25">
      <c r="A4" s="108" t="s">
        <v>781</v>
      </c>
      <c r="B4" s="108"/>
      <c r="C4" s="108"/>
      <c r="D4" s="108"/>
      <c r="E4" s="108"/>
      <c r="M4" s="81"/>
      <c r="N4" s="72"/>
    </row>
    <row r="5" spans="1:14" s="1" customFormat="1" ht="8.4499999999999993" customHeight="1" x14ac:dyDescent="0.2">
      <c r="B5" s="5"/>
      <c r="C5" s="3"/>
      <c r="E5" s="6"/>
      <c r="F5" s="6"/>
      <c r="G5" s="6"/>
      <c r="H5" s="6"/>
      <c r="M5" s="82"/>
      <c r="N5" s="73"/>
    </row>
    <row r="6" spans="1:14" s="1" customFormat="1" ht="21.95" customHeight="1" x14ac:dyDescent="0.2">
      <c r="C6" s="17"/>
      <c r="E6" s="6"/>
      <c r="F6" s="6"/>
      <c r="G6" s="6"/>
      <c r="H6" s="6"/>
      <c r="M6" s="82"/>
      <c r="N6" s="73"/>
    </row>
    <row r="7" spans="1:14" s="1" customFormat="1" ht="12.75" customHeight="1" x14ac:dyDescent="0.25">
      <c r="C7" s="17"/>
      <c r="M7" s="81"/>
      <c r="N7" s="72"/>
    </row>
    <row r="8" spans="1:14" s="1" customFormat="1" ht="33" customHeight="1" x14ac:dyDescent="0.25">
      <c r="A8" s="109" t="s">
        <v>782</v>
      </c>
      <c r="B8" s="109"/>
      <c r="C8" s="109"/>
      <c r="D8" s="109"/>
      <c r="E8" s="109"/>
      <c r="F8" s="109"/>
      <c r="G8" s="109"/>
      <c r="H8" s="109"/>
      <c r="I8" s="109"/>
      <c r="J8" s="109"/>
      <c r="K8" s="109"/>
      <c r="M8" s="81"/>
      <c r="N8" s="72"/>
    </row>
    <row r="9" spans="1:14" s="1" customFormat="1" ht="13.35" customHeight="1" x14ac:dyDescent="0.25">
      <c r="C9" s="17"/>
      <c r="M9" s="81"/>
      <c r="N9" s="72"/>
    </row>
    <row r="10" spans="1:14" s="1" customFormat="1" ht="24" customHeight="1" x14ac:dyDescent="0.25">
      <c r="A10" s="110" t="s">
        <v>0</v>
      </c>
      <c r="B10" s="110"/>
      <c r="C10" s="110"/>
      <c r="D10" s="110"/>
      <c r="M10" s="81"/>
      <c r="N10" s="72"/>
    </row>
    <row r="11" spans="1:14" s="1" customFormat="1" ht="21.4" customHeight="1" x14ac:dyDescent="0.25">
      <c r="A11" s="110" t="s">
        <v>1</v>
      </c>
      <c r="B11" s="110"/>
      <c r="C11" s="110"/>
      <c r="D11" s="110"/>
      <c r="M11" s="81"/>
      <c r="N11" s="72"/>
    </row>
    <row r="12" spans="1:14" s="1" customFormat="1" ht="21.4" customHeight="1" x14ac:dyDescent="0.25">
      <c r="A12" s="110" t="s">
        <v>936</v>
      </c>
      <c r="B12" s="110"/>
      <c r="C12" s="110"/>
      <c r="D12" s="110"/>
      <c r="M12" s="81"/>
      <c r="N12" s="72"/>
    </row>
    <row r="13" spans="1:14" s="1" customFormat="1" ht="21.4" customHeight="1" x14ac:dyDescent="0.25">
      <c r="A13" s="110" t="s">
        <v>937</v>
      </c>
      <c r="B13" s="110"/>
      <c r="C13" s="110"/>
      <c r="D13" s="110"/>
      <c r="M13" s="81"/>
      <c r="N13" s="72"/>
    </row>
    <row r="14" spans="1:14" s="1" customFormat="1" ht="48" customHeight="1" x14ac:dyDescent="0.25">
      <c r="A14" s="111" t="s">
        <v>938</v>
      </c>
      <c r="B14" s="111"/>
      <c r="C14" s="111"/>
      <c r="D14" s="111"/>
      <c r="E14" s="111"/>
      <c r="F14" s="111"/>
      <c r="G14" s="111"/>
      <c r="H14" s="111"/>
      <c r="I14" s="111"/>
      <c r="J14" s="111"/>
      <c r="K14" s="111"/>
      <c r="M14" s="81"/>
      <c r="N14" s="72"/>
    </row>
    <row r="15" spans="1:14" s="1" customFormat="1" ht="21" customHeight="1" thickBot="1" x14ac:dyDescent="0.3">
      <c r="C15" s="17"/>
      <c r="M15" s="81"/>
      <c r="N15" s="72"/>
    </row>
    <row r="16" spans="1:14" s="1" customFormat="1" ht="62.45" customHeight="1" thickBot="1" x14ac:dyDescent="0.25">
      <c r="A16" s="30" t="s">
        <v>2</v>
      </c>
      <c r="B16" s="31" t="s">
        <v>3</v>
      </c>
      <c r="C16" s="112" t="s">
        <v>4</v>
      </c>
      <c r="D16" s="113"/>
      <c r="E16" s="32" t="s">
        <v>5</v>
      </c>
      <c r="F16" s="32" t="s">
        <v>6</v>
      </c>
      <c r="G16" s="32" t="s">
        <v>7</v>
      </c>
      <c r="H16" s="32" t="s">
        <v>8</v>
      </c>
      <c r="I16" s="32" t="s">
        <v>9</v>
      </c>
      <c r="J16" s="32" t="s">
        <v>10</v>
      </c>
      <c r="K16" s="33" t="s">
        <v>11</v>
      </c>
      <c r="M16" s="83"/>
      <c r="N16" s="76"/>
    </row>
    <row r="17" spans="1:15" s="1" customFormat="1" ht="36" x14ac:dyDescent="0.2">
      <c r="A17" s="148">
        <v>1</v>
      </c>
      <c r="B17" s="150" t="s">
        <v>790</v>
      </c>
      <c r="C17" s="18" t="s">
        <v>12</v>
      </c>
      <c r="D17" s="13" t="s">
        <v>13</v>
      </c>
      <c r="E17" s="151" t="s">
        <v>14</v>
      </c>
      <c r="F17" s="152">
        <v>0.69</v>
      </c>
      <c r="G17" s="153"/>
      <c r="H17" s="155">
        <f>ROUND(F17*G17,2)</f>
        <v>0</v>
      </c>
      <c r="I17" s="156">
        <v>0.08</v>
      </c>
      <c r="J17" s="157">
        <f>ROUND(H17*I17,2)</f>
        <v>0</v>
      </c>
      <c r="K17" s="159">
        <f>ROUND(H17+J17,2)</f>
        <v>0</v>
      </c>
      <c r="M17" s="137" t="str">
        <f>IF(AND(F17&gt;0,OR(ISBLANK(G17),G17=0)),"podaj stawkę!",IF(AND(ISBLANK(F17),G17&gt;0),"usuń stawkę","OK"))</f>
        <v>podaj stawkę!</v>
      </c>
      <c r="N17" s="173">
        <f>IF(M17&lt;&gt;"OK",1,0)</f>
        <v>1</v>
      </c>
    </row>
    <row r="18" spans="1:15" s="1" customFormat="1" ht="108" hidden="1" x14ac:dyDescent="0.2">
      <c r="A18" s="149"/>
      <c r="B18" s="115"/>
      <c r="C18" s="19" t="s">
        <v>15</v>
      </c>
      <c r="D18" s="11" t="s">
        <v>16</v>
      </c>
      <c r="E18" s="116"/>
      <c r="F18" s="118"/>
      <c r="G18" s="154"/>
      <c r="H18" s="122"/>
      <c r="I18" s="124"/>
      <c r="J18" s="158"/>
      <c r="K18" s="147"/>
      <c r="M18" s="137" t="str">
        <f t="shared" ref="M18" si="0">IF(AND(F18&gt;0,OR(ISBLANK(G18),G18=0)),"podaj stawkę!",IF(AND(ISBLANK(F18),G18&gt;0),"usuń stawkę",""))</f>
        <v/>
      </c>
      <c r="N18" s="173"/>
    </row>
    <row r="19" spans="1:15" s="1" customFormat="1" ht="108" hidden="1" x14ac:dyDescent="0.2">
      <c r="A19" s="57">
        <v>2</v>
      </c>
      <c r="B19" s="52" t="s">
        <v>791</v>
      </c>
      <c r="C19" s="19" t="s">
        <v>17</v>
      </c>
      <c r="D19" s="11" t="s">
        <v>18</v>
      </c>
      <c r="E19" s="14" t="s">
        <v>14</v>
      </c>
      <c r="F19" s="37"/>
      <c r="G19" s="38"/>
      <c r="H19" s="39">
        <f t="shared" ref="H19:H82" si="1">ROUND(F19*G19,2)</f>
        <v>0</v>
      </c>
      <c r="I19" s="90">
        <v>0.08</v>
      </c>
      <c r="J19" s="40">
        <f>ROUND(H19*I19,2)</f>
        <v>0</v>
      </c>
      <c r="K19" s="41">
        <f>ROUND(H19+J19,2)</f>
        <v>0</v>
      </c>
      <c r="M19" s="84" t="str">
        <f>IF(AND(F19&gt;0,OR(ISBLANK(G19),G19=0)),"podaj stawkę!",IF(AND(ISBLANK(F19),G19&gt;0),"usuń stawkę","OK"))</f>
        <v>OK</v>
      </c>
      <c r="N19" s="78">
        <f>IF(M19&lt;&gt;"OK",1,0)</f>
        <v>0</v>
      </c>
    </row>
    <row r="20" spans="1:15" s="1" customFormat="1" ht="108" hidden="1" x14ac:dyDescent="0.2">
      <c r="A20" s="57">
        <v>3</v>
      </c>
      <c r="B20" s="52" t="s">
        <v>792</v>
      </c>
      <c r="C20" s="19" t="s">
        <v>19</v>
      </c>
      <c r="D20" s="11" t="s">
        <v>20</v>
      </c>
      <c r="E20" s="14" t="s">
        <v>14</v>
      </c>
      <c r="F20" s="37"/>
      <c r="G20" s="38"/>
      <c r="H20" s="39">
        <f t="shared" si="1"/>
        <v>0</v>
      </c>
      <c r="I20" s="90">
        <v>0.08</v>
      </c>
      <c r="J20" s="40">
        <f t="shared" ref="J20:J83" si="2">ROUND(H20*I20,2)</f>
        <v>0</v>
      </c>
      <c r="K20" s="41">
        <f t="shared" ref="K20:K83" si="3">ROUND(H20+J20,2)</f>
        <v>0</v>
      </c>
      <c r="M20" s="84" t="str">
        <f t="shared" ref="M20:M83" si="4">IF(AND(F20&gt;0,OR(ISBLANK(G20),G20=0)),"podaj stawkę!",IF(AND(ISBLANK(F20),G20&gt;0),"usuń stawkę","OK"))</f>
        <v>OK</v>
      </c>
      <c r="N20" s="78">
        <f t="shared" ref="N20:N83" si="5">IF(M20&lt;&gt;"OK",1,0)</f>
        <v>0</v>
      </c>
    </row>
    <row r="21" spans="1:15" s="1" customFormat="1" ht="108" hidden="1" x14ac:dyDescent="0.2">
      <c r="A21" s="57">
        <v>4</v>
      </c>
      <c r="B21" s="52" t="s">
        <v>792</v>
      </c>
      <c r="C21" s="19" t="s">
        <v>21</v>
      </c>
      <c r="D21" s="11" t="s">
        <v>22</v>
      </c>
      <c r="E21" s="15" t="s">
        <v>23</v>
      </c>
      <c r="F21" s="37"/>
      <c r="G21" s="38"/>
      <c r="H21" s="39">
        <f t="shared" si="1"/>
        <v>0</v>
      </c>
      <c r="I21" s="90">
        <v>0.08</v>
      </c>
      <c r="J21" s="40">
        <f t="shared" si="2"/>
        <v>0</v>
      </c>
      <c r="K21" s="41">
        <f t="shared" si="3"/>
        <v>0</v>
      </c>
      <c r="M21" s="84" t="str">
        <f t="shared" si="4"/>
        <v>OK</v>
      </c>
      <c r="N21" s="74">
        <f t="shared" si="5"/>
        <v>0</v>
      </c>
    </row>
    <row r="22" spans="1:15" s="1" customFormat="1" ht="36" x14ac:dyDescent="0.2">
      <c r="A22" s="57">
        <v>5</v>
      </c>
      <c r="B22" s="52" t="s">
        <v>793</v>
      </c>
      <c r="C22" s="14" t="s">
        <v>24</v>
      </c>
      <c r="D22" s="10" t="s">
        <v>25</v>
      </c>
      <c r="E22" s="14" t="s">
        <v>14</v>
      </c>
      <c r="F22" s="37">
        <v>1.57</v>
      </c>
      <c r="G22" s="38"/>
      <c r="H22" s="39">
        <f t="shared" si="1"/>
        <v>0</v>
      </c>
      <c r="I22" s="90">
        <v>0.08</v>
      </c>
      <c r="J22" s="40">
        <f t="shared" si="2"/>
        <v>0</v>
      </c>
      <c r="K22" s="41">
        <f t="shared" si="3"/>
        <v>0</v>
      </c>
      <c r="M22" s="84" t="str">
        <f t="shared" si="4"/>
        <v>podaj stawkę!</v>
      </c>
      <c r="N22" s="74">
        <f t="shared" si="5"/>
        <v>1</v>
      </c>
    </row>
    <row r="23" spans="1:15" s="1" customFormat="1" ht="24" hidden="1" customHeight="1" x14ac:dyDescent="0.2">
      <c r="A23" s="57">
        <v>6</v>
      </c>
      <c r="B23" s="52" t="s">
        <v>794</v>
      </c>
      <c r="C23" s="15" t="s">
        <v>26</v>
      </c>
      <c r="D23" s="10" t="s">
        <v>27</v>
      </c>
      <c r="E23" s="15" t="s">
        <v>28</v>
      </c>
      <c r="F23" s="37"/>
      <c r="G23" s="38"/>
      <c r="H23" s="39">
        <f t="shared" si="1"/>
        <v>0</v>
      </c>
      <c r="I23" s="90">
        <v>0.08</v>
      </c>
      <c r="J23" s="40">
        <f t="shared" si="2"/>
        <v>0</v>
      </c>
      <c r="K23" s="41">
        <f t="shared" si="3"/>
        <v>0</v>
      </c>
      <c r="M23" s="84" t="str">
        <f t="shared" si="4"/>
        <v>OK</v>
      </c>
      <c r="N23" s="74">
        <f t="shared" si="5"/>
        <v>0</v>
      </c>
    </row>
    <row r="24" spans="1:15" s="1" customFormat="1" ht="24" x14ac:dyDescent="0.2">
      <c r="A24" s="57">
        <v>7</v>
      </c>
      <c r="B24" s="52" t="s">
        <v>795</v>
      </c>
      <c r="C24" s="14" t="s">
        <v>29</v>
      </c>
      <c r="D24" s="10" t="s">
        <v>30</v>
      </c>
      <c r="E24" s="14" t="s">
        <v>14</v>
      </c>
      <c r="F24" s="37">
        <v>3.75</v>
      </c>
      <c r="G24" s="38"/>
      <c r="H24" s="39">
        <f t="shared" si="1"/>
        <v>0</v>
      </c>
      <c r="I24" s="90">
        <v>0.08</v>
      </c>
      <c r="J24" s="40">
        <f t="shared" si="2"/>
        <v>0</v>
      </c>
      <c r="K24" s="41">
        <f t="shared" si="3"/>
        <v>0</v>
      </c>
      <c r="M24" s="84" t="str">
        <f t="shared" si="4"/>
        <v>podaj stawkę!</v>
      </c>
      <c r="N24" s="74">
        <f t="shared" si="5"/>
        <v>1</v>
      </c>
    </row>
    <row r="25" spans="1:15" s="1" customFormat="1" ht="24" hidden="1" x14ac:dyDescent="0.2">
      <c r="A25" s="57">
        <v>8</v>
      </c>
      <c r="B25" s="52" t="s">
        <v>795</v>
      </c>
      <c r="C25" s="14" t="s">
        <v>31</v>
      </c>
      <c r="D25" s="10" t="s">
        <v>32</v>
      </c>
      <c r="E25" s="14" t="s">
        <v>14</v>
      </c>
      <c r="F25" s="37"/>
      <c r="G25" s="38"/>
      <c r="H25" s="39">
        <f t="shared" si="1"/>
        <v>0</v>
      </c>
      <c r="I25" s="90">
        <v>0.08</v>
      </c>
      <c r="J25" s="40">
        <f t="shared" si="2"/>
        <v>0</v>
      </c>
      <c r="K25" s="41">
        <f t="shared" si="3"/>
        <v>0</v>
      </c>
      <c r="M25" s="84" t="str">
        <f t="shared" si="4"/>
        <v>OK</v>
      </c>
      <c r="N25" s="74">
        <f t="shared" si="5"/>
        <v>0</v>
      </c>
      <c r="O25" s="1" t="str">
        <f>IF(AND(ISBLANK(F25),G25&gt;0),"usuń stawkę","")</f>
        <v/>
      </c>
    </row>
    <row r="26" spans="1:15" s="1" customFormat="1" ht="24" hidden="1" x14ac:dyDescent="0.2">
      <c r="A26" s="57">
        <v>9</v>
      </c>
      <c r="B26" s="52" t="s">
        <v>795</v>
      </c>
      <c r="C26" s="14" t="s">
        <v>33</v>
      </c>
      <c r="D26" s="10" t="s">
        <v>34</v>
      </c>
      <c r="E26" s="14" t="s">
        <v>14</v>
      </c>
      <c r="F26" s="37"/>
      <c r="G26" s="38"/>
      <c r="H26" s="39">
        <f t="shared" si="1"/>
        <v>0</v>
      </c>
      <c r="I26" s="90">
        <v>0.08</v>
      </c>
      <c r="J26" s="40">
        <f t="shared" si="2"/>
        <v>0</v>
      </c>
      <c r="K26" s="41">
        <f t="shared" si="3"/>
        <v>0</v>
      </c>
      <c r="M26" s="84" t="str">
        <f t="shared" si="4"/>
        <v>OK</v>
      </c>
      <c r="N26" s="74">
        <f t="shared" si="5"/>
        <v>0</v>
      </c>
    </row>
    <row r="27" spans="1:15" s="1" customFormat="1" ht="24" hidden="1" x14ac:dyDescent="0.2">
      <c r="A27" s="57">
        <v>10</v>
      </c>
      <c r="B27" s="52" t="s">
        <v>795</v>
      </c>
      <c r="C27" s="14" t="s">
        <v>35</v>
      </c>
      <c r="D27" s="10" t="s">
        <v>36</v>
      </c>
      <c r="E27" s="14" t="s">
        <v>14</v>
      </c>
      <c r="F27" s="37"/>
      <c r="G27" s="38"/>
      <c r="H27" s="39">
        <f t="shared" si="1"/>
        <v>0</v>
      </c>
      <c r="I27" s="90">
        <v>0.08</v>
      </c>
      <c r="J27" s="40">
        <f t="shared" si="2"/>
        <v>0</v>
      </c>
      <c r="K27" s="41">
        <f t="shared" si="3"/>
        <v>0</v>
      </c>
      <c r="M27" s="84" t="str">
        <f t="shared" si="4"/>
        <v>OK</v>
      </c>
      <c r="N27" s="74">
        <f t="shared" si="5"/>
        <v>0</v>
      </c>
    </row>
    <row r="28" spans="1:15" s="1" customFormat="1" ht="24" hidden="1" x14ac:dyDescent="0.2">
      <c r="A28" s="57">
        <v>11</v>
      </c>
      <c r="B28" s="52" t="s">
        <v>796</v>
      </c>
      <c r="C28" s="14" t="s">
        <v>37</v>
      </c>
      <c r="D28" s="10" t="s">
        <v>38</v>
      </c>
      <c r="E28" s="14" t="s">
        <v>14</v>
      </c>
      <c r="F28" s="37"/>
      <c r="G28" s="38"/>
      <c r="H28" s="39">
        <f t="shared" si="1"/>
        <v>0</v>
      </c>
      <c r="I28" s="90">
        <v>0.08</v>
      </c>
      <c r="J28" s="40">
        <f t="shared" si="2"/>
        <v>0</v>
      </c>
      <c r="K28" s="41">
        <f t="shared" si="3"/>
        <v>0</v>
      </c>
      <c r="M28" s="84" t="str">
        <f t="shared" si="4"/>
        <v>OK</v>
      </c>
      <c r="N28" s="74">
        <f t="shared" si="5"/>
        <v>0</v>
      </c>
    </row>
    <row r="29" spans="1:15" s="1" customFormat="1" ht="38.25" hidden="1" x14ac:dyDescent="0.2">
      <c r="A29" s="57">
        <v>12</v>
      </c>
      <c r="B29" s="77" t="s">
        <v>934</v>
      </c>
      <c r="C29" s="14" t="s">
        <v>39</v>
      </c>
      <c r="D29" s="10" t="s">
        <v>40</v>
      </c>
      <c r="E29" s="14" t="s">
        <v>23</v>
      </c>
      <c r="F29" s="37"/>
      <c r="G29" s="38"/>
      <c r="H29" s="39">
        <f t="shared" si="1"/>
        <v>0</v>
      </c>
      <c r="I29" s="90">
        <v>0.08</v>
      </c>
      <c r="J29" s="40">
        <f t="shared" si="2"/>
        <v>0</v>
      </c>
      <c r="K29" s="41">
        <f t="shared" si="3"/>
        <v>0</v>
      </c>
      <c r="M29" s="84" t="str">
        <f t="shared" si="4"/>
        <v>OK</v>
      </c>
      <c r="N29" s="74">
        <f t="shared" si="5"/>
        <v>0</v>
      </c>
    </row>
    <row r="30" spans="1:15" s="1" customFormat="1" ht="72" hidden="1" x14ac:dyDescent="0.2">
      <c r="A30" s="57">
        <v>13</v>
      </c>
      <c r="B30" s="52" t="s">
        <v>797</v>
      </c>
      <c r="C30" s="34" t="s">
        <v>783</v>
      </c>
      <c r="D30" s="10" t="s">
        <v>41</v>
      </c>
      <c r="E30" s="14" t="s">
        <v>14</v>
      </c>
      <c r="F30" s="37"/>
      <c r="G30" s="38"/>
      <c r="H30" s="39">
        <f t="shared" si="1"/>
        <v>0</v>
      </c>
      <c r="I30" s="90">
        <v>0.08</v>
      </c>
      <c r="J30" s="40">
        <f t="shared" si="2"/>
        <v>0</v>
      </c>
      <c r="K30" s="41">
        <f t="shared" si="3"/>
        <v>0</v>
      </c>
      <c r="M30" s="84" t="str">
        <f t="shared" si="4"/>
        <v>OK</v>
      </c>
      <c r="N30" s="74">
        <f t="shared" si="5"/>
        <v>0</v>
      </c>
    </row>
    <row r="31" spans="1:15" s="1" customFormat="1" ht="24" x14ac:dyDescent="0.2">
      <c r="A31" s="57">
        <v>14</v>
      </c>
      <c r="B31" s="52" t="s">
        <v>798</v>
      </c>
      <c r="C31" s="14" t="s">
        <v>42</v>
      </c>
      <c r="D31" s="10" t="s">
        <v>43</v>
      </c>
      <c r="E31" s="14" t="s">
        <v>44</v>
      </c>
      <c r="F31" s="37">
        <v>6.7</v>
      </c>
      <c r="G31" s="38"/>
      <c r="H31" s="39">
        <f t="shared" si="1"/>
        <v>0</v>
      </c>
      <c r="I31" s="90">
        <v>0.08</v>
      </c>
      <c r="J31" s="40">
        <f t="shared" si="2"/>
        <v>0</v>
      </c>
      <c r="K31" s="41">
        <f t="shared" si="3"/>
        <v>0</v>
      </c>
      <c r="M31" s="84" t="str">
        <f t="shared" si="4"/>
        <v>podaj stawkę!</v>
      </c>
      <c r="N31" s="74">
        <f t="shared" si="5"/>
        <v>1</v>
      </c>
    </row>
    <row r="32" spans="1:15" s="1" customFormat="1" ht="60" x14ac:dyDescent="0.2">
      <c r="A32" s="57">
        <v>15</v>
      </c>
      <c r="B32" s="52" t="s">
        <v>799</v>
      </c>
      <c r="C32" s="14" t="s">
        <v>45</v>
      </c>
      <c r="D32" s="10" t="s">
        <v>46</v>
      </c>
      <c r="E32" s="14" t="s">
        <v>47</v>
      </c>
      <c r="F32" s="37">
        <v>11.27</v>
      </c>
      <c r="G32" s="38"/>
      <c r="H32" s="39">
        <f t="shared" si="1"/>
        <v>0</v>
      </c>
      <c r="I32" s="90">
        <v>0.08</v>
      </c>
      <c r="J32" s="40">
        <f t="shared" si="2"/>
        <v>0</v>
      </c>
      <c r="K32" s="41">
        <f t="shared" si="3"/>
        <v>0</v>
      </c>
      <c r="M32" s="84" t="str">
        <f t="shared" si="4"/>
        <v>podaj stawkę!</v>
      </c>
      <c r="N32" s="74">
        <f t="shared" si="5"/>
        <v>1</v>
      </c>
    </row>
    <row r="33" spans="1:14" s="1" customFormat="1" ht="24" hidden="1" x14ac:dyDescent="0.2">
      <c r="A33" s="57">
        <v>16</v>
      </c>
      <c r="B33" s="52" t="s">
        <v>800</v>
      </c>
      <c r="C33" s="14" t="s">
        <v>48</v>
      </c>
      <c r="D33" s="10" t="s">
        <v>49</v>
      </c>
      <c r="E33" s="14" t="s">
        <v>44</v>
      </c>
      <c r="F33" s="37"/>
      <c r="G33" s="38"/>
      <c r="H33" s="39">
        <f t="shared" si="1"/>
        <v>0</v>
      </c>
      <c r="I33" s="90">
        <v>0.08</v>
      </c>
      <c r="J33" s="40">
        <f t="shared" si="2"/>
        <v>0</v>
      </c>
      <c r="K33" s="41">
        <f t="shared" si="3"/>
        <v>0</v>
      </c>
      <c r="M33" s="84" t="str">
        <f t="shared" si="4"/>
        <v>OK</v>
      </c>
      <c r="N33" s="74">
        <f t="shared" si="5"/>
        <v>0</v>
      </c>
    </row>
    <row r="34" spans="1:14" s="1" customFormat="1" ht="24" x14ac:dyDescent="0.2">
      <c r="A34" s="57">
        <v>17</v>
      </c>
      <c r="B34" s="52" t="s">
        <v>801</v>
      </c>
      <c r="C34" s="14" t="s">
        <v>50</v>
      </c>
      <c r="D34" s="10" t="s">
        <v>51</v>
      </c>
      <c r="E34" s="14" t="s">
        <v>47</v>
      </c>
      <c r="F34" s="37">
        <v>2</v>
      </c>
      <c r="G34" s="38"/>
      <c r="H34" s="39">
        <f t="shared" si="1"/>
        <v>0</v>
      </c>
      <c r="I34" s="90">
        <v>0.08</v>
      </c>
      <c r="J34" s="40">
        <f t="shared" si="2"/>
        <v>0</v>
      </c>
      <c r="K34" s="41">
        <f t="shared" si="3"/>
        <v>0</v>
      </c>
      <c r="M34" s="84" t="str">
        <f t="shared" si="4"/>
        <v>podaj stawkę!</v>
      </c>
      <c r="N34" s="74">
        <f t="shared" si="5"/>
        <v>1</v>
      </c>
    </row>
    <row r="35" spans="1:14" s="1" customFormat="1" ht="24" hidden="1" x14ac:dyDescent="0.2">
      <c r="A35" s="57">
        <v>18</v>
      </c>
      <c r="B35" s="88" t="s">
        <v>801</v>
      </c>
      <c r="C35" s="14" t="s">
        <v>52</v>
      </c>
      <c r="D35" s="10" t="s">
        <v>53</v>
      </c>
      <c r="E35" s="14" t="s">
        <v>47</v>
      </c>
      <c r="F35" s="37"/>
      <c r="G35" s="38"/>
      <c r="H35" s="39">
        <f t="shared" si="1"/>
        <v>0</v>
      </c>
      <c r="I35" s="90">
        <v>0.08</v>
      </c>
      <c r="J35" s="40">
        <f t="shared" si="2"/>
        <v>0</v>
      </c>
      <c r="K35" s="41">
        <f t="shared" si="3"/>
        <v>0</v>
      </c>
      <c r="M35" s="84" t="str">
        <f t="shared" si="4"/>
        <v>OK</v>
      </c>
      <c r="N35" s="74">
        <f t="shared" si="5"/>
        <v>0</v>
      </c>
    </row>
    <row r="36" spans="1:14" s="1" customFormat="1" ht="24" x14ac:dyDescent="0.2">
      <c r="A36" s="114">
        <v>19</v>
      </c>
      <c r="B36" s="115" t="s">
        <v>802</v>
      </c>
      <c r="C36" s="14" t="s">
        <v>54</v>
      </c>
      <c r="D36" s="10" t="s">
        <v>55</v>
      </c>
      <c r="E36" s="116" t="s">
        <v>44</v>
      </c>
      <c r="F36" s="117">
        <v>20.37</v>
      </c>
      <c r="G36" s="119"/>
      <c r="H36" s="121">
        <f t="shared" si="1"/>
        <v>0</v>
      </c>
      <c r="I36" s="123">
        <v>0.08</v>
      </c>
      <c r="J36" s="142">
        <f t="shared" si="2"/>
        <v>0</v>
      </c>
      <c r="K36" s="145">
        <f t="shared" si="3"/>
        <v>0</v>
      </c>
      <c r="M36" s="137" t="str">
        <f t="shared" si="4"/>
        <v>podaj stawkę!</v>
      </c>
      <c r="N36" s="173">
        <f t="shared" si="5"/>
        <v>1</v>
      </c>
    </row>
    <row r="37" spans="1:14" s="1" customFormat="1" ht="24" x14ac:dyDescent="0.2">
      <c r="A37" s="114"/>
      <c r="B37" s="115"/>
      <c r="C37" s="14" t="s">
        <v>56</v>
      </c>
      <c r="D37" s="10" t="s">
        <v>57</v>
      </c>
      <c r="E37" s="116"/>
      <c r="F37" s="138"/>
      <c r="G37" s="139"/>
      <c r="H37" s="140">
        <f t="shared" si="1"/>
        <v>0</v>
      </c>
      <c r="I37" s="141"/>
      <c r="J37" s="143">
        <f t="shared" si="2"/>
        <v>0</v>
      </c>
      <c r="K37" s="146"/>
      <c r="M37" s="137"/>
      <c r="N37" s="173"/>
    </row>
    <row r="38" spans="1:14" s="1" customFormat="1" ht="24" x14ac:dyDescent="0.2">
      <c r="A38" s="114"/>
      <c r="B38" s="115"/>
      <c r="C38" s="14" t="s">
        <v>58</v>
      </c>
      <c r="D38" s="10" t="s">
        <v>59</v>
      </c>
      <c r="E38" s="116"/>
      <c r="F38" s="138"/>
      <c r="G38" s="139"/>
      <c r="H38" s="140">
        <f t="shared" si="1"/>
        <v>0</v>
      </c>
      <c r="I38" s="141"/>
      <c r="J38" s="143">
        <f t="shared" si="2"/>
        <v>0</v>
      </c>
      <c r="K38" s="146"/>
      <c r="M38" s="137"/>
      <c r="N38" s="173"/>
    </row>
    <row r="39" spans="1:14" s="1" customFormat="1" ht="24" x14ac:dyDescent="0.2">
      <c r="A39" s="114"/>
      <c r="B39" s="115"/>
      <c r="C39" s="14" t="s">
        <v>60</v>
      </c>
      <c r="D39" s="10" t="s">
        <v>61</v>
      </c>
      <c r="E39" s="116"/>
      <c r="F39" s="138"/>
      <c r="G39" s="139"/>
      <c r="H39" s="140">
        <f t="shared" si="1"/>
        <v>0</v>
      </c>
      <c r="I39" s="141"/>
      <c r="J39" s="143">
        <f t="shared" si="2"/>
        <v>0</v>
      </c>
      <c r="K39" s="146"/>
      <c r="M39" s="137"/>
      <c r="N39" s="173"/>
    </row>
    <row r="40" spans="1:14" s="1" customFormat="1" ht="24" x14ac:dyDescent="0.2">
      <c r="A40" s="114"/>
      <c r="B40" s="115"/>
      <c r="C40" s="14" t="s">
        <v>62</v>
      </c>
      <c r="D40" s="10" t="s">
        <v>63</v>
      </c>
      <c r="E40" s="116"/>
      <c r="F40" s="118"/>
      <c r="G40" s="120"/>
      <c r="H40" s="122">
        <f t="shared" si="1"/>
        <v>0</v>
      </c>
      <c r="I40" s="124"/>
      <c r="J40" s="144">
        <f t="shared" si="2"/>
        <v>0</v>
      </c>
      <c r="K40" s="147"/>
      <c r="M40" s="137"/>
      <c r="N40" s="173"/>
    </row>
    <row r="41" spans="1:14" s="1" customFormat="1" ht="24" hidden="1" x14ac:dyDescent="0.2">
      <c r="A41" s="57">
        <v>20</v>
      </c>
      <c r="B41" s="52" t="s">
        <v>803</v>
      </c>
      <c r="C41" s="14" t="s">
        <v>64</v>
      </c>
      <c r="D41" s="10" t="s">
        <v>65</v>
      </c>
      <c r="E41" s="14" t="s">
        <v>44</v>
      </c>
      <c r="F41" s="37"/>
      <c r="G41" s="38"/>
      <c r="H41" s="39">
        <f t="shared" si="1"/>
        <v>0</v>
      </c>
      <c r="I41" s="90">
        <v>0.08</v>
      </c>
      <c r="J41" s="40">
        <f t="shared" si="2"/>
        <v>0</v>
      </c>
      <c r="K41" s="41">
        <f t="shared" si="3"/>
        <v>0</v>
      </c>
      <c r="M41" s="84" t="str">
        <f t="shared" si="4"/>
        <v>OK</v>
      </c>
      <c r="N41" s="74">
        <f t="shared" si="5"/>
        <v>0</v>
      </c>
    </row>
    <row r="42" spans="1:14" s="1" customFormat="1" ht="24" hidden="1" x14ac:dyDescent="0.2">
      <c r="A42" s="57">
        <v>21</v>
      </c>
      <c r="B42" s="52" t="s">
        <v>804</v>
      </c>
      <c r="C42" s="14" t="s">
        <v>66</v>
      </c>
      <c r="D42" s="10" t="s">
        <v>67</v>
      </c>
      <c r="E42" s="14" t="s">
        <v>44</v>
      </c>
      <c r="F42" s="37"/>
      <c r="G42" s="38"/>
      <c r="H42" s="39">
        <f t="shared" si="1"/>
        <v>0</v>
      </c>
      <c r="I42" s="90">
        <v>0.08</v>
      </c>
      <c r="J42" s="40">
        <f t="shared" si="2"/>
        <v>0</v>
      </c>
      <c r="K42" s="41">
        <f t="shared" si="3"/>
        <v>0</v>
      </c>
      <c r="M42" s="84" t="str">
        <f t="shared" si="4"/>
        <v>OK</v>
      </c>
      <c r="N42" s="74">
        <f t="shared" si="5"/>
        <v>0</v>
      </c>
    </row>
    <row r="43" spans="1:14" s="1" customFormat="1" ht="24" hidden="1" x14ac:dyDescent="0.2">
      <c r="A43" s="57">
        <v>22</v>
      </c>
      <c r="B43" s="52" t="s">
        <v>805</v>
      </c>
      <c r="C43" s="14" t="s">
        <v>68</v>
      </c>
      <c r="D43" s="10" t="s">
        <v>69</v>
      </c>
      <c r="E43" s="14" t="s">
        <v>44</v>
      </c>
      <c r="F43" s="37"/>
      <c r="G43" s="38"/>
      <c r="H43" s="39">
        <f t="shared" si="1"/>
        <v>0</v>
      </c>
      <c r="I43" s="90">
        <v>0.08</v>
      </c>
      <c r="J43" s="40">
        <f t="shared" si="2"/>
        <v>0</v>
      </c>
      <c r="K43" s="41">
        <f t="shared" si="3"/>
        <v>0</v>
      </c>
      <c r="M43" s="84" t="str">
        <f t="shared" si="4"/>
        <v>OK</v>
      </c>
      <c r="N43" s="74">
        <f t="shared" si="5"/>
        <v>0</v>
      </c>
    </row>
    <row r="44" spans="1:14" s="1" customFormat="1" ht="24" hidden="1" x14ac:dyDescent="0.2">
      <c r="A44" s="57">
        <v>23</v>
      </c>
      <c r="B44" s="52" t="s">
        <v>806</v>
      </c>
      <c r="C44" s="15" t="s">
        <v>70</v>
      </c>
      <c r="D44" s="11" t="s">
        <v>71</v>
      </c>
      <c r="E44" s="15" t="s">
        <v>72</v>
      </c>
      <c r="F44" s="37"/>
      <c r="G44" s="38"/>
      <c r="H44" s="39">
        <f t="shared" si="1"/>
        <v>0</v>
      </c>
      <c r="I44" s="90">
        <v>0.08</v>
      </c>
      <c r="J44" s="40">
        <f t="shared" si="2"/>
        <v>0</v>
      </c>
      <c r="K44" s="41">
        <f t="shared" si="3"/>
        <v>0</v>
      </c>
      <c r="M44" s="84" t="str">
        <f t="shared" si="4"/>
        <v>OK</v>
      </c>
      <c r="N44" s="74">
        <f t="shared" si="5"/>
        <v>0</v>
      </c>
    </row>
    <row r="45" spans="1:14" s="1" customFormat="1" ht="24" x14ac:dyDescent="0.2">
      <c r="A45" s="114">
        <v>24</v>
      </c>
      <c r="B45" s="115" t="s">
        <v>807</v>
      </c>
      <c r="C45" s="14" t="s">
        <v>73</v>
      </c>
      <c r="D45" s="10" t="s">
        <v>74</v>
      </c>
      <c r="E45" s="116" t="s">
        <v>47</v>
      </c>
      <c r="F45" s="117">
        <v>11.18</v>
      </c>
      <c r="G45" s="119"/>
      <c r="H45" s="121">
        <f t="shared" si="1"/>
        <v>0</v>
      </c>
      <c r="I45" s="123">
        <v>0.08</v>
      </c>
      <c r="J45" s="160">
        <f t="shared" si="2"/>
        <v>0</v>
      </c>
      <c r="K45" s="145">
        <f t="shared" si="3"/>
        <v>0</v>
      </c>
      <c r="M45" s="137" t="str">
        <f t="shared" si="4"/>
        <v>podaj stawkę!</v>
      </c>
      <c r="N45" s="173">
        <f t="shared" si="5"/>
        <v>1</v>
      </c>
    </row>
    <row r="46" spans="1:14" s="1" customFormat="1" ht="36" x14ac:dyDescent="0.2">
      <c r="A46" s="114"/>
      <c r="B46" s="115"/>
      <c r="C46" s="14" t="s">
        <v>75</v>
      </c>
      <c r="D46" s="11" t="s">
        <v>76</v>
      </c>
      <c r="E46" s="116"/>
      <c r="F46" s="138"/>
      <c r="G46" s="139"/>
      <c r="H46" s="140">
        <f t="shared" si="1"/>
        <v>0</v>
      </c>
      <c r="I46" s="141"/>
      <c r="J46" s="161"/>
      <c r="K46" s="146"/>
      <c r="M46" s="137"/>
      <c r="N46" s="173"/>
    </row>
    <row r="47" spans="1:14" s="1" customFormat="1" ht="24" x14ac:dyDescent="0.2">
      <c r="A47" s="114"/>
      <c r="B47" s="115"/>
      <c r="C47" s="14" t="s">
        <v>77</v>
      </c>
      <c r="D47" s="10" t="s">
        <v>78</v>
      </c>
      <c r="E47" s="116"/>
      <c r="F47" s="118"/>
      <c r="G47" s="120"/>
      <c r="H47" s="122">
        <f t="shared" si="1"/>
        <v>0</v>
      </c>
      <c r="I47" s="124"/>
      <c r="J47" s="158"/>
      <c r="K47" s="147"/>
      <c r="M47" s="137"/>
      <c r="N47" s="173"/>
    </row>
    <row r="48" spans="1:14" s="1" customFormat="1" ht="24" hidden="1" x14ac:dyDescent="0.2">
      <c r="A48" s="57">
        <v>25</v>
      </c>
      <c r="B48" s="88" t="s">
        <v>808</v>
      </c>
      <c r="C48" s="14" t="s">
        <v>79</v>
      </c>
      <c r="D48" s="11" t="s">
        <v>80</v>
      </c>
      <c r="E48" s="14" t="s">
        <v>47</v>
      </c>
      <c r="F48" s="37"/>
      <c r="G48" s="38"/>
      <c r="H48" s="39">
        <f t="shared" si="1"/>
        <v>0</v>
      </c>
      <c r="I48" s="90">
        <v>0.08</v>
      </c>
      <c r="J48" s="40">
        <f t="shared" si="2"/>
        <v>0</v>
      </c>
      <c r="K48" s="41">
        <f t="shared" si="3"/>
        <v>0</v>
      </c>
      <c r="M48" s="84" t="str">
        <f t="shared" si="4"/>
        <v>OK</v>
      </c>
      <c r="N48" s="74">
        <f t="shared" si="5"/>
        <v>0</v>
      </c>
    </row>
    <row r="49" spans="1:14" s="1" customFormat="1" ht="24" x14ac:dyDescent="0.2">
      <c r="A49" s="114">
        <v>26</v>
      </c>
      <c r="B49" s="115" t="s">
        <v>808</v>
      </c>
      <c r="C49" s="14" t="s">
        <v>81</v>
      </c>
      <c r="D49" s="10" t="s">
        <v>82</v>
      </c>
      <c r="E49" s="116" t="s">
        <v>47</v>
      </c>
      <c r="F49" s="117">
        <v>47.97</v>
      </c>
      <c r="G49" s="119"/>
      <c r="H49" s="121">
        <f t="shared" si="1"/>
        <v>0</v>
      </c>
      <c r="I49" s="123">
        <v>0.08</v>
      </c>
      <c r="J49" s="160">
        <f t="shared" si="2"/>
        <v>0</v>
      </c>
      <c r="K49" s="145">
        <f t="shared" si="3"/>
        <v>0</v>
      </c>
      <c r="M49" s="137" t="str">
        <f t="shared" si="4"/>
        <v>podaj stawkę!</v>
      </c>
      <c r="N49" s="173">
        <f t="shared" si="5"/>
        <v>1</v>
      </c>
    </row>
    <row r="50" spans="1:14" s="1" customFormat="1" ht="24" x14ac:dyDescent="0.2">
      <c r="A50" s="114"/>
      <c r="B50" s="115"/>
      <c r="C50" s="14" t="s">
        <v>83</v>
      </c>
      <c r="D50" s="10" t="s">
        <v>84</v>
      </c>
      <c r="E50" s="116"/>
      <c r="F50" s="118"/>
      <c r="G50" s="120"/>
      <c r="H50" s="122">
        <f t="shared" si="1"/>
        <v>0</v>
      </c>
      <c r="I50" s="124"/>
      <c r="J50" s="158"/>
      <c r="K50" s="147"/>
      <c r="M50" s="137"/>
      <c r="N50" s="173"/>
    </row>
    <row r="51" spans="1:14" s="1" customFormat="1" ht="24" hidden="1" customHeight="1" x14ac:dyDescent="0.2">
      <c r="A51" s="57">
        <v>27</v>
      </c>
      <c r="B51" s="55" t="s">
        <v>85</v>
      </c>
      <c r="C51" s="15" t="s">
        <v>86</v>
      </c>
      <c r="D51" s="10" t="s">
        <v>87</v>
      </c>
      <c r="E51" s="15" t="s">
        <v>88</v>
      </c>
      <c r="F51" s="37"/>
      <c r="G51" s="38"/>
      <c r="H51" s="39">
        <f t="shared" si="1"/>
        <v>0</v>
      </c>
      <c r="I51" s="90" t="s">
        <v>89</v>
      </c>
      <c r="J51" s="40">
        <f t="shared" si="2"/>
        <v>0</v>
      </c>
      <c r="K51" s="41">
        <f t="shared" si="3"/>
        <v>0</v>
      </c>
      <c r="M51" s="84" t="str">
        <f t="shared" si="4"/>
        <v>OK</v>
      </c>
      <c r="N51" s="74">
        <f t="shared" si="5"/>
        <v>0</v>
      </c>
    </row>
    <row r="52" spans="1:14" s="1" customFormat="1" ht="24.75" hidden="1" customHeight="1" x14ac:dyDescent="0.2">
      <c r="A52" s="57">
        <v>28</v>
      </c>
      <c r="B52" s="88" t="s">
        <v>809</v>
      </c>
      <c r="C52" s="15" t="s">
        <v>90</v>
      </c>
      <c r="D52" s="10" t="s">
        <v>91</v>
      </c>
      <c r="E52" s="15" t="s">
        <v>88</v>
      </c>
      <c r="F52" s="37"/>
      <c r="G52" s="38"/>
      <c r="H52" s="39">
        <f t="shared" si="1"/>
        <v>0</v>
      </c>
      <c r="I52" s="90" t="s">
        <v>89</v>
      </c>
      <c r="J52" s="40">
        <f t="shared" si="2"/>
        <v>0</v>
      </c>
      <c r="K52" s="41">
        <f t="shared" si="3"/>
        <v>0</v>
      </c>
      <c r="M52" s="84" t="str">
        <f t="shared" si="4"/>
        <v>OK</v>
      </c>
      <c r="N52" s="74">
        <f t="shared" si="5"/>
        <v>0</v>
      </c>
    </row>
    <row r="53" spans="1:14" s="1" customFormat="1" ht="24" x14ac:dyDescent="0.2">
      <c r="A53" s="114">
        <v>29</v>
      </c>
      <c r="B53" s="115" t="s">
        <v>808</v>
      </c>
      <c r="C53" s="14" t="s">
        <v>92</v>
      </c>
      <c r="D53" s="10" t="s">
        <v>93</v>
      </c>
      <c r="E53" s="116" t="s">
        <v>47</v>
      </c>
      <c r="F53" s="117">
        <v>11.53</v>
      </c>
      <c r="G53" s="119"/>
      <c r="H53" s="121">
        <f t="shared" si="1"/>
        <v>0</v>
      </c>
      <c r="I53" s="123">
        <v>0.08</v>
      </c>
      <c r="J53" s="160">
        <f t="shared" si="2"/>
        <v>0</v>
      </c>
      <c r="K53" s="145">
        <f t="shared" si="3"/>
        <v>0</v>
      </c>
      <c r="M53" s="137" t="str">
        <f t="shared" si="4"/>
        <v>podaj stawkę!</v>
      </c>
      <c r="N53" s="173">
        <f t="shared" si="5"/>
        <v>1</v>
      </c>
    </row>
    <row r="54" spans="1:14" s="1" customFormat="1" ht="24" x14ac:dyDescent="0.2">
      <c r="A54" s="114"/>
      <c r="B54" s="115"/>
      <c r="C54" s="14" t="s">
        <v>94</v>
      </c>
      <c r="D54" s="10" t="s">
        <v>95</v>
      </c>
      <c r="E54" s="116"/>
      <c r="F54" s="138"/>
      <c r="G54" s="139"/>
      <c r="H54" s="140">
        <f t="shared" si="1"/>
        <v>0</v>
      </c>
      <c r="I54" s="141"/>
      <c r="J54" s="161"/>
      <c r="K54" s="146"/>
      <c r="M54" s="137"/>
      <c r="N54" s="173"/>
    </row>
    <row r="55" spans="1:14" s="1" customFormat="1" ht="13.5" customHeight="1" x14ac:dyDescent="0.2">
      <c r="A55" s="114"/>
      <c r="B55" s="115"/>
      <c r="C55" s="15" t="s">
        <v>96</v>
      </c>
      <c r="D55" s="10" t="s">
        <v>97</v>
      </c>
      <c r="E55" s="116"/>
      <c r="F55" s="118"/>
      <c r="G55" s="120"/>
      <c r="H55" s="122">
        <f t="shared" si="1"/>
        <v>0</v>
      </c>
      <c r="I55" s="124"/>
      <c r="J55" s="158"/>
      <c r="K55" s="147"/>
      <c r="M55" s="137"/>
      <c r="N55" s="173"/>
    </row>
    <row r="56" spans="1:14" s="1" customFormat="1" ht="24" hidden="1" x14ac:dyDescent="0.2">
      <c r="A56" s="57">
        <v>30</v>
      </c>
      <c r="B56" s="88" t="s">
        <v>810</v>
      </c>
      <c r="C56" s="14" t="s">
        <v>98</v>
      </c>
      <c r="D56" s="10" t="s">
        <v>99</v>
      </c>
      <c r="E56" s="14" t="s">
        <v>47</v>
      </c>
      <c r="F56" s="37"/>
      <c r="G56" s="38"/>
      <c r="H56" s="39">
        <f t="shared" si="1"/>
        <v>0</v>
      </c>
      <c r="I56" s="90">
        <v>0.08</v>
      </c>
      <c r="J56" s="40">
        <f t="shared" si="2"/>
        <v>0</v>
      </c>
      <c r="K56" s="41">
        <f t="shared" si="3"/>
        <v>0</v>
      </c>
      <c r="M56" s="84" t="str">
        <f t="shared" si="4"/>
        <v>OK</v>
      </c>
      <c r="N56" s="74">
        <f t="shared" si="5"/>
        <v>0</v>
      </c>
    </row>
    <row r="57" spans="1:14" s="1" customFormat="1" ht="24" hidden="1" x14ac:dyDescent="0.2">
      <c r="A57" s="57">
        <v>31</v>
      </c>
      <c r="B57" s="88" t="s">
        <v>810</v>
      </c>
      <c r="C57" s="14" t="s">
        <v>100</v>
      </c>
      <c r="D57" s="10" t="s">
        <v>101</v>
      </c>
      <c r="E57" s="14" t="s">
        <v>47</v>
      </c>
      <c r="F57" s="37"/>
      <c r="G57" s="38"/>
      <c r="H57" s="39">
        <f t="shared" si="1"/>
        <v>0</v>
      </c>
      <c r="I57" s="90">
        <v>0.08</v>
      </c>
      <c r="J57" s="40">
        <f t="shared" si="2"/>
        <v>0</v>
      </c>
      <c r="K57" s="41">
        <f t="shared" si="3"/>
        <v>0</v>
      </c>
      <c r="M57" s="84" t="str">
        <f t="shared" si="4"/>
        <v>OK</v>
      </c>
      <c r="N57" s="74">
        <f t="shared" si="5"/>
        <v>0</v>
      </c>
    </row>
    <row r="58" spans="1:14" s="1" customFormat="1" ht="24" x14ac:dyDescent="0.2">
      <c r="A58" s="57">
        <v>32</v>
      </c>
      <c r="B58" s="88" t="s">
        <v>811</v>
      </c>
      <c r="C58" s="14" t="s">
        <v>102</v>
      </c>
      <c r="D58" s="10" t="s">
        <v>103</v>
      </c>
      <c r="E58" s="15" t="s">
        <v>88</v>
      </c>
      <c r="F58" s="37">
        <v>3.5</v>
      </c>
      <c r="G58" s="38"/>
      <c r="H58" s="39">
        <f t="shared" si="1"/>
        <v>0</v>
      </c>
      <c r="I58" s="90">
        <v>0.08</v>
      </c>
      <c r="J58" s="40">
        <f t="shared" si="2"/>
        <v>0</v>
      </c>
      <c r="K58" s="41">
        <f t="shared" si="3"/>
        <v>0</v>
      </c>
      <c r="M58" s="84" t="str">
        <f t="shared" si="4"/>
        <v>podaj stawkę!</v>
      </c>
      <c r="N58" s="74">
        <f t="shared" si="5"/>
        <v>1</v>
      </c>
    </row>
    <row r="59" spans="1:14" s="1" customFormat="1" ht="36" hidden="1" x14ac:dyDescent="0.2">
      <c r="A59" s="114">
        <v>33</v>
      </c>
      <c r="B59" s="115" t="s">
        <v>811</v>
      </c>
      <c r="C59" s="14" t="s">
        <v>104</v>
      </c>
      <c r="D59" s="11" t="s">
        <v>105</v>
      </c>
      <c r="E59" s="116" t="s">
        <v>47</v>
      </c>
      <c r="F59" s="117"/>
      <c r="G59" s="119"/>
      <c r="H59" s="121">
        <f t="shared" si="1"/>
        <v>0</v>
      </c>
      <c r="I59" s="123">
        <v>0.08</v>
      </c>
      <c r="J59" s="160">
        <f t="shared" si="2"/>
        <v>0</v>
      </c>
      <c r="K59" s="145">
        <f t="shared" si="3"/>
        <v>0</v>
      </c>
      <c r="M59" s="137" t="str">
        <f t="shared" si="4"/>
        <v>OK</v>
      </c>
      <c r="N59" s="173">
        <f t="shared" si="5"/>
        <v>0</v>
      </c>
    </row>
    <row r="60" spans="1:14" s="1" customFormat="1" ht="24" hidden="1" x14ac:dyDescent="0.2">
      <c r="A60" s="114"/>
      <c r="B60" s="115"/>
      <c r="C60" s="14" t="s">
        <v>106</v>
      </c>
      <c r="D60" s="10" t="s">
        <v>107</v>
      </c>
      <c r="E60" s="116"/>
      <c r="F60" s="118"/>
      <c r="G60" s="120"/>
      <c r="H60" s="122">
        <f t="shared" si="1"/>
        <v>0</v>
      </c>
      <c r="I60" s="124"/>
      <c r="J60" s="158"/>
      <c r="K60" s="147"/>
      <c r="M60" s="137"/>
      <c r="N60" s="173"/>
    </row>
    <row r="61" spans="1:14" s="1" customFormat="1" ht="36" hidden="1" customHeight="1" x14ac:dyDescent="0.2">
      <c r="A61" s="114">
        <v>34</v>
      </c>
      <c r="B61" s="115" t="s">
        <v>811</v>
      </c>
      <c r="C61" s="14" t="s">
        <v>108</v>
      </c>
      <c r="D61" s="10" t="s">
        <v>109</v>
      </c>
      <c r="E61" s="116" t="s">
        <v>47</v>
      </c>
      <c r="F61" s="117"/>
      <c r="G61" s="119"/>
      <c r="H61" s="121">
        <f t="shared" si="1"/>
        <v>0</v>
      </c>
      <c r="I61" s="123">
        <v>0.08</v>
      </c>
      <c r="J61" s="160">
        <f t="shared" si="2"/>
        <v>0</v>
      </c>
      <c r="K61" s="145">
        <f t="shared" si="3"/>
        <v>0</v>
      </c>
      <c r="M61" s="137" t="str">
        <f t="shared" si="4"/>
        <v>OK</v>
      </c>
      <c r="N61" s="173">
        <f t="shared" si="5"/>
        <v>0</v>
      </c>
    </row>
    <row r="62" spans="1:14" s="1" customFormat="1" ht="48" hidden="1" customHeight="1" x14ac:dyDescent="0.2">
      <c r="A62" s="114"/>
      <c r="B62" s="115"/>
      <c r="C62" s="14" t="s">
        <v>110</v>
      </c>
      <c r="D62" s="11" t="s">
        <v>111</v>
      </c>
      <c r="E62" s="116"/>
      <c r="F62" s="138"/>
      <c r="G62" s="139"/>
      <c r="H62" s="140">
        <f t="shared" si="1"/>
        <v>0</v>
      </c>
      <c r="I62" s="141"/>
      <c r="J62" s="161"/>
      <c r="K62" s="146"/>
      <c r="M62" s="137"/>
      <c r="N62" s="173"/>
    </row>
    <row r="63" spans="1:14" s="1" customFormat="1" ht="24" hidden="1" x14ac:dyDescent="0.2">
      <c r="A63" s="114"/>
      <c r="B63" s="115"/>
      <c r="C63" s="14" t="s">
        <v>112</v>
      </c>
      <c r="D63" s="10" t="s">
        <v>113</v>
      </c>
      <c r="E63" s="116"/>
      <c r="F63" s="118"/>
      <c r="G63" s="120"/>
      <c r="H63" s="122">
        <f t="shared" si="1"/>
        <v>0</v>
      </c>
      <c r="I63" s="124"/>
      <c r="J63" s="158"/>
      <c r="K63" s="147"/>
      <c r="M63" s="137"/>
      <c r="N63" s="173"/>
    </row>
    <row r="64" spans="1:14" s="1" customFormat="1" ht="24" hidden="1" customHeight="1" x14ac:dyDescent="0.2">
      <c r="A64" s="57">
        <v>35</v>
      </c>
      <c r="B64" s="88" t="s">
        <v>812</v>
      </c>
      <c r="C64" s="15" t="s">
        <v>114</v>
      </c>
      <c r="D64" s="10" t="s">
        <v>115</v>
      </c>
      <c r="E64" s="15" t="s">
        <v>88</v>
      </c>
      <c r="F64" s="37"/>
      <c r="G64" s="38"/>
      <c r="H64" s="39">
        <f t="shared" si="1"/>
        <v>0</v>
      </c>
      <c r="I64" s="90" t="s">
        <v>89</v>
      </c>
      <c r="J64" s="40">
        <f t="shared" si="2"/>
        <v>0</v>
      </c>
      <c r="K64" s="41">
        <f t="shared" si="3"/>
        <v>0</v>
      </c>
      <c r="M64" s="84" t="str">
        <f t="shared" si="4"/>
        <v>OK</v>
      </c>
      <c r="N64" s="74">
        <f t="shared" si="5"/>
        <v>0</v>
      </c>
    </row>
    <row r="65" spans="1:14" s="1" customFormat="1" ht="24" hidden="1" customHeight="1" x14ac:dyDescent="0.2">
      <c r="A65" s="57">
        <v>36</v>
      </c>
      <c r="B65" s="88" t="s">
        <v>812</v>
      </c>
      <c r="C65" s="15" t="s">
        <v>116</v>
      </c>
      <c r="D65" s="10" t="s">
        <v>117</v>
      </c>
      <c r="E65" s="15" t="s">
        <v>88</v>
      </c>
      <c r="F65" s="37"/>
      <c r="G65" s="38"/>
      <c r="H65" s="39">
        <f t="shared" si="1"/>
        <v>0</v>
      </c>
      <c r="I65" s="90" t="s">
        <v>89</v>
      </c>
      <c r="J65" s="40">
        <f t="shared" si="2"/>
        <v>0</v>
      </c>
      <c r="K65" s="41">
        <f t="shared" si="3"/>
        <v>0</v>
      </c>
      <c r="M65" s="84" t="str">
        <f t="shared" si="4"/>
        <v>OK</v>
      </c>
      <c r="N65" s="74">
        <f t="shared" si="5"/>
        <v>0</v>
      </c>
    </row>
    <row r="66" spans="1:14" s="1" customFormat="1" ht="24" hidden="1" customHeight="1" x14ac:dyDescent="0.2">
      <c r="A66" s="57">
        <v>37</v>
      </c>
      <c r="B66" s="88" t="s">
        <v>812</v>
      </c>
      <c r="C66" s="15" t="s">
        <v>118</v>
      </c>
      <c r="D66" s="10" t="s">
        <v>119</v>
      </c>
      <c r="E66" s="15" t="s">
        <v>88</v>
      </c>
      <c r="F66" s="37"/>
      <c r="G66" s="38"/>
      <c r="H66" s="39">
        <f t="shared" si="1"/>
        <v>0</v>
      </c>
      <c r="I66" s="90" t="s">
        <v>89</v>
      </c>
      <c r="J66" s="40">
        <f t="shared" si="2"/>
        <v>0</v>
      </c>
      <c r="K66" s="41">
        <f t="shared" si="3"/>
        <v>0</v>
      </c>
      <c r="M66" s="84" t="str">
        <f t="shared" si="4"/>
        <v>OK</v>
      </c>
      <c r="N66" s="74">
        <f t="shared" si="5"/>
        <v>0</v>
      </c>
    </row>
    <row r="67" spans="1:14" s="1" customFormat="1" ht="36" hidden="1" customHeight="1" x14ac:dyDescent="0.2">
      <c r="A67" s="57">
        <v>38</v>
      </c>
      <c r="B67" s="88" t="s">
        <v>812</v>
      </c>
      <c r="C67" s="14" t="s">
        <v>120</v>
      </c>
      <c r="D67" s="11" t="s">
        <v>121</v>
      </c>
      <c r="E67" s="15" t="s">
        <v>88</v>
      </c>
      <c r="F67" s="37"/>
      <c r="G67" s="38"/>
      <c r="H67" s="39">
        <f t="shared" si="1"/>
        <v>0</v>
      </c>
      <c r="I67" s="90" t="s">
        <v>89</v>
      </c>
      <c r="J67" s="40">
        <f t="shared" si="2"/>
        <v>0</v>
      </c>
      <c r="K67" s="41">
        <f t="shared" si="3"/>
        <v>0</v>
      </c>
      <c r="M67" s="84" t="str">
        <f t="shared" si="4"/>
        <v>OK</v>
      </c>
      <c r="N67" s="74">
        <f t="shared" si="5"/>
        <v>0</v>
      </c>
    </row>
    <row r="68" spans="1:14" s="1" customFormat="1" ht="24" hidden="1" customHeight="1" x14ac:dyDescent="0.2">
      <c r="A68" s="57">
        <v>39</v>
      </c>
      <c r="B68" s="88" t="s">
        <v>812</v>
      </c>
      <c r="C68" s="15" t="s">
        <v>122</v>
      </c>
      <c r="D68" s="10" t="s">
        <v>123</v>
      </c>
      <c r="E68" s="15" t="s">
        <v>88</v>
      </c>
      <c r="F68" s="37"/>
      <c r="G68" s="38"/>
      <c r="H68" s="39">
        <f t="shared" si="1"/>
        <v>0</v>
      </c>
      <c r="I68" s="90" t="s">
        <v>89</v>
      </c>
      <c r="J68" s="40">
        <f t="shared" si="2"/>
        <v>0</v>
      </c>
      <c r="K68" s="41">
        <f t="shared" si="3"/>
        <v>0</v>
      </c>
      <c r="M68" s="84" t="str">
        <f t="shared" si="4"/>
        <v>OK</v>
      </c>
      <c r="N68" s="74">
        <f t="shared" si="5"/>
        <v>0</v>
      </c>
    </row>
    <row r="69" spans="1:14" s="1" customFormat="1" ht="24" hidden="1" customHeight="1" x14ac:dyDescent="0.2">
      <c r="A69" s="57">
        <v>40</v>
      </c>
      <c r="B69" s="88" t="s">
        <v>812</v>
      </c>
      <c r="C69" s="15" t="s">
        <v>124</v>
      </c>
      <c r="D69" s="10" t="s">
        <v>125</v>
      </c>
      <c r="E69" s="15" t="s">
        <v>88</v>
      </c>
      <c r="F69" s="37"/>
      <c r="G69" s="38"/>
      <c r="H69" s="39">
        <f t="shared" si="1"/>
        <v>0</v>
      </c>
      <c r="I69" s="90" t="s">
        <v>89</v>
      </c>
      <c r="J69" s="40">
        <f t="shared" si="2"/>
        <v>0</v>
      </c>
      <c r="K69" s="41">
        <f t="shared" si="3"/>
        <v>0</v>
      </c>
      <c r="M69" s="84" t="str">
        <f t="shared" si="4"/>
        <v>OK</v>
      </c>
      <c r="N69" s="74">
        <f t="shared" si="5"/>
        <v>0</v>
      </c>
    </row>
    <row r="70" spans="1:14" s="1" customFormat="1" ht="31.5" hidden="1" customHeight="1" x14ac:dyDescent="0.2">
      <c r="A70" s="57">
        <v>41</v>
      </c>
      <c r="B70" s="88" t="s">
        <v>813</v>
      </c>
      <c r="C70" s="15" t="s">
        <v>126</v>
      </c>
      <c r="D70" s="10" t="s">
        <v>127</v>
      </c>
      <c r="E70" s="15" t="s">
        <v>88</v>
      </c>
      <c r="F70" s="37"/>
      <c r="G70" s="38"/>
      <c r="H70" s="39">
        <f t="shared" si="1"/>
        <v>0</v>
      </c>
      <c r="I70" s="90" t="s">
        <v>89</v>
      </c>
      <c r="J70" s="40">
        <f t="shared" si="2"/>
        <v>0</v>
      </c>
      <c r="K70" s="41">
        <f t="shared" si="3"/>
        <v>0</v>
      </c>
      <c r="M70" s="84" t="str">
        <f t="shared" si="4"/>
        <v>OK</v>
      </c>
      <c r="N70" s="74">
        <f t="shared" si="5"/>
        <v>0</v>
      </c>
    </row>
    <row r="71" spans="1:14" s="1" customFormat="1" ht="24" hidden="1" x14ac:dyDescent="0.2">
      <c r="A71" s="57">
        <v>42</v>
      </c>
      <c r="B71" s="88" t="s">
        <v>814</v>
      </c>
      <c r="C71" s="14" t="s">
        <v>128</v>
      </c>
      <c r="D71" s="10" t="s">
        <v>129</v>
      </c>
      <c r="E71" s="14" t="s">
        <v>44</v>
      </c>
      <c r="F71" s="37"/>
      <c r="G71" s="38"/>
      <c r="H71" s="39">
        <f t="shared" si="1"/>
        <v>0</v>
      </c>
      <c r="I71" s="90">
        <v>0.08</v>
      </c>
      <c r="J71" s="40">
        <f t="shared" si="2"/>
        <v>0</v>
      </c>
      <c r="K71" s="41">
        <f t="shared" si="3"/>
        <v>0</v>
      </c>
      <c r="M71" s="84" t="str">
        <f t="shared" si="4"/>
        <v>OK</v>
      </c>
      <c r="N71" s="74">
        <f t="shared" si="5"/>
        <v>0</v>
      </c>
    </row>
    <row r="72" spans="1:14" s="1" customFormat="1" ht="30.75" hidden="1" customHeight="1" x14ac:dyDescent="0.2">
      <c r="A72" s="57">
        <v>43</v>
      </c>
      <c r="B72" s="88" t="s">
        <v>815</v>
      </c>
      <c r="C72" s="15" t="s">
        <v>130</v>
      </c>
      <c r="D72" s="10" t="s">
        <v>131</v>
      </c>
      <c r="E72" s="15" t="s">
        <v>23</v>
      </c>
      <c r="F72" s="37"/>
      <c r="G72" s="38"/>
      <c r="H72" s="39">
        <f t="shared" si="1"/>
        <v>0</v>
      </c>
      <c r="I72" s="90" t="s">
        <v>89</v>
      </c>
      <c r="J72" s="40">
        <f t="shared" si="2"/>
        <v>0</v>
      </c>
      <c r="K72" s="41">
        <f t="shared" si="3"/>
        <v>0</v>
      </c>
      <c r="M72" s="84" t="str">
        <f t="shared" si="4"/>
        <v>OK</v>
      </c>
      <c r="N72" s="74">
        <f t="shared" si="5"/>
        <v>0</v>
      </c>
    </row>
    <row r="73" spans="1:14" s="1" customFormat="1" ht="24" x14ac:dyDescent="0.2">
      <c r="A73" s="57">
        <v>44</v>
      </c>
      <c r="B73" s="88" t="s">
        <v>816</v>
      </c>
      <c r="C73" s="14" t="s">
        <v>132</v>
      </c>
      <c r="D73" s="11" t="s">
        <v>133</v>
      </c>
      <c r="E73" s="14" t="s">
        <v>47</v>
      </c>
      <c r="F73" s="37">
        <v>74.180000000000007</v>
      </c>
      <c r="G73" s="38"/>
      <c r="H73" s="39">
        <f t="shared" si="1"/>
        <v>0</v>
      </c>
      <c r="I73" s="90">
        <v>0.08</v>
      </c>
      <c r="J73" s="40">
        <f t="shared" si="2"/>
        <v>0</v>
      </c>
      <c r="K73" s="41">
        <f t="shared" si="3"/>
        <v>0</v>
      </c>
      <c r="M73" s="84" t="str">
        <f t="shared" si="4"/>
        <v>podaj stawkę!</v>
      </c>
      <c r="N73" s="74">
        <f t="shared" si="5"/>
        <v>1</v>
      </c>
    </row>
    <row r="74" spans="1:14" s="1" customFormat="1" ht="18.75" x14ac:dyDescent="0.2">
      <c r="A74" s="57">
        <v>45</v>
      </c>
      <c r="B74" s="88" t="s">
        <v>817</v>
      </c>
      <c r="C74" s="15" t="s">
        <v>134</v>
      </c>
      <c r="D74" s="10" t="s">
        <v>135</v>
      </c>
      <c r="E74" s="15" t="s">
        <v>136</v>
      </c>
      <c r="F74" s="37">
        <v>25</v>
      </c>
      <c r="G74" s="38"/>
      <c r="H74" s="39">
        <f t="shared" si="1"/>
        <v>0</v>
      </c>
      <c r="I74" s="90" t="s">
        <v>137</v>
      </c>
      <c r="J74" s="40">
        <f t="shared" si="2"/>
        <v>0</v>
      </c>
      <c r="K74" s="41">
        <f t="shared" si="3"/>
        <v>0</v>
      </c>
      <c r="M74" s="84" t="str">
        <f t="shared" si="4"/>
        <v>podaj stawkę!</v>
      </c>
      <c r="N74" s="74">
        <f t="shared" si="5"/>
        <v>1</v>
      </c>
    </row>
    <row r="75" spans="1:14" s="1" customFormat="1" ht="18.75" hidden="1" x14ac:dyDescent="0.2">
      <c r="A75" s="57">
        <v>46</v>
      </c>
      <c r="B75" s="88" t="s">
        <v>818</v>
      </c>
      <c r="C75" s="15" t="s">
        <v>138</v>
      </c>
      <c r="D75" s="10" t="s">
        <v>139</v>
      </c>
      <c r="E75" s="15" t="s">
        <v>140</v>
      </c>
      <c r="F75" s="37"/>
      <c r="G75" s="38"/>
      <c r="H75" s="39">
        <f t="shared" si="1"/>
        <v>0</v>
      </c>
      <c r="I75" s="90" t="s">
        <v>89</v>
      </c>
      <c r="J75" s="40">
        <f t="shared" si="2"/>
        <v>0</v>
      </c>
      <c r="K75" s="41">
        <f t="shared" si="3"/>
        <v>0</v>
      </c>
      <c r="M75" s="84" t="str">
        <f t="shared" si="4"/>
        <v>OK</v>
      </c>
      <c r="N75" s="74">
        <f t="shared" si="5"/>
        <v>0</v>
      </c>
    </row>
    <row r="76" spans="1:14" s="1" customFormat="1" ht="24" hidden="1" x14ac:dyDescent="0.2">
      <c r="A76" s="57">
        <v>47</v>
      </c>
      <c r="B76" s="88" t="s">
        <v>819</v>
      </c>
      <c r="C76" s="14" t="s">
        <v>141</v>
      </c>
      <c r="D76" s="10" t="s">
        <v>142</v>
      </c>
      <c r="E76" s="14" t="s">
        <v>44</v>
      </c>
      <c r="F76" s="37"/>
      <c r="G76" s="38"/>
      <c r="H76" s="39">
        <f t="shared" si="1"/>
        <v>0</v>
      </c>
      <c r="I76" s="90">
        <v>0.08</v>
      </c>
      <c r="J76" s="40">
        <f t="shared" si="2"/>
        <v>0</v>
      </c>
      <c r="K76" s="41">
        <f t="shared" si="3"/>
        <v>0</v>
      </c>
      <c r="M76" s="84" t="str">
        <f t="shared" si="4"/>
        <v>OK</v>
      </c>
      <c r="N76" s="74">
        <f t="shared" si="5"/>
        <v>0</v>
      </c>
    </row>
    <row r="77" spans="1:14" s="1" customFormat="1" ht="24" hidden="1" x14ac:dyDescent="0.2">
      <c r="A77" s="126" t="s">
        <v>785</v>
      </c>
      <c r="B77" s="115" t="s">
        <v>819</v>
      </c>
      <c r="C77" s="14" t="s">
        <v>143</v>
      </c>
      <c r="D77" s="10" t="s">
        <v>144</v>
      </c>
      <c r="E77" s="116" t="s">
        <v>47</v>
      </c>
      <c r="F77" s="117"/>
      <c r="G77" s="119"/>
      <c r="H77" s="121">
        <f t="shared" si="1"/>
        <v>0</v>
      </c>
      <c r="I77" s="123">
        <v>0.08</v>
      </c>
      <c r="J77" s="160">
        <f t="shared" si="2"/>
        <v>0</v>
      </c>
      <c r="K77" s="145">
        <f t="shared" si="3"/>
        <v>0</v>
      </c>
      <c r="M77" s="162" t="str">
        <f t="shared" si="4"/>
        <v>OK</v>
      </c>
      <c r="N77" s="78">
        <f>IF(M77&lt;&gt;"OK",1,0)</f>
        <v>0</v>
      </c>
    </row>
    <row r="78" spans="1:14" s="1" customFormat="1" ht="24" hidden="1" x14ac:dyDescent="0.2">
      <c r="A78" s="126"/>
      <c r="B78" s="115"/>
      <c r="C78" s="14" t="s">
        <v>145</v>
      </c>
      <c r="D78" s="10" t="s">
        <v>146</v>
      </c>
      <c r="E78" s="116"/>
      <c r="F78" s="118"/>
      <c r="G78" s="120"/>
      <c r="H78" s="122">
        <f t="shared" si="1"/>
        <v>0</v>
      </c>
      <c r="I78" s="124"/>
      <c r="J78" s="158"/>
      <c r="K78" s="147"/>
      <c r="M78" s="162"/>
      <c r="N78" s="78"/>
    </row>
    <row r="79" spans="1:14" s="1" customFormat="1" ht="24" x14ac:dyDescent="0.2">
      <c r="A79" s="114">
        <v>49</v>
      </c>
      <c r="B79" s="115" t="s">
        <v>821</v>
      </c>
      <c r="C79" s="14" t="s">
        <v>147</v>
      </c>
      <c r="D79" s="10" t="s">
        <v>148</v>
      </c>
      <c r="E79" s="116" t="s">
        <v>14</v>
      </c>
      <c r="F79" s="117">
        <v>26.21</v>
      </c>
      <c r="G79" s="119"/>
      <c r="H79" s="121">
        <f t="shared" si="1"/>
        <v>0</v>
      </c>
      <c r="I79" s="123">
        <v>0.08</v>
      </c>
      <c r="J79" s="160">
        <f t="shared" si="2"/>
        <v>0</v>
      </c>
      <c r="K79" s="145">
        <f t="shared" si="3"/>
        <v>0</v>
      </c>
      <c r="M79" s="137" t="str">
        <f t="shared" si="4"/>
        <v>podaj stawkę!</v>
      </c>
      <c r="N79" s="173">
        <f t="shared" si="5"/>
        <v>1</v>
      </c>
    </row>
    <row r="80" spans="1:14" s="1" customFormat="1" ht="36" customHeight="1" x14ac:dyDescent="0.2">
      <c r="A80" s="114"/>
      <c r="B80" s="115"/>
      <c r="C80" s="14" t="s">
        <v>149</v>
      </c>
      <c r="D80" s="10" t="s">
        <v>150</v>
      </c>
      <c r="E80" s="116"/>
      <c r="F80" s="138"/>
      <c r="G80" s="139"/>
      <c r="H80" s="140">
        <f t="shared" si="1"/>
        <v>0</v>
      </c>
      <c r="I80" s="141"/>
      <c r="J80" s="161"/>
      <c r="K80" s="146"/>
      <c r="M80" s="137"/>
      <c r="N80" s="173"/>
    </row>
    <row r="81" spans="1:14" s="1" customFormat="1" ht="24" x14ac:dyDescent="0.2">
      <c r="A81" s="114"/>
      <c r="B81" s="115"/>
      <c r="C81" s="14" t="s">
        <v>151</v>
      </c>
      <c r="D81" s="10" t="s">
        <v>152</v>
      </c>
      <c r="E81" s="116"/>
      <c r="F81" s="118"/>
      <c r="G81" s="120"/>
      <c r="H81" s="122">
        <f t="shared" si="1"/>
        <v>0</v>
      </c>
      <c r="I81" s="124"/>
      <c r="J81" s="158"/>
      <c r="K81" s="147"/>
      <c r="M81" s="137"/>
      <c r="N81" s="173"/>
    </row>
    <row r="82" spans="1:14" s="1" customFormat="1" ht="24" hidden="1" x14ac:dyDescent="0.2">
      <c r="A82" s="57">
        <v>50</v>
      </c>
      <c r="B82" s="88" t="s">
        <v>822</v>
      </c>
      <c r="C82" s="14" t="s">
        <v>153</v>
      </c>
      <c r="D82" s="10" t="s">
        <v>154</v>
      </c>
      <c r="E82" s="14" t="s">
        <v>14</v>
      </c>
      <c r="F82" s="37"/>
      <c r="G82" s="38"/>
      <c r="H82" s="39">
        <f t="shared" si="1"/>
        <v>0</v>
      </c>
      <c r="I82" s="90">
        <v>0.08</v>
      </c>
      <c r="J82" s="40">
        <f t="shared" si="2"/>
        <v>0</v>
      </c>
      <c r="K82" s="41">
        <f t="shared" si="3"/>
        <v>0</v>
      </c>
      <c r="M82" s="84" t="str">
        <f t="shared" si="4"/>
        <v>OK</v>
      </c>
      <c r="N82" s="74">
        <f t="shared" si="5"/>
        <v>0</v>
      </c>
    </row>
    <row r="83" spans="1:14" s="1" customFormat="1" ht="24" hidden="1" x14ac:dyDescent="0.2">
      <c r="A83" s="114">
        <v>51</v>
      </c>
      <c r="B83" s="115" t="s">
        <v>820</v>
      </c>
      <c r="C83" s="14" t="s">
        <v>155</v>
      </c>
      <c r="D83" s="10" t="s">
        <v>156</v>
      </c>
      <c r="E83" s="116" t="s">
        <v>14</v>
      </c>
      <c r="F83" s="117"/>
      <c r="G83" s="119"/>
      <c r="H83" s="121">
        <f t="shared" ref="H83:H149" si="6">ROUND(F83*G83,2)</f>
        <v>0</v>
      </c>
      <c r="I83" s="123">
        <v>0.08</v>
      </c>
      <c r="J83" s="160">
        <f t="shared" si="2"/>
        <v>0</v>
      </c>
      <c r="K83" s="145">
        <f t="shared" si="3"/>
        <v>0</v>
      </c>
      <c r="M83" s="137" t="str">
        <f t="shared" si="4"/>
        <v>OK</v>
      </c>
      <c r="N83" s="173">
        <f t="shared" si="5"/>
        <v>0</v>
      </c>
    </row>
    <row r="84" spans="1:14" s="1" customFormat="1" ht="24" hidden="1" x14ac:dyDescent="0.2">
      <c r="A84" s="114"/>
      <c r="B84" s="115"/>
      <c r="C84" s="14" t="s">
        <v>157</v>
      </c>
      <c r="D84" s="10" t="s">
        <v>158</v>
      </c>
      <c r="E84" s="116"/>
      <c r="F84" s="138"/>
      <c r="G84" s="139"/>
      <c r="H84" s="140">
        <f t="shared" si="6"/>
        <v>0</v>
      </c>
      <c r="I84" s="141"/>
      <c r="J84" s="161"/>
      <c r="K84" s="146"/>
      <c r="M84" s="137"/>
      <c r="N84" s="173"/>
    </row>
    <row r="85" spans="1:14" s="1" customFormat="1" ht="24" hidden="1" x14ac:dyDescent="0.2">
      <c r="A85" s="114"/>
      <c r="B85" s="115"/>
      <c r="C85" s="14" t="s">
        <v>159</v>
      </c>
      <c r="D85" s="11" t="s">
        <v>160</v>
      </c>
      <c r="E85" s="116"/>
      <c r="F85" s="138"/>
      <c r="G85" s="139"/>
      <c r="H85" s="140">
        <f t="shared" si="6"/>
        <v>0</v>
      </c>
      <c r="I85" s="141"/>
      <c r="J85" s="161"/>
      <c r="K85" s="146"/>
      <c r="M85" s="137"/>
      <c r="N85" s="173"/>
    </row>
    <row r="86" spans="1:14" s="1" customFormat="1" ht="24" hidden="1" x14ac:dyDescent="0.2">
      <c r="A86" s="114"/>
      <c r="B86" s="115"/>
      <c r="C86" s="14" t="s">
        <v>161</v>
      </c>
      <c r="D86" s="11" t="s">
        <v>162</v>
      </c>
      <c r="E86" s="116"/>
      <c r="F86" s="118"/>
      <c r="G86" s="120"/>
      <c r="H86" s="122">
        <f t="shared" si="6"/>
        <v>0</v>
      </c>
      <c r="I86" s="124"/>
      <c r="J86" s="158"/>
      <c r="K86" s="147"/>
      <c r="M86" s="137"/>
      <c r="N86" s="173"/>
    </row>
    <row r="87" spans="1:14" s="1" customFormat="1" ht="24" hidden="1" x14ac:dyDescent="0.2">
      <c r="A87" s="57">
        <v>52</v>
      </c>
      <c r="B87" s="88" t="s">
        <v>823</v>
      </c>
      <c r="C87" s="14" t="s">
        <v>163</v>
      </c>
      <c r="D87" s="11" t="s">
        <v>164</v>
      </c>
      <c r="E87" s="14" t="s">
        <v>14</v>
      </c>
      <c r="F87" s="37"/>
      <c r="G87" s="38"/>
      <c r="H87" s="39">
        <f t="shared" si="6"/>
        <v>0</v>
      </c>
      <c r="I87" s="90">
        <v>0.08</v>
      </c>
      <c r="J87" s="40">
        <f t="shared" ref="J87:J146" si="7">ROUND(H87*I87,2)</f>
        <v>0</v>
      </c>
      <c r="K87" s="41">
        <f t="shared" ref="K87:K146" si="8">ROUND(H87+J87,2)</f>
        <v>0</v>
      </c>
      <c r="M87" s="84" t="str">
        <f t="shared" ref="M87:M146" si="9">IF(AND(F87&gt;0,OR(ISBLANK(G87),G87=0)),"podaj stawkę!",IF(AND(ISBLANK(F87),G87&gt;0),"usuń stawkę","OK"))</f>
        <v>OK</v>
      </c>
      <c r="N87" s="74">
        <f t="shared" ref="N87:N146" si="10">IF(M87&lt;&gt;"OK",1,0)</f>
        <v>0</v>
      </c>
    </row>
    <row r="88" spans="1:14" s="1" customFormat="1" ht="36" x14ac:dyDescent="0.2">
      <c r="A88" s="57">
        <v>53</v>
      </c>
      <c r="B88" s="88" t="s">
        <v>824</v>
      </c>
      <c r="C88" s="14" t="s">
        <v>165</v>
      </c>
      <c r="D88" s="11" t="s">
        <v>166</v>
      </c>
      <c r="E88" s="14" t="s">
        <v>14</v>
      </c>
      <c r="F88" s="37">
        <v>4.68</v>
      </c>
      <c r="G88" s="38"/>
      <c r="H88" s="39">
        <f t="shared" si="6"/>
        <v>0</v>
      </c>
      <c r="I88" s="90">
        <v>0.08</v>
      </c>
      <c r="J88" s="40">
        <f t="shared" si="7"/>
        <v>0</v>
      </c>
      <c r="K88" s="41">
        <f t="shared" si="8"/>
        <v>0</v>
      </c>
      <c r="M88" s="84" t="str">
        <f t="shared" si="9"/>
        <v>podaj stawkę!</v>
      </c>
      <c r="N88" s="74">
        <f t="shared" si="10"/>
        <v>1</v>
      </c>
    </row>
    <row r="89" spans="1:14" s="1" customFormat="1" ht="36" hidden="1" x14ac:dyDescent="0.2">
      <c r="A89" s="57">
        <v>54</v>
      </c>
      <c r="B89" s="88" t="s">
        <v>824</v>
      </c>
      <c r="C89" s="14" t="s">
        <v>167</v>
      </c>
      <c r="D89" s="11" t="s">
        <v>166</v>
      </c>
      <c r="E89" s="14" t="s">
        <v>14</v>
      </c>
      <c r="F89" s="37"/>
      <c r="G89" s="38"/>
      <c r="H89" s="39">
        <f t="shared" si="6"/>
        <v>0</v>
      </c>
      <c r="I89" s="90">
        <v>0.08</v>
      </c>
      <c r="J89" s="40">
        <f t="shared" si="7"/>
        <v>0</v>
      </c>
      <c r="K89" s="41">
        <f t="shared" si="8"/>
        <v>0</v>
      </c>
      <c r="M89" s="84" t="str">
        <f t="shared" si="9"/>
        <v>OK</v>
      </c>
      <c r="N89" s="74">
        <f t="shared" si="10"/>
        <v>0</v>
      </c>
    </row>
    <row r="90" spans="1:14" s="1" customFormat="1" ht="24" hidden="1" x14ac:dyDescent="0.2">
      <c r="A90" s="57">
        <v>55</v>
      </c>
      <c r="B90" s="88" t="s">
        <v>824</v>
      </c>
      <c r="C90" s="14" t="s">
        <v>168</v>
      </c>
      <c r="D90" s="10" t="s">
        <v>169</v>
      </c>
      <c r="E90" s="14" t="s">
        <v>14</v>
      </c>
      <c r="F90" s="37"/>
      <c r="G90" s="38"/>
      <c r="H90" s="39">
        <f t="shared" si="6"/>
        <v>0</v>
      </c>
      <c r="I90" s="90">
        <v>0.08</v>
      </c>
      <c r="J90" s="40">
        <f t="shared" si="7"/>
        <v>0</v>
      </c>
      <c r="K90" s="41">
        <f t="shared" si="8"/>
        <v>0</v>
      </c>
      <c r="M90" s="84" t="str">
        <f t="shared" si="9"/>
        <v>OK</v>
      </c>
      <c r="N90" s="74">
        <f t="shared" si="10"/>
        <v>0</v>
      </c>
    </row>
    <row r="91" spans="1:14" s="1" customFormat="1" ht="18.75" hidden="1" x14ac:dyDescent="0.2">
      <c r="A91" s="57">
        <v>56</v>
      </c>
      <c r="B91" s="88" t="s">
        <v>825</v>
      </c>
      <c r="C91" s="15" t="s">
        <v>170</v>
      </c>
      <c r="D91" s="10" t="s">
        <v>171</v>
      </c>
      <c r="E91" s="15" t="s">
        <v>88</v>
      </c>
      <c r="F91" s="37"/>
      <c r="G91" s="38"/>
      <c r="H91" s="39">
        <f t="shared" si="6"/>
        <v>0</v>
      </c>
      <c r="I91" s="90" t="s">
        <v>89</v>
      </c>
      <c r="J91" s="40">
        <f t="shared" si="7"/>
        <v>0</v>
      </c>
      <c r="K91" s="41">
        <f t="shared" si="8"/>
        <v>0</v>
      </c>
      <c r="M91" s="84" t="str">
        <f t="shared" si="9"/>
        <v>OK</v>
      </c>
      <c r="N91" s="74">
        <f t="shared" si="10"/>
        <v>0</v>
      </c>
    </row>
    <row r="92" spans="1:14" s="1" customFormat="1" ht="24" hidden="1" x14ac:dyDescent="0.2">
      <c r="A92" s="57">
        <v>57</v>
      </c>
      <c r="B92" s="88" t="s">
        <v>826</v>
      </c>
      <c r="C92" s="15" t="s">
        <v>172</v>
      </c>
      <c r="D92" s="11" t="s">
        <v>173</v>
      </c>
      <c r="E92" s="14" t="s">
        <v>47</v>
      </c>
      <c r="F92" s="37"/>
      <c r="G92" s="38"/>
      <c r="H92" s="39">
        <f t="shared" si="6"/>
        <v>0</v>
      </c>
      <c r="I92" s="90">
        <v>0.08</v>
      </c>
      <c r="J92" s="40">
        <f t="shared" si="7"/>
        <v>0</v>
      </c>
      <c r="K92" s="41">
        <f t="shared" si="8"/>
        <v>0</v>
      </c>
      <c r="M92" s="84" t="str">
        <f t="shared" si="9"/>
        <v>OK</v>
      </c>
      <c r="N92" s="74">
        <f t="shared" si="10"/>
        <v>0</v>
      </c>
    </row>
    <row r="93" spans="1:14" s="1" customFormat="1" ht="24" hidden="1" x14ac:dyDescent="0.2">
      <c r="A93" s="57">
        <v>58</v>
      </c>
      <c r="B93" s="88" t="s">
        <v>826</v>
      </c>
      <c r="C93" s="14" t="s">
        <v>174</v>
      </c>
      <c r="D93" s="10" t="s">
        <v>175</v>
      </c>
      <c r="E93" s="14" t="s">
        <v>47</v>
      </c>
      <c r="F93" s="37"/>
      <c r="G93" s="38"/>
      <c r="H93" s="39">
        <f t="shared" si="6"/>
        <v>0</v>
      </c>
      <c r="I93" s="90">
        <v>0.08</v>
      </c>
      <c r="J93" s="40">
        <f t="shared" si="7"/>
        <v>0</v>
      </c>
      <c r="K93" s="41">
        <f t="shared" si="8"/>
        <v>0</v>
      </c>
      <c r="M93" s="84" t="str">
        <f t="shared" si="9"/>
        <v>OK</v>
      </c>
      <c r="N93" s="74">
        <f t="shared" si="10"/>
        <v>0</v>
      </c>
    </row>
    <row r="94" spans="1:14" s="1" customFormat="1" ht="24" x14ac:dyDescent="0.2">
      <c r="A94" s="114">
        <v>59</v>
      </c>
      <c r="B94" s="115" t="s">
        <v>827</v>
      </c>
      <c r="C94" s="15" t="s">
        <v>176</v>
      </c>
      <c r="D94" s="10" t="s">
        <v>177</v>
      </c>
      <c r="E94" s="116" t="s">
        <v>14</v>
      </c>
      <c r="F94" s="117">
        <v>1.69</v>
      </c>
      <c r="G94" s="119"/>
      <c r="H94" s="121">
        <f t="shared" si="6"/>
        <v>0</v>
      </c>
      <c r="I94" s="123">
        <v>0.08</v>
      </c>
      <c r="J94" s="160">
        <f t="shared" si="7"/>
        <v>0</v>
      </c>
      <c r="K94" s="145">
        <f t="shared" si="8"/>
        <v>0</v>
      </c>
      <c r="M94" s="137" t="str">
        <f t="shared" si="9"/>
        <v>podaj stawkę!</v>
      </c>
      <c r="N94" s="173">
        <f t="shared" si="10"/>
        <v>1</v>
      </c>
    </row>
    <row r="95" spans="1:14" s="1" customFormat="1" ht="36" x14ac:dyDescent="0.2">
      <c r="A95" s="114"/>
      <c r="B95" s="115"/>
      <c r="C95" s="14" t="s">
        <v>178</v>
      </c>
      <c r="D95" s="11" t="s">
        <v>179</v>
      </c>
      <c r="E95" s="116"/>
      <c r="F95" s="118"/>
      <c r="G95" s="120"/>
      <c r="H95" s="122">
        <f t="shared" si="6"/>
        <v>0</v>
      </c>
      <c r="I95" s="124"/>
      <c r="J95" s="158"/>
      <c r="K95" s="147"/>
      <c r="M95" s="137"/>
      <c r="N95" s="173"/>
    </row>
    <row r="96" spans="1:14" s="1" customFormat="1" ht="36" hidden="1" x14ac:dyDescent="0.2">
      <c r="A96" s="114">
        <v>60</v>
      </c>
      <c r="B96" s="115" t="s">
        <v>827</v>
      </c>
      <c r="C96" s="14" t="s">
        <v>180</v>
      </c>
      <c r="D96" s="11" t="s">
        <v>181</v>
      </c>
      <c r="E96" s="116" t="s">
        <v>14</v>
      </c>
      <c r="F96" s="117"/>
      <c r="G96" s="119"/>
      <c r="H96" s="121">
        <f t="shared" si="6"/>
        <v>0</v>
      </c>
      <c r="I96" s="123">
        <v>0.08</v>
      </c>
      <c r="J96" s="160">
        <f t="shared" si="7"/>
        <v>0</v>
      </c>
      <c r="K96" s="145">
        <f t="shared" si="8"/>
        <v>0</v>
      </c>
      <c r="M96" s="137" t="str">
        <f t="shared" si="9"/>
        <v>OK</v>
      </c>
      <c r="N96" s="173">
        <f t="shared" si="10"/>
        <v>0</v>
      </c>
    </row>
    <row r="97" spans="1:14" s="1" customFormat="1" ht="24" hidden="1" x14ac:dyDescent="0.2">
      <c r="A97" s="114"/>
      <c r="B97" s="115"/>
      <c r="C97" s="14" t="s">
        <v>182</v>
      </c>
      <c r="D97" s="10" t="s">
        <v>183</v>
      </c>
      <c r="E97" s="116"/>
      <c r="F97" s="118"/>
      <c r="G97" s="120"/>
      <c r="H97" s="122">
        <f t="shared" si="6"/>
        <v>0</v>
      </c>
      <c r="I97" s="124"/>
      <c r="J97" s="158"/>
      <c r="K97" s="147"/>
      <c r="M97" s="137"/>
      <c r="N97" s="173"/>
    </row>
    <row r="98" spans="1:14" s="1" customFormat="1" ht="36" hidden="1" x14ac:dyDescent="0.2">
      <c r="A98" s="114">
        <v>61</v>
      </c>
      <c r="B98" s="115" t="s">
        <v>827</v>
      </c>
      <c r="C98" s="14" t="s">
        <v>184</v>
      </c>
      <c r="D98" s="11" t="s">
        <v>185</v>
      </c>
      <c r="E98" s="116" t="s">
        <v>14</v>
      </c>
      <c r="F98" s="117"/>
      <c r="G98" s="119"/>
      <c r="H98" s="121">
        <f t="shared" si="6"/>
        <v>0</v>
      </c>
      <c r="I98" s="123">
        <v>0.08</v>
      </c>
      <c r="J98" s="160">
        <f t="shared" si="7"/>
        <v>0</v>
      </c>
      <c r="K98" s="145">
        <f t="shared" si="8"/>
        <v>0</v>
      </c>
      <c r="M98" s="137" t="str">
        <f t="shared" si="9"/>
        <v>OK</v>
      </c>
      <c r="N98" s="173">
        <f t="shared" si="10"/>
        <v>0</v>
      </c>
    </row>
    <row r="99" spans="1:14" s="1" customFormat="1" ht="36" hidden="1" x14ac:dyDescent="0.2">
      <c r="A99" s="114"/>
      <c r="B99" s="115"/>
      <c r="C99" s="14" t="s">
        <v>186</v>
      </c>
      <c r="D99" s="11" t="s">
        <v>187</v>
      </c>
      <c r="E99" s="116"/>
      <c r="F99" s="118"/>
      <c r="G99" s="120"/>
      <c r="H99" s="122">
        <f t="shared" si="6"/>
        <v>0</v>
      </c>
      <c r="I99" s="124"/>
      <c r="J99" s="158"/>
      <c r="K99" s="147"/>
      <c r="M99" s="137"/>
      <c r="N99" s="173"/>
    </row>
    <row r="100" spans="1:14" s="1" customFormat="1" ht="24" hidden="1" x14ac:dyDescent="0.2">
      <c r="A100" s="57">
        <v>62</v>
      </c>
      <c r="B100" s="88" t="s">
        <v>828</v>
      </c>
      <c r="C100" s="15" t="s">
        <v>188</v>
      </c>
      <c r="D100" s="10" t="s">
        <v>189</v>
      </c>
      <c r="E100" s="15" t="s">
        <v>88</v>
      </c>
      <c r="F100" s="37"/>
      <c r="G100" s="38"/>
      <c r="H100" s="39">
        <f t="shared" si="6"/>
        <v>0</v>
      </c>
      <c r="I100" s="90" t="s">
        <v>89</v>
      </c>
      <c r="J100" s="40">
        <f t="shared" si="7"/>
        <v>0</v>
      </c>
      <c r="K100" s="41">
        <f t="shared" si="8"/>
        <v>0</v>
      </c>
      <c r="M100" s="84" t="str">
        <f t="shared" si="9"/>
        <v>OK</v>
      </c>
      <c r="N100" s="74">
        <f t="shared" si="10"/>
        <v>0</v>
      </c>
    </row>
    <row r="101" spans="1:14" s="1" customFormat="1" ht="36" hidden="1" x14ac:dyDescent="0.2">
      <c r="A101" s="57">
        <v>63</v>
      </c>
      <c r="B101" s="88" t="s">
        <v>829</v>
      </c>
      <c r="C101" s="14" t="s">
        <v>190</v>
      </c>
      <c r="D101" s="11" t="s">
        <v>191</v>
      </c>
      <c r="E101" s="14" t="s">
        <v>14</v>
      </c>
      <c r="F101" s="37"/>
      <c r="G101" s="38"/>
      <c r="H101" s="39">
        <f t="shared" si="6"/>
        <v>0</v>
      </c>
      <c r="I101" s="90">
        <v>0.08</v>
      </c>
      <c r="J101" s="40">
        <f t="shared" si="7"/>
        <v>0</v>
      </c>
      <c r="K101" s="41">
        <f t="shared" si="8"/>
        <v>0</v>
      </c>
      <c r="M101" s="84" t="str">
        <f t="shared" si="9"/>
        <v>OK</v>
      </c>
      <c r="N101" s="74">
        <f t="shared" si="10"/>
        <v>0</v>
      </c>
    </row>
    <row r="102" spans="1:14" s="1" customFormat="1" ht="36" hidden="1" x14ac:dyDescent="0.2">
      <c r="A102" s="57">
        <v>64</v>
      </c>
      <c r="B102" s="88" t="s">
        <v>830</v>
      </c>
      <c r="C102" s="14" t="s">
        <v>192</v>
      </c>
      <c r="D102" s="11" t="s">
        <v>193</v>
      </c>
      <c r="E102" s="14" t="s">
        <v>47</v>
      </c>
      <c r="F102" s="37"/>
      <c r="G102" s="38"/>
      <c r="H102" s="39">
        <f t="shared" si="6"/>
        <v>0</v>
      </c>
      <c r="I102" s="90">
        <v>0.08</v>
      </c>
      <c r="J102" s="40">
        <f t="shared" si="7"/>
        <v>0</v>
      </c>
      <c r="K102" s="41">
        <f t="shared" si="8"/>
        <v>0</v>
      </c>
      <c r="M102" s="84" t="str">
        <f t="shared" si="9"/>
        <v>OK</v>
      </c>
      <c r="N102" s="74">
        <f t="shared" si="10"/>
        <v>0</v>
      </c>
    </row>
    <row r="103" spans="1:14" s="1" customFormat="1" ht="24" hidden="1" x14ac:dyDescent="0.2">
      <c r="A103" s="57">
        <v>65</v>
      </c>
      <c r="B103" s="88" t="s">
        <v>831</v>
      </c>
      <c r="C103" s="14" t="s">
        <v>194</v>
      </c>
      <c r="D103" s="11" t="s">
        <v>195</v>
      </c>
      <c r="E103" s="14" t="s">
        <v>44</v>
      </c>
      <c r="F103" s="37"/>
      <c r="G103" s="38"/>
      <c r="H103" s="39">
        <f t="shared" si="6"/>
        <v>0</v>
      </c>
      <c r="I103" s="90" t="s">
        <v>89</v>
      </c>
      <c r="J103" s="40">
        <f t="shared" si="7"/>
        <v>0</v>
      </c>
      <c r="K103" s="41">
        <f t="shared" si="8"/>
        <v>0</v>
      </c>
      <c r="M103" s="84" t="str">
        <f t="shared" si="9"/>
        <v>OK</v>
      </c>
      <c r="N103" s="74">
        <f t="shared" si="10"/>
        <v>0</v>
      </c>
    </row>
    <row r="104" spans="1:14" s="1" customFormat="1" ht="36" hidden="1" x14ac:dyDescent="0.2">
      <c r="A104" s="57">
        <v>66</v>
      </c>
      <c r="B104" s="88" t="s">
        <v>832</v>
      </c>
      <c r="C104" s="14" t="s">
        <v>196</v>
      </c>
      <c r="D104" s="11" t="s">
        <v>197</v>
      </c>
      <c r="E104" s="14" t="s">
        <v>47</v>
      </c>
      <c r="F104" s="37"/>
      <c r="G104" s="38"/>
      <c r="H104" s="39">
        <f t="shared" si="6"/>
        <v>0</v>
      </c>
      <c r="I104" s="90">
        <v>0.08</v>
      </c>
      <c r="J104" s="40">
        <f t="shared" si="7"/>
        <v>0</v>
      </c>
      <c r="K104" s="41">
        <f t="shared" si="8"/>
        <v>0</v>
      </c>
      <c r="M104" s="84" t="str">
        <f t="shared" si="9"/>
        <v>OK</v>
      </c>
      <c r="N104" s="74">
        <f t="shared" si="10"/>
        <v>0</v>
      </c>
    </row>
    <row r="105" spans="1:14" s="1" customFormat="1" ht="36" hidden="1" x14ac:dyDescent="0.2">
      <c r="A105" s="57">
        <v>67</v>
      </c>
      <c r="B105" s="88" t="s">
        <v>833</v>
      </c>
      <c r="C105" s="14" t="s">
        <v>198</v>
      </c>
      <c r="D105" s="11" t="s">
        <v>199</v>
      </c>
      <c r="E105" s="15" t="s">
        <v>88</v>
      </c>
      <c r="F105" s="37"/>
      <c r="G105" s="38"/>
      <c r="H105" s="39">
        <f t="shared" si="6"/>
        <v>0</v>
      </c>
      <c r="I105" s="90">
        <v>0.08</v>
      </c>
      <c r="J105" s="40">
        <f t="shared" si="7"/>
        <v>0</v>
      </c>
      <c r="K105" s="41">
        <f t="shared" si="8"/>
        <v>0</v>
      </c>
      <c r="M105" s="84" t="str">
        <f t="shared" si="9"/>
        <v>OK</v>
      </c>
      <c r="N105" s="74">
        <f t="shared" si="10"/>
        <v>0</v>
      </c>
    </row>
    <row r="106" spans="1:14" s="1" customFormat="1" ht="36" hidden="1" x14ac:dyDescent="0.2">
      <c r="A106" s="57">
        <v>68</v>
      </c>
      <c r="B106" s="88" t="s">
        <v>834</v>
      </c>
      <c r="C106" s="14" t="s">
        <v>200</v>
      </c>
      <c r="D106" s="11" t="s">
        <v>201</v>
      </c>
      <c r="E106" s="14" t="s">
        <v>47</v>
      </c>
      <c r="F106" s="37"/>
      <c r="G106" s="38"/>
      <c r="H106" s="39">
        <f t="shared" si="6"/>
        <v>0</v>
      </c>
      <c r="I106" s="90">
        <v>0.08</v>
      </c>
      <c r="J106" s="40">
        <f t="shared" si="7"/>
        <v>0</v>
      </c>
      <c r="K106" s="41">
        <f t="shared" si="8"/>
        <v>0</v>
      </c>
      <c r="M106" s="84" t="str">
        <f t="shared" si="9"/>
        <v>OK</v>
      </c>
      <c r="N106" s="74">
        <f t="shared" si="10"/>
        <v>0</v>
      </c>
    </row>
    <row r="107" spans="1:14" s="1" customFormat="1" ht="24" hidden="1" x14ac:dyDescent="0.2">
      <c r="A107" s="57">
        <v>69</v>
      </c>
      <c r="B107" s="88" t="s">
        <v>835</v>
      </c>
      <c r="C107" s="14" t="s">
        <v>202</v>
      </c>
      <c r="D107" s="11" t="s">
        <v>203</v>
      </c>
      <c r="E107" s="15" t="s">
        <v>88</v>
      </c>
      <c r="F107" s="37"/>
      <c r="G107" s="38"/>
      <c r="H107" s="39">
        <f t="shared" si="6"/>
        <v>0</v>
      </c>
      <c r="I107" s="90">
        <v>0.08</v>
      </c>
      <c r="J107" s="40">
        <f t="shared" si="7"/>
        <v>0</v>
      </c>
      <c r="K107" s="41">
        <f t="shared" si="8"/>
        <v>0</v>
      </c>
      <c r="M107" s="84" t="str">
        <f t="shared" si="9"/>
        <v>OK</v>
      </c>
      <c r="N107" s="74">
        <f t="shared" si="10"/>
        <v>0</v>
      </c>
    </row>
    <row r="108" spans="1:14" s="1" customFormat="1" ht="36" hidden="1" x14ac:dyDescent="0.2">
      <c r="A108" s="57">
        <v>70</v>
      </c>
      <c r="B108" s="88" t="s">
        <v>836</v>
      </c>
      <c r="C108" s="14" t="s">
        <v>204</v>
      </c>
      <c r="D108" s="11" t="s">
        <v>205</v>
      </c>
      <c r="E108" s="15" t="s">
        <v>88</v>
      </c>
      <c r="F108" s="37"/>
      <c r="G108" s="38"/>
      <c r="H108" s="39">
        <f t="shared" si="6"/>
        <v>0</v>
      </c>
      <c r="I108" s="90">
        <v>0.08</v>
      </c>
      <c r="J108" s="40">
        <f t="shared" si="7"/>
        <v>0</v>
      </c>
      <c r="K108" s="41">
        <f t="shared" si="8"/>
        <v>0</v>
      </c>
      <c r="M108" s="84" t="str">
        <f t="shared" si="9"/>
        <v>OK</v>
      </c>
      <c r="N108" s="74">
        <f t="shared" si="10"/>
        <v>0</v>
      </c>
    </row>
    <row r="109" spans="1:14" s="1" customFormat="1" ht="24" hidden="1" x14ac:dyDescent="0.2">
      <c r="A109" s="57">
        <v>71</v>
      </c>
      <c r="B109" s="88" t="s">
        <v>837</v>
      </c>
      <c r="C109" s="14" t="s">
        <v>206</v>
      </c>
      <c r="D109" s="11" t="s">
        <v>207</v>
      </c>
      <c r="E109" s="14" t="s">
        <v>14</v>
      </c>
      <c r="F109" s="37"/>
      <c r="G109" s="38"/>
      <c r="H109" s="39">
        <f t="shared" si="6"/>
        <v>0</v>
      </c>
      <c r="I109" s="90">
        <v>0.08</v>
      </c>
      <c r="J109" s="40">
        <f t="shared" si="7"/>
        <v>0</v>
      </c>
      <c r="K109" s="41">
        <f t="shared" si="8"/>
        <v>0</v>
      </c>
      <c r="M109" s="84" t="str">
        <f t="shared" si="9"/>
        <v>OK</v>
      </c>
      <c r="N109" s="74">
        <f t="shared" si="10"/>
        <v>0</v>
      </c>
    </row>
    <row r="110" spans="1:14" s="1" customFormat="1" ht="24" hidden="1" x14ac:dyDescent="0.2">
      <c r="A110" s="57">
        <v>72</v>
      </c>
      <c r="B110" s="88" t="s">
        <v>838</v>
      </c>
      <c r="C110" s="14" t="s">
        <v>208</v>
      </c>
      <c r="D110" s="11" t="s">
        <v>209</v>
      </c>
      <c r="E110" s="14" t="s">
        <v>210</v>
      </c>
      <c r="F110" s="37"/>
      <c r="G110" s="38"/>
      <c r="H110" s="39">
        <f t="shared" si="6"/>
        <v>0</v>
      </c>
      <c r="I110" s="90">
        <v>0.08</v>
      </c>
      <c r="J110" s="40">
        <f t="shared" si="7"/>
        <v>0</v>
      </c>
      <c r="K110" s="41">
        <f t="shared" si="8"/>
        <v>0</v>
      </c>
      <c r="M110" s="84" t="str">
        <f t="shared" si="9"/>
        <v>OK</v>
      </c>
      <c r="N110" s="74">
        <f t="shared" si="10"/>
        <v>0</v>
      </c>
    </row>
    <row r="111" spans="1:14" s="1" customFormat="1" ht="24" hidden="1" x14ac:dyDescent="0.2">
      <c r="A111" s="57">
        <v>73</v>
      </c>
      <c r="B111" s="88" t="s">
        <v>839</v>
      </c>
      <c r="C111" s="15" t="s">
        <v>211</v>
      </c>
      <c r="D111" s="11" t="s">
        <v>212</v>
      </c>
      <c r="E111" s="14" t="s">
        <v>210</v>
      </c>
      <c r="F111" s="37"/>
      <c r="G111" s="38"/>
      <c r="H111" s="39">
        <f t="shared" si="6"/>
        <v>0</v>
      </c>
      <c r="I111" s="90">
        <v>0.08</v>
      </c>
      <c r="J111" s="40">
        <f t="shared" si="7"/>
        <v>0</v>
      </c>
      <c r="K111" s="41">
        <f t="shared" si="8"/>
        <v>0</v>
      </c>
      <c r="M111" s="84" t="str">
        <f t="shared" si="9"/>
        <v>OK</v>
      </c>
      <c r="N111" s="74">
        <f t="shared" si="10"/>
        <v>0</v>
      </c>
    </row>
    <row r="112" spans="1:14" s="1" customFormat="1" ht="24" hidden="1" x14ac:dyDescent="0.2">
      <c r="A112" s="57">
        <v>74</v>
      </c>
      <c r="B112" s="88" t="s">
        <v>840</v>
      </c>
      <c r="C112" s="14" t="s">
        <v>213</v>
      </c>
      <c r="D112" s="11" t="s">
        <v>214</v>
      </c>
      <c r="E112" s="14" t="s">
        <v>210</v>
      </c>
      <c r="F112" s="37"/>
      <c r="G112" s="38"/>
      <c r="H112" s="39">
        <f t="shared" si="6"/>
        <v>0</v>
      </c>
      <c r="I112" s="90">
        <v>0.08</v>
      </c>
      <c r="J112" s="40">
        <f t="shared" si="7"/>
        <v>0</v>
      </c>
      <c r="K112" s="41">
        <f t="shared" si="8"/>
        <v>0</v>
      </c>
      <c r="M112" s="84" t="str">
        <f t="shared" si="9"/>
        <v>OK</v>
      </c>
      <c r="N112" s="74">
        <f t="shared" si="10"/>
        <v>0</v>
      </c>
    </row>
    <row r="113" spans="1:14" s="1" customFormat="1" ht="24" hidden="1" x14ac:dyDescent="0.2">
      <c r="A113" s="57">
        <v>75</v>
      </c>
      <c r="B113" s="88" t="s">
        <v>841</v>
      </c>
      <c r="C113" s="14" t="s">
        <v>215</v>
      </c>
      <c r="D113" s="10" t="s">
        <v>216</v>
      </c>
      <c r="E113" s="14" t="s">
        <v>210</v>
      </c>
      <c r="F113" s="37"/>
      <c r="G113" s="38"/>
      <c r="H113" s="39">
        <f t="shared" si="6"/>
        <v>0</v>
      </c>
      <c r="I113" s="90">
        <v>0.08</v>
      </c>
      <c r="J113" s="40">
        <f>ROUND(H113*I113,2)</f>
        <v>0</v>
      </c>
      <c r="K113" s="41">
        <f t="shared" si="8"/>
        <v>0</v>
      </c>
      <c r="M113" s="84" t="str">
        <f t="shared" si="9"/>
        <v>OK</v>
      </c>
      <c r="N113" s="74">
        <f t="shared" si="10"/>
        <v>0</v>
      </c>
    </row>
    <row r="114" spans="1:14" s="1" customFormat="1" ht="36" x14ac:dyDescent="0.2">
      <c r="A114" s="57">
        <v>76</v>
      </c>
      <c r="B114" s="89" t="s">
        <v>935</v>
      </c>
      <c r="C114" s="14" t="s">
        <v>217</v>
      </c>
      <c r="D114" s="11" t="s">
        <v>218</v>
      </c>
      <c r="E114" s="14" t="s">
        <v>210</v>
      </c>
      <c r="F114" s="37">
        <v>70</v>
      </c>
      <c r="G114" s="38"/>
      <c r="H114" s="39">
        <f t="shared" si="6"/>
        <v>0</v>
      </c>
      <c r="I114" s="90">
        <v>0.08</v>
      </c>
      <c r="J114" s="40">
        <f t="shared" si="7"/>
        <v>0</v>
      </c>
      <c r="K114" s="41">
        <f t="shared" si="8"/>
        <v>0</v>
      </c>
      <c r="M114" s="84" t="str">
        <f t="shared" si="9"/>
        <v>podaj stawkę!</v>
      </c>
      <c r="N114" s="74">
        <f t="shared" si="10"/>
        <v>1</v>
      </c>
    </row>
    <row r="115" spans="1:14" s="1" customFormat="1" ht="24" hidden="1" x14ac:dyDescent="0.2">
      <c r="A115" s="57">
        <v>77</v>
      </c>
      <c r="B115" s="88" t="s">
        <v>842</v>
      </c>
      <c r="C115" s="14" t="s">
        <v>219</v>
      </c>
      <c r="D115" s="11" t="s">
        <v>220</v>
      </c>
      <c r="E115" s="14" t="s">
        <v>210</v>
      </c>
      <c r="F115" s="37"/>
      <c r="G115" s="38"/>
      <c r="H115" s="39">
        <f t="shared" si="6"/>
        <v>0</v>
      </c>
      <c r="I115" s="90">
        <v>0.08</v>
      </c>
      <c r="J115" s="40">
        <f t="shared" si="7"/>
        <v>0</v>
      </c>
      <c r="K115" s="41">
        <f t="shared" si="8"/>
        <v>0</v>
      </c>
      <c r="M115" s="84" t="str">
        <f t="shared" si="9"/>
        <v>OK</v>
      </c>
      <c r="N115" s="74">
        <f t="shared" si="10"/>
        <v>0</v>
      </c>
    </row>
    <row r="116" spans="1:14" s="1" customFormat="1" ht="24" x14ac:dyDescent="0.2">
      <c r="A116" s="57">
        <v>78</v>
      </c>
      <c r="B116" s="88" t="s">
        <v>843</v>
      </c>
      <c r="C116" s="15" t="s">
        <v>221</v>
      </c>
      <c r="D116" s="10" t="s">
        <v>222</v>
      </c>
      <c r="E116" s="15" t="s">
        <v>223</v>
      </c>
      <c r="F116" s="95">
        <v>5</v>
      </c>
      <c r="G116" s="38"/>
      <c r="H116" s="39">
        <f t="shared" si="6"/>
        <v>0</v>
      </c>
      <c r="I116" s="90" t="s">
        <v>89</v>
      </c>
      <c r="J116" s="40">
        <f t="shared" si="7"/>
        <v>0</v>
      </c>
      <c r="K116" s="41">
        <f t="shared" si="8"/>
        <v>0</v>
      </c>
      <c r="M116" s="84" t="str">
        <f t="shared" si="9"/>
        <v>podaj stawkę!</v>
      </c>
      <c r="N116" s="74">
        <f t="shared" si="10"/>
        <v>1</v>
      </c>
    </row>
    <row r="117" spans="1:14" s="1" customFormat="1" ht="24" hidden="1" x14ac:dyDescent="0.2">
      <c r="A117" s="57">
        <v>79</v>
      </c>
      <c r="B117" s="88" t="s">
        <v>844</v>
      </c>
      <c r="C117" s="14" t="s">
        <v>224</v>
      </c>
      <c r="D117" s="11" t="s">
        <v>225</v>
      </c>
      <c r="E117" s="14" t="s">
        <v>14</v>
      </c>
      <c r="F117" s="95"/>
      <c r="G117" s="38"/>
      <c r="H117" s="39">
        <f t="shared" si="6"/>
        <v>0</v>
      </c>
      <c r="I117" s="90">
        <v>0.08</v>
      </c>
      <c r="J117" s="40">
        <f t="shared" si="7"/>
        <v>0</v>
      </c>
      <c r="K117" s="41">
        <f t="shared" si="8"/>
        <v>0</v>
      </c>
      <c r="M117" s="84" t="str">
        <f t="shared" si="9"/>
        <v>OK</v>
      </c>
      <c r="N117" s="74">
        <f t="shared" si="10"/>
        <v>0</v>
      </c>
    </row>
    <row r="118" spans="1:14" s="1" customFormat="1" ht="24" hidden="1" x14ac:dyDescent="0.2">
      <c r="A118" s="57">
        <v>80</v>
      </c>
      <c r="B118" s="88" t="s">
        <v>845</v>
      </c>
      <c r="C118" s="14" t="s">
        <v>226</v>
      </c>
      <c r="D118" s="11" t="s">
        <v>227</v>
      </c>
      <c r="E118" s="14" t="s">
        <v>14</v>
      </c>
      <c r="F118" s="95"/>
      <c r="G118" s="38"/>
      <c r="H118" s="39">
        <f t="shared" si="6"/>
        <v>0</v>
      </c>
      <c r="I118" s="90">
        <v>0.08</v>
      </c>
      <c r="J118" s="40">
        <f t="shared" si="7"/>
        <v>0</v>
      </c>
      <c r="K118" s="41">
        <f t="shared" si="8"/>
        <v>0</v>
      </c>
      <c r="M118" s="84" t="str">
        <f t="shared" si="9"/>
        <v>OK</v>
      </c>
      <c r="N118" s="74">
        <f t="shared" si="10"/>
        <v>0</v>
      </c>
    </row>
    <row r="119" spans="1:14" s="1" customFormat="1" ht="24" hidden="1" x14ac:dyDescent="0.2">
      <c r="A119" s="57">
        <v>81</v>
      </c>
      <c r="B119" s="88" t="s">
        <v>846</v>
      </c>
      <c r="C119" s="14" t="s">
        <v>228</v>
      </c>
      <c r="D119" s="11" t="s">
        <v>229</v>
      </c>
      <c r="E119" s="14" t="s">
        <v>230</v>
      </c>
      <c r="F119" s="95"/>
      <c r="G119" s="38"/>
      <c r="H119" s="39">
        <f t="shared" si="6"/>
        <v>0</v>
      </c>
      <c r="I119" s="90">
        <v>0.23</v>
      </c>
      <c r="J119" s="40">
        <f t="shared" si="7"/>
        <v>0</v>
      </c>
      <c r="K119" s="41">
        <f t="shared" si="8"/>
        <v>0</v>
      </c>
      <c r="M119" s="84" t="str">
        <f t="shared" si="9"/>
        <v>OK</v>
      </c>
      <c r="N119" s="74">
        <f t="shared" si="10"/>
        <v>0</v>
      </c>
    </row>
    <row r="120" spans="1:14" s="1" customFormat="1" ht="36" customHeight="1" x14ac:dyDescent="0.2">
      <c r="A120" s="57">
        <v>82</v>
      </c>
      <c r="B120" s="88" t="s">
        <v>846</v>
      </c>
      <c r="C120" s="14" t="s">
        <v>231</v>
      </c>
      <c r="D120" s="11" t="s">
        <v>232</v>
      </c>
      <c r="E120" s="14" t="s">
        <v>230</v>
      </c>
      <c r="F120" s="95">
        <v>7.5</v>
      </c>
      <c r="G120" s="38"/>
      <c r="H120" s="39">
        <f t="shared" si="6"/>
        <v>0</v>
      </c>
      <c r="I120" s="90">
        <v>0.23</v>
      </c>
      <c r="J120" s="40">
        <f t="shared" si="7"/>
        <v>0</v>
      </c>
      <c r="K120" s="41">
        <f t="shared" si="8"/>
        <v>0</v>
      </c>
      <c r="M120" s="84" t="str">
        <f t="shared" si="9"/>
        <v>podaj stawkę!</v>
      </c>
      <c r="N120" s="74">
        <f t="shared" si="10"/>
        <v>1</v>
      </c>
    </row>
    <row r="121" spans="1:14" s="1" customFormat="1" ht="24" hidden="1" x14ac:dyDescent="0.2">
      <c r="A121" s="57">
        <v>83</v>
      </c>
      <c r="B121" s="88" t="s">
        <v>847</v>
      </c>
      <c r="C121" s="14" t="s">
        <v>233</v>
      </c>
      <c r="D121" s="10" t="s">
        <v>234</v>
      </c>
      <c r="E121" s="14" t="s">
        <v>230</v>
      </c>
      <c r="F121" s="95"/>
      <c r="G121" s="38"/>
      <c r="H121" s="39">
        <f t="shared" si="6"/>
        <v>0</v>
      </c>
      <c r="I121" s="90" t="s">
        <v>137</v>
      </c>
      <c r="J121" s="40">
        <f t="shared" si="7"/>
        <v>0</v>
      </c>
      <c r="K121" s="41">
        <f t="shared" si="8"/>
        <v>0</v>
      </c>
      <c r="M121" s="84" t="str">
        <f t="shared" si="9"/>
        <v>OK</v>
      </c>
      <c r="N121" s="74">
        <f t="shared" si="10"/>
        <v>0</v>
      </c>
    </row>
    <row r="122" spans="1:14" s="1" customFormat="1" ht="36" hidden="1" customHeight="1" x14ac:dyDescent="0.2">
      <c r="A122" s="57">
        <v>84</v>
      </c>
      <c r="B122" s="88" t="s">
        <v>847</v>
      </c>
      <c r="C122" s="15" t="s">
        <v>235</v>
      </c>
      <c r="D122" s="10" t="s">
        <v>236</v>
      </c>
      <c r="E122" s="14" t="s">
        <v>230</v>
      </c>
      <c r="F122" s="95"/>
      <c r="G122" s="38"/>
      <c r="H122" s="39">
        <f t="shared" si="6"/>
        <v>0</v>
      </c>
      <c r="I122" s="90" t="s">
        <v>137</v>
      </c>
      <c r="J122" s="40">
        <f t="shared" si="7"/>
        <v>0</v>
      </c>
      <c r="K122" s="41">
        <f t="shared" si="8"/>
        <v>0</v>
      </c>
      <c r="M122" s="84" t="str">
        <f t="shared" si="9"/>
        <v>OK</v>
      </c>
      <c r="N122" s="74">
        <f t="shared" si="10"/>
        <v>0</v>
      </c>
    </row>
    <row r="123" spans="1:14" s="1" customFormat="1" ht="24" x14ac:dyDescent="0.2">
      <c r="A123" s="114">
        <v>85</v>
      </c>
      <c r="B123" s="115" t="s">
        <v>848</v>
      </c>
      <c r="C123" s="15" t="s">
        <v>237</v>
      </c>
      <c r="D123" s="11" t="s">
        <v>238</v>
      </c>
      <c r="E123" s="14" t="s">
        <v>210</v>
      </c>
      <c r="F123" s="95">
        <v>175</v>
      </c>
      <c r="G123" s="38"/>
      <c r="H123" s="39">
        <f t="shared" si="6"/>
        <v>0</v>
      </c>
      <c r="I123" s="90">
        <v>0.23</v>
      </c>
      <c r="J123" s="40">
        <f t="shared" si="7"/>
        <v>0</v>
      </c>
      <c r="K123" s="41">
        <f t="shared" si="8"/>
        <v>0</v>
      </c>
      <c r="M123" s="84" t="str">
        <f t="shared" si="9"/>
        <v>podaj stawkę!</v>
      </c>
      <c r="N123" s="74">
        <f t="shared" si="10"/>
        <v>1</v>
      </c>
    </row>
    <row r="124" spans="1:14" s="1" customFormat="1" ht="24" hidden="1" x14ac:dyDescent="0.2">
      <c r="A124" s="114"/>
      <c r="B124" s="115"/>
      <c r="C124" s="14" t="s">
        <v>239</v>
      </c>
      <c r="D124" s="11" t="s">
        <v>240</v>
      </c>
      <c r="E124" s="14" t="s">
        <v>210</v>
      </c>
      <c r="F124" s="95"/>
      <c r="G124" s="38"/>
      <c r="H124" s="39">
        <f t="shared" si="6"/>
        <v>0</v>
      </c>
      <c r="I124" s="90">
        <v>0.23</v>
      </c>
      <c r="J124" s="40">
        <f t="shared" si="7"/>
        <v>0</v>
      </c>
      <c r="K124" s="41">
        <f t="shared" si="8"/>
        <v>0</v>
      </c>
      <c r="M124" s="84" t="str">
        <f t="shared" si="9"/>
        <v>OK</v>
      </c>
      <c r="N124" s="74">
        <f t="shared" si="10"/>
        <v>0</v>
      </c>
    </row>
    <row r="125" spans="1:14" s="1" customFormat="1" ht="24" x14ac:dyDescent="0.2">
      <c r="A125" s="57">
        <v>86</v>
      </c>
      <c r="B125" s="88" t="s">
        <v>849</v>
      </c>
      <c r="C125" s="14" t="s">
        <v>241</v>
      </c>
      <c r="D125" s="11" t="s">
        <v>242</v>
      </c>
      <c r="E125" s="15" t="s">
        <v>243</v>
      </c>
      <c r="F125" s="95">
        <v>8.31</v>
      </c>
      <c r="G125" s="38"/>
      <c r="H125" s="39">
        <f t="shared" si="6"/>
        <v>0</v>
      </c>
      <c r="I125" s="90">
        <v>0.23</v>
      </c>
      <c r="J125" s="40">
        <f t="shared" si="7"/>
        <v>0</v>
      </c>
      <c r="K125" s="41">
        <f t="shared" si="8"/>
        <v>0</v>
      </c>
      <c r="M125" s="84" t="str">
        <f t="shared" si="9"/>
        <v>podaj stawkę!</v>
      </c>
      <c r="N125" s="74">
        <f t="shared" si="10"/>
        <v>1</v>
      </c>
    </row>
    <row r="126" spans="1:14" s="1" customFormat="1" ht="24" hidden="1" x14ac:dyDescent="0.2">
      <c r="A126" s="53">
        <v>87</v>
      </c>
      <c r="B126" s="88" t="s">
        <v>850</v>
      </c>
      <c r="C126" s="15" t="s">
        <v>244</v>
      </c>
      <c r="D126" s="10" t="s">
        <v>245</v>
      </c>
      <c r="E126" s="14" t="s">
        <v>230</v>
      </c>
      <c r="F126" s="95"/>
      <c r="G126" s="38"/>
      <c r="H126" s="39">
        <f t="shared" si="6"/>
        <v>0</v>
      </c>
      <c r="I126" s="90" t="s">
        <v>137</v>
      </c>
      <c r="J126" s="40">
        <f t="shared" si="7"/>
        <v>0</v>
      </c>
      <c r="K126" s="41">
        <f t="shared" si="8"/>
        <v>0</v>
      </c>
      <c r="M126" s="84" t="str">
        <f t="shared" si="9"/>
        <v>OK</v>
      </c>
      <c r="N126" s="74">
        <f t="shared" si="10"/>
        <v>0</v>
      </c>
    </row>
    <row r="127" spans="1:14" s="1" customFormat="1" ht="24" hidden="1" x14ac:dyDescent="0.2">
      <c r="A127" s="57">
        <v>88</v>
      </c>
      <c r="B127" s="88" t="s">
        <v>851</v>
      </c>
      <c r="C127" s="14" t="s">
        <v>246</v>
      </c>
      <c r="D127" s="11" t="s">
        <v>247</v>
      </c>
      <c r="E127" s="15" t="s">
        <v>136</v>
      </c>
      <c r="F127" s="95"/>
      <c r="G127" s="38"/>
      <c r="H127" s="39">
        <f t="shared" si="6"/>
        <v>0</v>
      </c>
      <c r="I127" s="90">
        <v>0.23</v>
      </c>
      <c r="J127" s="40">
        <f t="shared" si="7"/>
        <v>0</v>
      </c>
      <c r="K127" s="41">
        <f t="shared" si="8"/>
        <v>0</v>
      </c>
      <c r="M127" s="84" t="str">
        <f t="shared" si="9"/>
        <v>OK</v>
      </c>
      <c r="N127" s="74">
        <f t="shared" si="10"/>
        <v>0</v>
      </c>
    </row>
    <row r="128" spans="1:14" s="1" customFormat="1" ht="24" x14ac:dyDescent="0.2">
      <c r="A128" s="126" t="s">
        <v>786</v>
      </c>
      <c r="B128" s="129" t="s">
        <v>852</v>
      </c>
      <c r="C128" s="14" t="s">
        <v>248</v>
      </c>
      <c r="D128" s="11" t="s">
        <v>249</v>
      </c>
      <c r="E128" s="163" t="s">
        <v>140</v>
      </c>
      <c r="F128" s="164">
        <v>10</v>
      </c>
      <c r="G128" s="119"/>
      <c r="H128" s="121">
        <f t="shared" si="6"/>
        <v>0</v>
      </c>
      <c r="I128" s="123">
        <v>0.08</v>
      </c>
      <c r="J128" s="160">
        <f t="shared" si="7"/>
        <v>0</v>
      </c>
      <c r="K128" s="145">
        <f t="shared" si="8"/>
        <v>0</v>
      </c>
      <c r="M128" s="137" t="str">
        <f t="shared" si="9"/>
        <v>podaj stawkę!</v>
      </c>
      <c r="N128" s="173">
        <f t="shared" si="10"/>
        <v>1</v>
      </c>
    </row>
    <row r="129" spans="1:14" s="1" customFormat="1" ht="48" hidden="1" x14ac:dyDescent="0.2">
      <c r="A129" s="126"/>
      <c r="B129" s="129"/>
      <c r="C129" s="14" t="s">
        <v>250</v>
      </c>
      <c r="D129" s="11" t="s">
        <v>251</v>
      </c>
      <c r="E129" s="163"/>
      <c r="F129" s="165"/>
      <c r="G129" s="120"/>
      <c r="H129" s="122">
        <f t="shared" si="6"/>
        <v>0</v>
      </c>
      <c r="I129" s="124"/>
      <c r="J129" s="158"/>
      <c r="K129" s="147"/>
      <c r="M129" s="137"/>
      <c r="N129" s="173"/>
    </row>
    <row r="130" spans="1:14" s="1" customFormat="1" ht="24" hidden="1" x14ac:dyDescent="0.2">
      <c r="A130" s="57">
        <v>90</v>
      </c>
      <c r="B130" s="88" t="s">
        <v>853</v>
      </c>
      <c r="C130" s="14" t="s">
        <v>252</v>
      </c>
      <c r="D130" s="10" t="s">
        <v>253</v>
      </c>
      <c r="E130" s="14" t="s">
        <v>210</v>
      </c>
      <c r="F130" s="95"/>
      <c r="G130" s="38"/>
      <c r="H130" s="39">
        <f t="shared" si="6"/>
        <v>0</v>
      </c>
      <c r="I130" s="90">
        <v>0.08</v>
      </c>
      <c r="J130" s="40">
        <f t="shared" si="7"/>
        <v>0</v>
      </c>
      <c r="K130" s="41">
        <f t="shared" si="8"/>
        <v>0</v>
      </c>
      <c r="M130" s="84" t="str">
        <f t="shared" si="9"/>
        <v>OK</v>
      </c>
      <c r="N130" s="74">
        <f t="shared" si="10"/>
        <v>0</v>
      </c>
    </row>
    <row r="131" spans="1:14" s="1" customFormat="1" ht="24" hidden="1" x14ac:dyDescent="0.2">
      <c r="A131" s="57">
        <v>91</v>
      </c>
      <c r="B131" s="88" t="s">
        <v>854</v>
      </c>
      <c r="C131" s="14" t="s">
        <v>254</v>
      </c>
      <c r="D131" s="11" t="s">
        <v>255</v>
      </c>
      <c r="E131" s="14" t="s">
        <v>210</v>
      </c>
      <c r="F131" s="95"/>
      <c r="G131" s="38"/>
      <c r="H131" s="39">
        <f t="shared" si="6"/>
        <v>0</v>
      </c>
      <c r="I131" s="90">
        <v>0.08</v>
      </c>
      <c r="J131" s="40">
        <f t="shared" si="7"/>
        <v>0</v>
      </c>
      <c r="K131" s="41">
        <f t="shared" si="8"/>
        <v>0</v>
      </c>
      <c r="M131" s="84" t="str">
        <f t="shared" si="9"/>
        <v>OK</v>
      </c>
      <c r="N131" s="74">
        <f t="shared" si="10"/>
        <v>0</v>
      </c>
    </row>
    <row r="132" spans="1:14" s="1" customFormat="1" ht="24" x14ac:dyDescent="0.2">
      <c r="A132" s="57">
        <v>92</v>
      </c>
      <c r="B132" s="88" t="s">
        <v>855</v>
      </c>
      <c r="C132" s="14" t="s">
        <v>256</v>
      </c>
      <c r="D132" s="10" t="s">
        <v>257</v>
      </c>
      <c r="E132" s="14" t="s">
        <v>210</v>
      </c>
      <c r="F132" s="95">
        <v>10</v>
      </c>
      <c r="G132" s="38"/>
      <c r="H132" s="39">
        <f t="shared" si="6"/>
        <v>0</v>
      </c>
      <c r="I132" s="90">
        <v>0.08</v>
      </c>
      <c r="J132" s="40">
        <f t="shared" si="7"/>
        <v>0</v>
      </c>
      <c r="K132" s="41">
        <f t="shared" si="8"/>
        <v>0</v>
      </c>
      <c r="M132" s="84" t="str">
        <f t="shared" si="9"/>
        <v>podaj stawkę!</v>
      </c>
      <c r="N132" s="74">
        <f t="shared" si="10"/>
        <v>1</v>
      </c>
    </row>
    <row r="133" spans="1:14" s="1" customFormat="1" ht="24" hidden="1" x14ac:dyDescent="0.2">
      <c r="A133" s="57">
        <v>93</v>
      </c>
      <c r="B133" s="88" t="s">
        <v>856</v>
      </c>
      <c r="C133" s="14" t="s">
        <v>258</v>
      </c>
      <c r="D133" s="10" t="s">
        <v>259</v>
      </c>
      <c r="E133" s="14" t="s">
        <v>210</v>
      </c>
      <c r="F133" s="95"/>
      <c r="G133" s="38"/>
      <c r="H133" s="39">
        <f t="shared" si="6"/>
        <v>0</v>
      </c>
      <c r="I133" s="90">
        <v>0.08</v>
      </c>
      <c r="J133" s="40">
        <f t="shared" si="7"/>
        <v>0</v>
      </c>
      <c r="K133" s="41">
        <f t="shared" si="8"/>
        <v>0</v>
      </c>
      <c r="M133" s="84" t="str">
        <f t="shared" si="9"/>
        <v>OK</v>
      </c>
      <c r="N133" s="74">
        <f t="shared" si="10"/>
        <v>0</v>
      </c>
    </row>
    <row r="134" spans="1:14" s="1" customFormat="1" ht="24" hidden="1" x14ac:dyDescent="0.2">
      <c r="A134" s="57">
        <v>94</v>
      </c>
      <c r="B134" s="88" t="s">
        <v>857</v>
      </c>
      <c r="C134" s="14" t="s">
        <v>260</v>
      </c>
      <c r="D134" s="10" t="s">
        <v>261</v>
      </c>
      <c r="E134" s="14" t="s">
        <v>210</v>
      </c>
      <c r="F134" s="95"/>
      <c r="G134" s="38"/>
      <c r="H134" s="39">
        <f t="shared" si="6"/>
        <v>0</v>
      </c>
      <c r="I134" s="90">
        <v>0.08</v>
      </c>
      <c r="J134" s="40">
        <f t="shared" si="7"/>
        <v>0</v>
      </c>
      <c r="K134" s="41">
        <f t="shared" si="8"/>
        <v>0</v>
      </c>
      <c r="M134" s="84" t="str">
        <f t="shared" si="9"/>
        <v>OK</v>
      </c>
      <c r="N134" s="74">
        <f t="shared" si="10"/>
        <v>0</v>
      </c>
    </row>
    <row r="135" spans="1:14" s="1" customFormat="1" ht="24" hidden="1" x14ac:dyDescent="0.2">
      <c r="A135" s="57">
        <v>95</v>
      </c>
      <c r="B135" s="88" t="s">
        <v>858</v>
      </c>
      <c r="C135" s="15" t="s">
        <v>262</v>
      </c>
      <c r="D135" s="10" t="s">
        <v>263</v>
      </c>
      <c r="E135" s="14" t="s">
        <v>210</v>
      </c>
      <c r="F135" s="95"/>
      <c r="G135" s="38"/>
      <c r="H135" s="39">
        <f t="shared" si="6"/>
        <v>0</v>
      </c>
      <c r="I135" s="90" t="s">
        <v>89</v>
      </c>
      <c r="J135" s="40">
        <f t="shared" si="7"/>
        <v>0</v>
      </c>
      <c r="K135" s="41">
        <f t="shared" si="8"/>
        <v>0</v>
      </c>
      <c r="M135" s="84" t="str">
        <f t="shared" si="9"/>
        <v>OK</v>
      </c>
      <c r="N135" s="74">
        <f t="shared" si="10"/>
        <v>0</v>
      </c>
    </row>
    <row r="136" spans="1:14" s="1" customFormat="1" ht="24" hidden="1" x14ac:dyDescent="0.2">
      <c r="A136" s="57">
        <v>96</v>
      </c>
      <c r="B136" s="88" t="s">
        <v>859</v>
      </c>
      <c r="C136" s="14" t="s">
        <v>264</v>
      </c>
      <c r="D136" s="10" t="s">
        <v>265</v>
      </c>
      <c r="E136" s="14" t="s">
        <v>210</v>
      </c>
      <c r="F136" s="95"/>
      <c r="G136" s="38"/>
      <c r="H136" s="39">
        <f t="shared" si="6"/>
        <v>0</v>
      </c>
      <c r="I136" s="90" t="s">
        <v>89</v>
      </c>
      <c r="J136" s="40">
        <f t="shared" si="7"/>
        <v>0</v>
      </c>
      <c r="K136" s="41">
        <f t="shared" si="8"/>
        <v>0</v>
      </c>
      <c r="M136" s="84" t="str">
        <f t="shared" si="9"/>
        <v>OK</v>
      </c>
      <c r="N136" s="74">
        <f t="shared" si="10"/>
        <v>0</v>
      </c>
    </row>
    <row r="137" spans="1:14" s="1" customFormat="1" ht="24" hidden="1" x14ac:dyDescent="0.2">
      <c r="A137" s="57">
        <v>97</v>
      </c>
      <c r="B137" s="88" t="s">
        <v>860</v>
      </c>
      <c r="C137" s="14" t="s">
        <v>266</v>
      </c>
      <c r="D137" s="11" t="s">
        <v>267</v>
      </c>
      <c r="E137" s="14" t="s">
        <v>14</v>
      </c>
      <c r="F137" s="95"/>
      <c r="G137" s="38"/>
      <c r="H137" s="39">
        <f t="shared" si="6"/>
        <v>0</v>
      </c>
      <c r="I137" s="90">
        <v>0.08</v>
      </c>
      <c r="J137" s="40">
        <f t="shared" si="7"/>
        <v>0</v>
      </c>
      <c r="K137" s="41">
        <f t="shared" si="8"/>
        <v>0</v>
      </c>
      <c r="M137" s="84" t="str">
        <f t="shared" si="9"/>
        <v>OK</v>
      </c>
      <c r="N137" s="74">
        <f t="shared" si="10"/>
        <v>0</v>
      </c>
    </row>
    <row r="138" spans="1:14" s="1" customFormat="1" ht="24" x14ac:dyDescent="0.2">
      <c r="A138" s="57">
        <v>98</v>
      </c>
      <c r="B138" s="88" t="s">
        <v>861</v>
      </c>
      <c r="C138" s="14" t="s">
        <v>268</v>
      </c>
      <c r="D138" s="10" t="s">
        <v>269</v>
      </c>
      <c r="E138" s="14" t="s">
        <v>270</v>
      </c>
      <c r="F138" s="95">
        <v>8</v>
      </c>
      <c r="G138" s="38"/>
      <c r="H138" s="39">
        <f t="shared" si="6"/>
        <v>0</v>
      </c>
      <c r="I138" s="90">
        <v>0.08</v>
      </c>
      <c r="J138" s="40">
        <f t="shared" si="7"/>
        <v>0</v>
      </c>
      <c r="K138" s="41">
        <f t="shared" si="8"/>
        <v>0</v>
      </c>
      <c r="M138" s="84" t="str">
        <f t="shared" si="9"/>
        <v>podaj stawkę!</v>
      </c>
      <c r="N138" s="74">
        <f t="shared" si="10"/>
        <v>1</v>
      </c>
    </row>
    <row r="139" spans="1:14" s="1" customFormat="1" ht="24.75" thickBot="1" x14ac:dyDescent="0.25">
      <c r="A139" s="57">
        <v>99</v>
      </c>
      <c r="B139" s="88" t="s">
        <v>862</v>
      </c>
      <c r="C139" s="14" t="s">
        <v>271</v>
      </c>
      <c r="D139" s="11" t="s">
        <v>272</v>
      </c>
      <c r="E139" s="14" t="s">
        <v>273</v>
      </c>
      <c r="F139" s="95">
        <v>12</v>
      </c>
      <c r="G139" s="38"/>
      <c r="H139" s="39">
        <f t="shared" si="6"/>
        <v>0</v>
      </c>
      <c r="I139" s="90">
        <v>0.08</v>
      </c>
      <c r="J139" s="40">
        <f t="shared" si="7"/>
        <v>0</v>
      </c>
      <c r="K139" s="41">
        <f t="shared" si="8"/>
        <v>0</v>
      </c>
      <c r="M139" s="84" t="str">
        <f t="shared" si="9"/>
        <v>podaj stawkę!</v>
      </c>
      <c r="N139" s="74">
        <f t="shared" si="10"/>
        <v>1</v>
      </c>
    </row>
    <row r="140" spans="1:14" s="1" customFormat="1" ht="25.5" hidden="1" customHeight="1" x14ac:dyDescent="0.2">
      <c r="A140" s="57">
        <v>100</v>
      </c>
      <c r="B140" s="88" t="s">
        <v>863</v>
      </c>
      <c r="C140" s="15" t="s">
        <v>274</v>
      </c>
      <c r="D140" s="10" t="s">
        <v>275</v>
      </c>
      <c r="E140" s="15" t="s">
        <v>140</v>
      </c>
      <c r="F140" s="37"/>
      <c r="G140" s="38"/>
      <c r="H140" s="39">
        <f t="shared" si="6"/>
        <v>0</v>
      </c>
      <c r="I140" s="90" t="s">
        <v>89</v>
      </c>
      <c r="J140" s="40">
        <f t="shared" si="7"/>
        <v>0</v>
      </c>
      <c r="K140" s="41">
        <f t="shared" si="8"/>
        <v>0</v>
      </c>
      <c r="M140" s="84" t="str">
        <f t="shared" si="9"/>
        <v>OK</v>
      </c>
      <c r="N140" s="74">
        <f t="shared" si="10"/>
        <v>0</v>
      </c>
    </row>
    <row r="141" spans="1:14" s="1" customFormat="1" ht="21.75" hidden="1" customHeight="1" x14ac:dyDescent="0.2">
      <c r="A141" s="57">
        <v>101</v>
      </c>
      <c r="B141" s="88" t="s">
        <v>863</v>
      </c>
      <c r="C141" s="15" t="s">
        <v>276</v>
      </c>
      <c r="D141" s="10" t="s">
        <v>277</v>
      </c>
      <c r="E141" s="15" t="s">
        <v>140</v>
      </c>
      <c r="F141" s="37"/>
      <c r="G141" s="38"/>
      <c r="H141" s="39">
        <f t="shared" si="6"/>
        <v>0</v>
      </c>
      <c r="I141" s="90" t="s">
        <v>89</v>
      </c>
      <c r="J141" s="40">
        <f t="shared" si="7"/>
        <v>0</v>
      </c>
      <c r="K141" s="41">
        <f t="shared" si="8"/>
        <v>0</v>
      </c>
      <c r="M141" s="84" t="str">
        <f t="shared" si="9"/>
        <v>OK</v>
      </c>
      <c r="N141" s="74">
        <f t="shared" si="10"/>
        <v>0</v>
      </c>
    </row>
    <row r="142" spans="1:14" s="1" customFormat="1" ht="24" hidden="1" x14ac:dyDescent="0.2">
      <c r="A142" s="57">
        <v>102</v>
      </c>
      <c r="B142" s="88" t="s">
        <v>863</v>
      </c>
      <c r="C142" s="15" t="s">
        <v>278</v>
      </c>
      <c r="D142" s="10" t="s">
        <v>279</v>
      </c>
      <c r="E142" s="15" t="s">
        <v>140</v>
      </c>
      <c r="F142" s="37"/>
      <c r="G142" s="38"/>
      <c r="H142" s="39">
        <f t="shared" si="6"/>
        <v>0</v>
      </c>
      <c r="I142" s="90" t="s">
        <v>89</v>
      </c>
      <c r="J142" s="40">
        <f t="shared" si="7"/>
        <v>0</v>
      </c>
      <c r="K142" s="41">
        <f t="shared" si="8"/>
        <v>0</v>
      </c>
      <c r="M142" s="84" t="str">
        <f t="shared" si="9"/>
        <v>OK</v>
      </c>
      <c r="N142" s="74">
        <f t="shared" si="10"/>
        <v>0</v>
      </c>
    </row>
    <row r="143" spans="1:14" s="1" customFormat="1" ht="24" hidden="1" x14ac:dyDescent="0.2">
      <c r="A143" s="57">
        <v>103</v>
      </c>
      <c r="B143" s="88" t="s">
        <v>863</v>
      </c>
      <c r="C143" s="15" t="s">
        <v>280</v>
      </c>
      <c r="D143" s="10" t="s">
        <v>281</v>
      </c>
      <c r="E143" s="15" t="s">
        <v>140</v>
      </c>
      <c r="F143" s="37"/>
      <c r="G143" s="38"/>
      <c r="H143" s="39">
        <f t="shared" si="6"/>
        <v>0</v>
      </c>
      <c r="I143" s="90" t="s">
        <v>89</v>
      </c>
      <c r="J143" s="40">
        <f t="shared" si="7"/>
        <v>0</v>
      </c>
      <c r="K143" s="41">
        <f t="shared" si="8"/>
        <v>0</v>
      </c>
      <c r="M143" s="84" t="str">
        <f t="shared" si="9"/>
        <v>OK</v>
      </c>
      <c r="N143" s="74">
        <f t="shared" si="10"/>
        <v>0</v>
      </c>
    </row>
    <row r="144" spans="1:14" s="1" customFormat="1" ht="24" hidden="1" customHeight="1" x14ac:dyDescent="0.2">
      <c r="A144" s="57">
        <v>104</v>
      </c>
      <c r="B144" s="88" t="s">
        <v>864</v>
      </c>
      <c r="C144" s="15" t="s">
        <v>282</v>
      </c>
      <c r="D144" s="10" t="s">
        <v>283</v>
      </c>
      <c r="E144" s="15" t="s">
        <v>88</v>
      </c>
      <c r="F144" s="37"/>
      <c r="G144" s="38"/>
      <c r="H144" s="39">
        <f t="shared" si="6"/>
        <v>0</v>
      </c>
      <c r="I144" s="90" t="s">
        <v>89</v>
      </c>
      <c r="J144" s="40">
        <f t="shared" si="7"/>
        <v>0</v>
      </c>
      <c r="K144" s="41">
        <f t="shared" si="8"/>
        <v>0</v>
      </c>
      <c r="M144" s="84" t="str">
        <f t="shared" si="9"/>
        <v>OK</v>
      </c>
      <c r="N144" s="74">
        <f t="shared" si="10"/>
        <v>0</v>
      </c>
    </row>
    <row r="145" spans="1:14" s="1" customFormat="1" ht="18.75" hidden="1" x14ac:dyDescent="0.2">
      <c r="A145" s="57">
        <v>105</v>
      </c>
      <c r="B145" s="88" t="s">
        <v>865</v>
      </c>
      <c r="C145" s="15" t="s">
        <v>284</v>
      </c>
      <c r="D145" s="10" t="s">
        <v>285</v>
      </c>
      <c r="E145" s="15" t="s">
        <v>286</v>
      </c>
      <c r="F145" s="37"/>
      <c r="G145" s="38"/>
      <c r="H145" s="39">
        <f t="shared" si="6"/>
        <v>0</v>
      </c>
      <c r="I145" s="90" t="s">
        <v>89</v>
      </c>
      <c r="J145" s="40">
        <f t="shared" si="7"/>
        <v>0</v>
      </c>
      <c r="K145" s="41">
        <f t="shared" si="8"/>
        <v>0</v>
      </c>
      <c r="M145" s="84" t="str">
        <f t="shared" si="9"/>
        <v>OK</v>
      </c>
      <c r="N145" s="74">
        <f t="shared" si="10"/>
        <v>0</v>
      </c>
    </row>
    <row r="146" spans="1:14" s="1" customFormat="1" ht="24.75" hidden="1" customHeight="1" thickBot="1" x14ac:dyDescent="0.25">
      <c r="A146" s="58">
        <v>106</v>
      </c>
      <c r="B146" s="88" t="s">
        <v>865</v>
      </c>
      <c r="C146" s="24" t="s">
        <v>287</v>
      </c>
      <c r="D146" s="25" t="s">
        <v>288</v>
      </c>
      <c r="E146" s="24" t="s">
        <v>286</v>
      </c>
      <c r="F146" s="42"/>
      <c r="G146" s="43"/>
      <c r="H146" s="44">
        <f t="shared" si="6"/>
        <v>0</v>
      </c>
      <c r="I146" s="91" t="s">
        <v>89</v>
      </c>
      <c r="J146" s="45">
        <f t="shared" si="7"/>
        <v>0</v>
      </c>
      <c r="K146" s="41">
        <f t="shared" si="8"/>
        <v>0</v>
      </c>
      <c r="M146" s="84" t="str">
        <f t="shared" si="9"/>
        <v>OK</v>
      </c>
      <c r="N146" s="74">
        <f t="shared" si="10"/>
        <v>0</v>
      </c>
    </row>
    <row r="147" spans="1:14" s="1" customFormat="1" ht="42.75" customHeight="1" thickBot="1" x14ac:dyDescent="0.3">
      <c r="A147" s="131" t="s">
        <v>289</v>
      </c>
      <c r="B147" s="132"/>
      <c r="C147" s="132"/>
      <c r="D147" s="132"/>
      <c r="E147" s="132"/>
      <c r="F147" s="132"/>
      <c r="G147" s="132"/>
      <c r="H147" s="132"/>
      <c r="I147" s="132"/>
      <c r="J147" s="132"/>
      <c r="K147" s="133"/>
      <c r="M147" s="81"/>
      <c r="N147" s="72"/>
    </row>
    <row r="148" spans="1:14" s="1" customFormat="1" ht="30" hidden="1" customHeight="1" x14ac:dyDescent="0.2">
      <c r="A148" s="125" t="s">
        <v>305</v>
      </c>
      <c r="B148" s="128" t="s">
        <v>866</v>
      </c>
      <c r="C148" s="26" t="s">
        <v>290</v>
      </c>
      <c r="D148" s="9" t="s">
        <v>291</v>
      </c>
      <c r="E148" s="18" t="s">
        <v>292</v>
      </c>
      <c r="F148" s="37"/>
      <c r="G148" s="38"/>
      <c r="H148" s="39">
        <f t="shared" si="6"/>
        <v>0</v>
      </c>
      <c r="I148" s="90" t="s">
        <v>89</v>
      </c>
      <c r="J148" s="47">
        <f t="shared" ref="J148:J150" si="11">ROUND(H148*I148,2)</f>
        <v>0</v>
      </c>
      <c r="K148" s="48">
        <f t="shared" ref="K148:K150" si="12">ROUND(H148+J148,2)</f>
        <v>0</v>
      </c>
      <c r="M148" s="84" t="str">
        <f t="shared" ref="M148:M211" si="13">IF(AND(F148&gt;0,OR(ISBLANK(G148),G148=0)),"podaj stawkę!",IF(AND(ISBLANK(F148),G148&gt;0),"usuń stawkę","OK"))</f>
        <v>OK</v>
      </c>
      <c r="N148" s="74">
        <f t="shared" ref="N148:N211" si="14">IF(M148&lt;&gt;"OK",1,0)</f>
        <v>0</v>
      </c>
    </row>
    <row r="149" spans="1:14" s="1" customFormat="1" ht="36" hidden="1" x14ac:dyDescent="0.2">
      <c r="A149" s="126"/>
      <c r="B149" s="129"/>
      <c r="C149" s="14" t="s">
        <v>293</v>
      </c>
      <c r="D149" s="11" t="s">
        <v>294</v>
      </c>
      <c r="E149" s="14" t="s">
        <v>292</v>
      </c>
      <c r="F149" s="49"/>
      <c r="G149" s="38"/>
      <c r="H149" s="39">
        <f t="shared" si="6"/>
        <v>0</v>
      </c>
      <c r="I149" s="92">
        <v>0.08</v>
      </c>
      <c r="J149" s="47">
        <f t="shared" si="11"/>
        <v>0</v>
      </c>
      <c r="K149" s="48">
        <f t="shared" si="12"/>
        <v>0</v>
      </c>
      <c r="M149" s="84" t="str">
        <f t="shared" si="13"/>
        <v>OK</v>
      </c>
      <c r="N149" s="74">
        <f t="shared" si="14"/>
        <v>0</v>
      </c>
    </row>
    <row r="150" spans="1:14" s="1" customFormat="1" ht="24.75" thickBot="1" x14ac:dyDescent="0.25">
      <c r="A150" s="127"/>
      <c r="B150" s="130"/>
      <c r="C150" s="22" t="s">
        <v>939</v>
      </c>
      <c r="D150" s="23" t="s">
        <v>295</v>
      </c>
      <c r="E150" s="22" t="s">
        <v>292</v>
      </c>
      <c r="F150" s="50">
        <v>1518</v>
      </c>
      <c r="G150" s="38"/>
      <c r="H150" s="39">
        <f t="shared" ref="H150" si="15">ROUND(F150*G150,2)</f>
        <v>0</v>
      </c>
      <c r="I150" s="92">
        <v>0.08</v>
      </c>
      <c r="J150" s="47">
        <f t="shared" si="11"/>
        <v>0</v>
      </c>
      <c r="K150" s="48">
        <f t="shared" si="12"/>
        <v>0</v>
      </c>
      <c r="M150" s="84" t="str">
        <f t="shared" si="13"/>
        <v>podaj stawkę!</v>
      </c>
      <c r="N150" s="74">
        <f t="shared" si="14"/>
        <v>1</v>
      </c>
    </row>
    <row r="151" spans="1:14" s="1" customFormat="1" ht="48" hidden="1" customHeight="1" thickBot="1" x14ac:dyDescent="0.3">
      <c r="A151" s="131" t="s">
        <v>296</v>
      </c>
      <c r="B151" s="132"/>
      <c r="C151" s="132"/>
      <c r="D151" s="132"/>
      <c r="E151" s="132"/>
      <c r="F151" s="132"/>
      <c r="G151" s="132"/>
      <c r="H151" s="132"/>
      <c r="I151" s="132"/>
      <c r="J151" s="132"/>
      <c r="K151" s="133"/>
      <c r="M151" s="81"/>
      <c r="N151" s="72"/>
    </row>
    <row r="152" spans="1:14" s="1" customFormat="1" ht="48" hidden="1" x14ac:dyDescent="0.2">
      <c r="A152" s="125" t="s">
        <v>307</v>
      </c>
      <c r="B152" s="128" t="s">
        <v>866</v>
      </c>
      <c r="C152" s="28" t="s">
        <v>297</v>
      </c>
      <c r="D152" s="9" t="s">
        <v>291</v>
      </c>
      <c r="E152" s="18" t="s">
        <v>292</v>
      </c>
      <c r="F152" s="37"/>
      <c r="G152" s="38"/>
      <c r="H152" s="39">
        <f t="shared" ref="H152:H154" si="16">ROUND(F152*G152,2)</f>
        <v>0</v>
      </c>
      <c r="I152" s="90" t="s">
        <v>89</v>
      </c>
      <c r="J152" s="47">
        <f t="shared" ref="J152:J154" si="17">ROUND(H152*I152,2)</f>
        <v>0</v>
      </c>
      <c r="K152" s="48">
        <f t="shared" ref="K152:K154" si="18">ROUND(H152+J152,2)</f>
        <v>0</v>
      </c>
      <c r="M152" s="84" t="str">
        <f t="shared" si="13"/>
        <v>OK</v>
      </c>
      <c r="N152" s="74">
        <f t="shared" si="14"/>
        <v>0</v>
      </c>
    </row>
    <row r="153" spans="1:14" s="1" customFormat="1" ht="36" hidden="1" x14ac:dyDescent="0.2">
      <c r="A153" s="126"/>
      <c r="B153" s="129"/>
      <c r="C153" s="14" t="s">
        <v>298</v>
      </c>
      <c r="D153" s="10" t="s">
        <v>299</v>
      </c>
      <c r="E153" s="14" t="s">
        <v>292</v>
      </c>
      <c r="F153" s="49"/>
      <c r="G153" s="38"/>
      <c r="H153" s="39">
        <f t="shared" si="16"/>
        <v>0</v>
      </c>
      <c r="I153" s="92">
        <v>0.08</v>
      </c>
      <c r="J153" s="47">
        <f t="shared" si="17"/>
        <v>0</v>
      </c>
      <c r="K153" s="48">
        <f t="shared" si="18"/>
        <v>0</v>
      </c>
      <c r="M153" s="84" t="str">
        <f t="shared" si="13"/>
        <v>OK</v>
      </c>
      <c r="N153" s="74">
        <f t="shared" si="14"/>
        <v>0</v>
      </c>
    </row>
    <row r="154" spans="1:14" s="1" customFormat="1" ht="36.75" hidden="1" thickBot="1" x14ac:dyDescent="0.25">
      <c r="A154" s="127"/>
      <c r="B154" s="130"/>
      <c r="C154" s="29" t="s">
        <v>300</v>
      </c>
      <c r="D154" s="23" t="s">
        <v>295</v>
      </c>
      <c r="E154" s="22" t="s">
        <v>292</v>
      </c>
      <c r="F154" s="50"/>
      <c r="G154" s="38"/>
      <c r="H154" s="39">
        <f t="shared" si="16"/>
        <v>0</v>
      </c>
      <c r="I154" s="92">
        <v>0.08</v>
      </c>
      <c r="J154" s="47">
        <f t="shared" si="17"/>
        <v>0</v>
      </c>
      <c r="K154" s="48">
        <f t="shared" si="18"/>
        <v>0</v>
      </c>
      <c r="M154" s="84" t="str">
        <f t="shared" si="13"/>
        <v>OK</v>
      </c>
      <c r="N154" s="74">
        <f t="shared" si="14"/>
        <v>0</v>
      </c>
    </row>
    <row r="155" spans="1:14" s="1" customFormat="1" ht="41.25" customHeight="1" thickBot="1" x14ac:dyDescent="0.3">
      <c r="A155" s="134" t="s">
        <v>301</v>
      </c>
      <c r="B155" s="135"/>
      <c r="C155" s="135"/>
      <c r="D155" s="135"/>
      <c r="E155" s="135"/>
      <c r="F155" s="135"/>
      <c r="G155" s="135"/>
      <c r="H155" s="135"/>
      <c r="I155" s="135"/>
      <c r="J155" s="135"/>
      <c r="K155" s="136"/>
      <c r="M155" s="81"/>
      <c r="N155" s="72"/>
    </row>
    <row r="156" spans="1:14" s="1" customFormat="1" ht="48.75" thickBot="1" x14ac:dyDescent="0.25">
      <c r="A156" s="125" t="s">
        <v>787</v>
      </c>
      <c r="B156" s="128" t="s">
        <v>866</v>
      </c>
      <c r="C156" s="18" t="s">
        <v>940</v>
      </c>
      <c r="D156" s="9" t="s">
        <v>291</v>
      </c>
      <c r="E156" s="18" t="s">
        <v>292</v>
      </c>
      <c r="F156" s="37">
        <v>69</v>
      </c>
      <c r="G156" s="38"/>
      <c r="H156" s="39">
        <f t="shared" ref="H156:H158" si="19">ROUND(F156*G156,2)</f>
        <v>0</v>
      </c>
      <c r="I156" s="90" t="s">
        <v>89</v>
      </c>
      <c r="J156" s="47">
        <f t="shared" ref="J156:J158" si="20">ROUND(H156*I156,2)</f>
        <v>0</v>
      </c>
      <c r="K156" s="48">
        <f t="shared" ref="K156:K158" si="21">ROUND(H156+J156,2)</f>
        <v>0</v>
      </c>
      <c r="M156" s="84" t="str">
        <f t="shared" si="13"/>
        <v>podaj stawkę!</v>
      </c>
      <c r="N156" s="74">
        <f t="shared" si="14"/>
        <v>1</v>
      </c>
    </row>
    <row r="157" spans="1:14" s="1" customFormat="1" ht="36" hidden="1" x14ac:dyDescent="0.2">
      <c r="A157" s="126"/>
      <c r="B157" s="129"/>
      <c r="C157" s="14" t="s">
        <v>298</v>
      </c>
      <c r="D157" s="11" t="s">
        <v>294</v>
      </c>
      <c r="E157" s="14" t="s">
        <v>292</v>
      </c>
      <c r="F157" s="49"/>
      <c r="G157" s="38"/>
      <c r="H157" s="39">
        <f t="shared" si="19"/>
        <v>0</v>
      </c>
      <c r="I157" s="92">
        <v>0.08</v>
      </c>
      <c r="J157" s="47">
        <f t="shared" si="20"/>
        <v>0</v>
      </c>
      <c r="K157" s="48">
        <f t="shared" si="21"/>
        <v>0</v>
      </c>
      <c r="M157" s="84" t="str">
        <f t="shared" si="13"/>
        <v>OK</v>
      </c>
      <c r="N157" s="74">
        <f t="shared" si="14"/>
        <v>0</v>
      </c>
    </row>
    <row r="158" spans="1:14" s="1" customFormat="1" ht="36.75" hidden="1" thickBot="1" x14ac:dyDescent="0.25">
      <c r="A158" s="127"/>
      <c r="B158" s="130"/>
      <c r="C158" s="22" t="s">
        <v>302</v>
      </c>
      <c r="D158" s="23" t="s">
        <v>295</v>
      </c>
      <c r="E158" s="22" t="s">
        <v>292</v>
      </c>
      <c r="F158" s="50"/>
      <c r="G158" s="38"/>
      <c r="H158" s="39">
        <f t="shared" si="19"/>
        <v>0</v>
      </c>
      <c r="I158" s="92">
        <v>0.08</v>
      </c>
      <c r="J158" s="47">
        <f t="shared" si="20"/>
        <v>0</v>
      </c>
      <c r="K158" s="48">
        <f t="shared" si="21"/>
        <v>0</v>
      </c>
      <c r="M158" s="84" t="str">
        <f t="shared" si="13"/>
        <v>OK</v>
      </c>
      <c r="N158" s="74">
        <f t="shared" si="14"/>
        <v>0</v>
      </c>
    </row>
    <row r="159" spans="1:14" s="1" customFormat="1" ht="35.25" customHeight="1" thickBot="1" x14ac:dyDescent="0.3">
      <c r="A159" s="131" t="s">
        <v>303</v>
      </c>
      <c r="B159" s="132"/>
      <c r="C159" s="132"/>
      <c r="D159" s="132"/>
      <c r="E159" s="132"/>
      <c r="F159" s="132"/>
      <c r="G159" s="132"/>
      <c r="H159" s="132"/>
      <c r="I159" s="132"/>
      <c r="J159" s="132"/>
      <c r="K159" s="133"/>
      <c r="M159" s="81"/>
      <c r="N159" s="72"/>
    </row>
    <row r="160" spans="1:14" s="1" customFormat="1" ht="48.75" thickBot="1" x14ac:dyDescent="0.25">
      <c r="A160" s="125" t="s">
        <v>788</v>
      </c>
      <c r="B160" s="128" t="s">
        <v>866</v>
      </c>
      <c r="C160" s="18" t="s">
        <v>940</v>
      </c>
      <c r="D160" s="9" t="s">
        <v>291</v>
      </c>
      <c r="E160" s="18" t="s">
        <v>292</v>
      </c>
      <c r="F160" s="37">
        <v>22</v>
      </c>
      <c r="G160" s="38"/>
      <c r="H160" s="39">
        <f t="shared" ref="H160:H162" si="22">ROUND(F160*G160,2)</f>
        <v>0</v>
      </c>
      <c r="I160" s="90" t="s">
        <v>89</v>
      </c>
      <c r="J160" s="47">
        <f t="shared" ref="J160:J162" si="23">ROUND(H160*I160,2)</f>
        <v>0</v>
      </c>
      <c r="K160" s="48">
        <f t="shared" ref="K160:K162" si="24">ROUND(H160+J160,2)</f>
        <v>0</v>
      </c>
      <c r="M160" s="84" t="str">
        <f t="shared" si="13"/>
        <v>podaj stawkę!</v>
      </c>
      <c r="N160" s="74">
        <f t="shared" si="14"/>
        <v>1</v>
      </c>
    </row>
    <row r="161" spans="1:14" s="1" customFormat="1" ht="36" hidden="1" x14ac:dyDescent="0.2">
      <c r="A161" s="126"/>
      <c r="B161" s="129"/>
      <c r="C161" s="14" t="s">
        <v>298</v>
      </c>
      <c r="D161" s="11" t="s">
        <v>294</v>
      </c>
      <c r="E161" s="14" t="s">
        <v>292</v>
      </c>
      <c r="F161" s="49"/>
      <c r="G161" s="38"/>
      <c r="H161" s="39">
        <f t="shared" si="22"/>
        <v>0</v>
      </c>
      <c r="I161" s="92">
        <v>0.08</v>
      </c>
      <c r="J161" s="47">
        <f t="shared" si="23"/>
        <v>0</v>
      </c>
      <c r="K161" s="48">
        <f t="shared" si="24"/>
        <v>0</v>
      </c>
      <c r="M161" s="84" t="str">
        <f t="shared" si="13"/>
        <v>OK</v>
      </c>
      <c r="N161" s="74">
        <f t="shared" si="14"/>
        <v>0</v>
      </c>
    </row>
    <row r="162" spans="1:14" s="1" customFormat="1" ht="36.75" hidden="1" thickBot="1" x14ac:dyDescent="0.25">
      <c r="A162" s="127"/>
      <c r="B162" s="130"/>
      <c r="C162" s="22" t="s">
        <v>302</v>
      </c>
      <c r="D162" s="23" t="s">
        <v>295</v>
      </c>
      <c r="E162" s="22" t="s">
        <v>292</v>
      </c>
      <c r="F162" s="50"/>
      <c r="G162" s="38"/>
      <c r="H162" s="39">
        <f t="shared" si="22"/>
        <v>0</v>
      </c>
      <c r="I162" s="92">
        <v>0.08</v>
      </c>
      <c r="J162" s="47">
        <f t="shared" si="23"/>
        <v>0</v>
      </c>
      <c r="K162" s="48">
        <f t="shared" si="24"/>
        <v>0</v>
      </c>
      <c r="M162" s="84" t="str">
        <f t="shared" si="13"/>
        <v>OK</v>
      </c>
      <c r="N162" s="74">
        <f t="shared" si="14"/>
        <v>0</v>
      </c>
    </row>
    <row r="163" spans="1:14" s="1" customFormat="1" ht="45" customHeight="1" thickBot="1" x14ac:dyDescent="0.3">
      <c r="A163" s="131" t="s">
        <v>304</v>
      </c>
      <c r="B163" s="132"/>
      <c r="C163" s="132"/>
      <c r="D163" s="132"/>
      <c r="E163" s="132"/>
      <c r="F163" s="132"/>
      <c r="G163" s="132"/>
      <c r="H163" s="132"/>
      <c r="I163" s="132"/>
      <c r="J163" s="132"/>
      <c r="K163" s="133"/>
      <c r="M163" s="81"/>
      <c r="N163" s="72"/>
    </row>
    <row r="164" spans="1:14" s="1" customFormat="1" ht="48.75" thickBot="1" x14ac:dyDescent="0.25">
      <c r="A164" s="125" t="s">
        <v>789</v>
      </c>
      <c r="B164" s="128" t="s">
        <v>866</v>
      </c>
      <c r="C164" s="18" t="s">
        <v>941</v>
      </c>
      <c r="D164" s="9" t="s">
        <v>291</v>
      </c>
      <c r="E164" s="18" t="s">
        <v>292</v>
      </c>
      <c r="F164" s="37">
        <v>185</v>
      </c>
      <c r="G164" s="38"/>
      <c r="H164" s="39">
        <f t="shared" ref="H164:H166" si="25">ROUND(F164*G164,2)</f>
        <v>0</v>
      </c>
      <c r="I164" s="90" t="s">
        <v>89</v>
      </c>
      <c r="J164" s="47">
        <f t="shared" ref="J164:J166" si="26">ROUND(H164*I164,2)</f>
        <v>0</v>
      </c>
      <c r="K164" s="48">
        <f t="shared" ref="K164:K166" si="27">ROUND(H164+J164,2)</f>
        <v>0</v>
      </c>
      <c r="M164" s="84" t="str">
        <f t="shared" si="13"/>
        <v>podaj stawkę!</v>
      </c>
      <c r="N164" s="74">
        <f t="shared" si="14"/>
        <v>1</v>
      </c>
    </row>
    <row r="165" spans="1:14" s="1" customFormat="1" ht="36" hidden="1" x14ac:dyDescent="0.2">
      <c r="A165" s="126"/>
      <c r="B165" s="129"/>
      <c r="C165" s="14" t="s">
        <v>298</v>
      </c>
      <c r="D165" s="11" t="s">
        <v>294</v>
      </c>
      <c r="E165" s="14" t="s">
        <v>292</v>
      </c>
      <c r="F165" s="49"/>
      <c r="G165" s="38"/>
      <c r="H165" s="39">
        <f t="shared" si="25"/>
        <v>0</v>
      </c>
      <c r="I165" s="92">
        <v>0.08</v>
      </c>
      <c r="J165" s="47">
        <f t="shared" si="26"/>
        <v>0</v>
      </c>
      <c r="K165" s="48">
        <f t="shared" si="27"/>
        <v>0</v>
      </c>
      <c r="M165" s="84" t="str">
        <f t="shared" si="13"/>
        <v>OK</v>
      </c>
      <c r="N165" s="74">
        <f t="shared" si="14"/>
        <v>0</v>
      </c>
    </row>
    <row r="166" spans="1:14" s="1" customFormat="1" ht="36.75" hidden="1" thickBot="1" x14ac:dyDescent="0.25">
      <c r="A166" s="127"/>
      <c r="B166" s="130"/>
      <c r="C166" s="22" t="s">
        <v>300</v>
      </c>
      <c r="D166" s="23" t="s">
        <v>295</v>
      </c>
      <c r="E166" s="22" t="s">
        <v>292</v>
      </c>
      <c r="F166" s="50"/>
      <c r="G166" s="38"/>
      <c r="H166" s="39">
        <f t="shared" si="25"/>
        <v>0</v>
      </c>
      <c r="I166" s="92">
        <v>0.08</v>
      </c>
      <c r="J166" s="47">
        <f t="shared" si="26"/>
        <v>0</v>
      </c>
      <c r="K166" s="48">
        <f t="shared" si="27"/>
        <v>0</v>
      </c>
      <c r="M166" s="84" t="str">
        <f t="shared" si="13"/>
        <v>OK</v>
      </c>
      <c r="N166" s="74">
        <f t="shared" si="14"/>
        <v>0</v>
      </c>
    </row>
    <row r="167" spans="1:14" s="1" customFormat="1" ht="27" customHeight="1" thickBot="1" x14ac:dyDescent="0.3">
      <c r="A167" s="131" t="s">
        <v>306</v>
      </c>
      <c r="B167" s="132"/>
      <c r="C167" s="132"/>
      <c r="D167" s="132"/>
      <c r="E167" s="132"/>
      <c r="F167" s="132"/>
      <c r="G167" s="132"/>
      <c r="H167" s="132"/>
      <c r="I167" s="132"/>
      <c r="J167" s="132"/>
      <c r="K167" s="133"/>
      <c r="M167" s="81"/>
      <c r="N167" s="72"/>
    </row>
    <row r="168" spans="1:14" s="1" customFormat="1" ht="24.75" thickBot="1" x14ac:dyDescent="0.25">
      <c r="A168" s="59">
        <v>112</v>
      </c>
      <c r="B168" s="88" t="s">
        <v>867</v>
      </c>
      <c r="C168" s="18" t="s">
        <v>308</v>
      </c>
      <c r="D168" s="9" t="s">
        <v>306</v>
      </c>
      <c r="E168" s="18" t="s">
        <v>292</v>
      </c>
      <c r="F168" s="37">
        <v>1794</v>
      </c>
      <c r="G168" s="38"/>
      <c r="H168" s="39">
        <f t="shared" ref="H168:H169" si="28">ROUND(F168*G168,2)</f>
        <v>0</v>
      </c>
      <c r="I168" s="90" t="s">
        <v>89</v>
      </c>
      <c r="J168" s="47">
        <f t="shared" ref="J168:J169" si="29">ROUND(H168*I168,2)</f>
        <v>0</v>
      </c>
      <c r="K168" s="48">
        <f t="shared" ref="K168:K169" si="30">ROUND(H168+J168,2)</f>
        <v>0</v>
      </c>
      <c r="M168" s="84" t="str">
        <f t="shared" si="13"/>
        <v>podaj stawkę!</v>
      </c>
      <c r="N168" s="74">
        <f t="shared" si="14"/>
        <v>1</v>
      </c>
    </row>
    <row r="169" spans="1:14" s="1" customFormat="1" ht="24.75" hidden="1" thickBot="1" x14ac:dyDescent="0.25">
      <c r="A169" s="56">
        <v>113</v>
      </c>
      <c r="B169" s="60" t="s">
        <v>868</v>
      </c>
      <c r="C169" s="27" t="s">
        <v>309</v>
      </c>
      <c r="D169" s="25" t="s">
        <v>310</v>
      </c>
      <c r="E169" s="24" t="s">
        <v>23</v>
      </c>
      <c r="F169" s="49"/>
      <c r="G169" s="38"/>
      <c r="H169" s="39">
        <f t="shared" si="28"/>
        <v>0</v>
      </c>
      <c r="I169" s="92">
        <v>0.08</v>
      </c>
      <c r="J169" s="47">
        <f t="shared" si="29"/>
        <v>0</v>
      </c>
      <c r="K169" s="48">
        <f t="shared" si="30"/>
        <v>0</v>
      </c>
      <c r="M169" s="84" t="str">
        <f t="shared" si="13"/>
        <v>OK</v>
      </c>
      <c r="N169" s="74">
        <f t="shared" si="14"/>
        <v>0</v>
      </c>
    </row>
    <row r="170" spans="1:14" s="1" customFormat="1" ht="31.5" customHeight="1" thickBot="1" x14ac:dyDescent="0.3">
      <c r="A170" s="134" t="s">
        <v>311</v>
      </c>
      <c r="B170" s="135"/>
      <c r="C170" s="135"/>
      <c r="D170" s="135"/>
      <c r="E170" s="135"/>
      <c r="F170" s="135"/>
      <c r="G170" s="135"/>
      <c r="H170" s="135"/>
      <c r="I170" s="135"/>
      <c r="J170" s="135"/>
      <c r="K170" s="136"/>
      <c r="M170" s="81"/>
      <c r="N170" s="72"/>
    </row>
    <row r="171" spans="1:14" s="1" customFormat="1" ht="24" x14ac:dyDescent="0.2">
      <c r="A171" s="59">
        <v>114</v>
      </c>
      <c r="B171" s="88" t="s">
        <v>869</v>
      </c>
      <c r="C171" s="26" t="s">
        <v>312</v>
      </c>
      <c r="D171" s="9" t="s">
        <v>313</v>
      </c>
      <c r="E171" s="18" t="s">
        <v>292</v>
      </c>
      <c r="F171" s="37">
        <v>13</v>
      </c>
      <c r="G171" s="38"/>
      <c r="H171" s="39">
        <f t="shared" ref="H171:H173" si="31">ROUND(F171*G171,2)</f>
        <v>0</v>
      </c>
      <c r="I171" s="90" t="s">
        <v>89</v>
      </c>
      <c r="J171" s="47">
        <f t="shared" ref="J171:J173" si="32">ROUND(H171*I171,2)</f>
        <v>0</v>
      </c>
      <c r="K171" s="48">
        <f t="shared" ref="K171:K173" si="33">ROUND(H171+J171,2)</f>
        <v>0</v>
      </c>
      <c r="M171" s="84" t="str">
        <f t="shared" si="13"/>
        <v>podaj stawkę!</v>
      </c>
      <c r="N171" s="74">
        <f t="shared" si="14"/>
        <v>1</v>
      </c>
    </row>
    <row r="172" spans="1:14" s="1" customFormat="1" ht="24" x14ac:dyDescent="0.2">
      <c r="A172" s="51">
        <v>115</v>
      </c>
      <c r="B172" s="88" t="s">
        <v>869</v>
      </c>
      <c r="C172" s="14" t="s">
        <v>314</v>
      </c>
      <c r="D172" s="11" t="s">
        <v>315</v>
      </c>
      <c r="E172" s="14" t="s">
        <v>292</v>
      </c>
      <c r="F172" s="49">
        <v>6</v>
      </c>
      <c r="G172" s="38"/>
      <c r="H172" s="39">
        <f t="shared" si="31"/>
        <v>0</v>
      </c>
      <c r="I172" s="92">
        <v>0.08</v>
      </c>
      <c r="J172" s="47">
        <f t="shared" si="32"/>
        <v>0</v>
      </c>
      <c r="K172" s="48">
        <f t="shared" si="33"/>
        <v>0</v>
      </c>
      <c r="M172" s="84" t="str">
        <f t="shared" si="13"/>
        <v>podaj stawkę!</v>
      </c>
      <c r="N172" s="74">
        <f t="shared" si="14"/>
        <v>1</v>
      </c>
    </row>
    <row r="173" spans="1:14" s="1" customFormat="1" ht="24.75" thickBot="1" x14ac:dyDescent="0.25">
      <c r="A173" s="56">
        <v>116</v>
      </c>
      <c r="B173" s="88" t="s">
        <v>869</v>
      </c>
      <c r="C173" s="22" t="s">
        <v>316</v>
      </c>
      <c r="D173" s="23" t="s">
        <v>317</v>
      </c>
      <c r="E173" s="22" t="s">
        <v>292</v>
      </c>
      <c r="F173" s="50">
        <v>6</v>
      </c>
      <c r="G173" s="38"/>
      <c r="H173" s="39">
        <f t="shared" si="31"/>
        <v>0</v>
      </c>
      <c r="I173" s="92">
        <v>0.08</v>
      </c>
      <c r="J173" s="47">
        <f t="shared" si="32"/>
        <v>0</v>
      </c>
      <c r="K173" s="48">
        <f t="shared" si="33"/>
        <v>0</v>
      </c>
      <c r="M173" s="84" t="str">
        <f t="shared" si="13"/>
        <v>podaj stawkę!</v>
      </c>
      <c r="N173" s="74">
        <f t="shared" si="14"/>
        <v>1</v>
      </c>
    </row>
    <row r="174" spans="1:14" s="1" customFormat="1" ht="27.75" customHeight="1" thickBot="1" x14ac:dyDescent="0.3">
      <c r="A174" s="131" t="s">
        <v>318</v>
      </c>
      <c r="B174" s="132"/>
      <c r="C174" s="132"/>
      <c r="D174" s="132"/>
      <c r="E174" s="132"/>
      <c r="F174" s="132"/>
      <c r="G174" s="132"/>
      <c r="H174" s="132"/>
      <c r="I174" s="132"/>
      <c r="J174" s="132"/>
      <c r="K174" s="133"/>
      <c r="M174" s="81"/>
      <c r="N174" s="72"/>
    </row>
    <row r="175" spans="1:14" s="1" customFormat="1" ht="24" x14ac:dyDescent="0.2">
      <c r="A175" s="59">
        <v>117</v>
      </c>
      <c r="B175" s="88" t="s">
        <v>870</v>
      </c>
      <c r="C175" s="28" t="s">
        <v>319</v>
      </c>
      <c r="D175" s="9" t="s">
        <v>320</v>
      </c>
      <c r="E175" s="18" t="s">
        <v>321</v>
      </c>
      <c r="F175" s="63">
        <v>4</v>
      </c>
      <c r="G175" s="64"/>
      <c r="H175" s="87">
        <f t="shared" ref="H175:H238" si="34">ROUND(F175*G175,2)</f>
        <v>0</v>
      </c>
      <c r="I175" s="93" t="s">
        <v>89</v>
      </c>
      <c r="J175" s="65">
        <f t="shared" ref="J175:J238" si="35">ROUND(H175*I175,2)</f>
        <v>0</v>
      </c>
      <c r="K175" s="66">
        <f t="shared" ref="K175:K238" si="36">ROUND(H175+J175,2)</f>
        <v>0</v>
      </c>
      <c r="M175" s="84" t="str">
        <f t="shared" si="13"/>
        <v>podaj stawkę!</v>
      </c>
      <c r="N175" s="74">
        <f t="shared" si="14"/>
        <v>1</v>
      </c>
    </row>
    <row r="176" spans="1:14" s="1" customFormat="1" ht="36" hidden="1" x14ac:dyDescent="0.2">
      <c r="A176" s="51">
        <v>118</v>
      </c>
      <c r="B176" s="88" t="s">
        <v>871</v>
      </c>
      <c r="C176" s="19" t="s">
        <v>322</v>
      </c>
      <c r="D176" s="10" t="s">
        <v>323</v>
      </c>
      <c r="E176" s="15" t="s">
        <v>140</v>
      </c>
      <c r="F176" s="67"/>
      <c r="G176" s="38"/>
      <c r="H176" s="39">
        <f t="shared" si="34"/>
        <v>0</v>
      </c>
      <c r="I176" s="92">
        <v>0.08</v>
      </c>
      <c r="J176" s="47">
        <f t="shared" si="35"/>
        <v>0</v>
      </c>
      <c r="K176" s="48">
        <f t="shared" si="36"/>
        <v>0</v>
      </c>
      <c r="M176" s="84" t="str">
        <f t="shared" si="13"/>
        <v>OK</v>
      </c>
      <c r="N176" s="74">
        <f t="shared" si="14"/>
        <v>0</v>
      </c>
    </row>
    <row r="177" spans="1:14" s="1" customFormat="1" ht="22.5" hidden="1" customHeight="1" x14ac:dyDescent="0.2">
      <c r="A177" s="59">
        <v>119</v>
      </c>
      <c r="B177" s="88" t="s">
        <v>872</v>
      </c>
      <c r="C177" s="19" t="s">
        <v>324</v>
      </c>
      <c r="D177" s="10" t="s">
        <v>325</v>
      </c>
      <c r="E177" s="15" t="s">
        <v>140</v>
      </c>
      <c r="F177" s="67"/>
      <c r="G177" s="38"/>
      <c r="H177" s="39">
        <f t="shared" si="34"/>
        <v>0</v>
      </c>
      <c r="I177" s="92">
        <v>0.08</v>
      </c>
      <c r="J177" s="47">
        <f t="shared" si="35"/>
        <v>0</v>
      </c>
      <c r="K177" s="48">
        <f t="shared" si="36"/>
        <v>0</v>
      </c>
      <c r="M177" s="84" t="str">
        <f t="shared" si="13"/>
        <v>OK</v>
      </c>
      <c r="N177" s="74">
        <f t="shared" si="14"/>
        <v>0</v>
      </c>
    </row>
    <row r="178" spans="1:14" s="1" customFormat="1" ht="24" x14ac:dyDescent="0.2">
      <c r="A178" s="51">
        <v>120</v>
      </c>
      <c r="B178" s="88" t="s">
        <v>873</v>
      </c>
      <c r="C178" s="19" t="s">
        <v>326</v>
      </c>
      <c r="D178" s="10" t="s">
        <v>327</v>
      </c>
      <c r="E178" s="15" t="s">
        <v>23</v>
      </c>
      <c r="F178" s="67">
        <v>1.89</v>
      </c>
      <c r="G178" s="38"/>
      <c r="H178" s="39">
        <f t="shared" si="34"/>
        <v>0</v>
      </c>
      <c r="I178" s="92">
        <v>0.08</v>
      </c>
      <c r="J178" s="47">
        <f t="shared" si="35"/>
        <v>0</v>
      </c>
      <c r="K178" s="48">
        <f t="shared" si="36"/>
        <v>0</v>
      </c>
      <c r="M178" s="84" t="str">
        <f t="shared" si="13"/>
        <v>podaj stawkę!</v>
      </c>
      <c r="N178" s="74">
        <f t="shared" si="14"/>
        <v>1</v>
      </c>
    </row>
    <row r="179" spans="1:14" s="1" customFormat="1" ht="24" x14ac:dyDescent="0.2">
      <c r="A179" s="59">
        <v>121</v>
      </c>
      <c r="B179" s="88" t="s">
        <v>874</v>
      </c>
      <c r="C179" s="19" t="s">
        <v>328</v>
      </c>
      <c r="D179" s="10" t="s">
        <v>329</v>
      </c>
      <c r="E179" s="15" t="s">
        <v>23</v>
      </c>
      <c r="F179" s="67">
        <v>10</v>
      </c>
      <c r="G179" s="38"/>
      <c r="H179" s="39">
        <f t="shared" si="34"/>
        <v>0</v>
      </c>
      <c r="I179" s="92">
        <v>0.08</v>
      </c>
      <c r="J179" s="47">
        <f t="shared" si="35"/>
        <v>0</v>
      </c>
      <c r="K179" s="48">
        <f t="shared" si="36"/>
        <v>0</v>
      </c>
      <c r="M179" s="84" t="str">
        <f t="shared" si="13"/>
        <v>podaj stawkę!</v>
      </c>
      <c r="N179" s="74">
        <f t="shared" si="14"/>
        <v>1</v>
      </c>
    </row>
    <row r="180" spans="1:14" s="1" customFormat="1" ht="24" hidden="1" x14ac:dyDescent="0.2">
      <c r="A180" s="51">
        <v>122</v>
      </c>
      <c r="B180" s="88" t="s">
        <v>875</v>
      </c>
      <c r="C180" s="19" t="s">
        <v>330</v>
      </c>
      <c r="D180" s="10" t="s">
        <v>331</v>
      </c>
      <c r="E180" s="15" t="s">
        <v>72</v>
      </c>
      <c r="F180" s="67"/>
      <c r="G180" s="38"/>
      <c r="H180" s="39">
        <f t="shared" si="34"/>
        <v>0</v>
      </c>
      <c r="I180" s="92">
        <v>0.08</v>
      </c>
      <c r="J180" s="47">
        <f t="shared" si="35"/>
        <v>0</v>
      </c>
      <c r="K180" s="48">
        <f t="shared" si="36"/>
        <v>0</v>
      </c>
      <c r="M180" s="84" t="str">
        <f t="shared" si="13"/>
        <v>OK</v>
      </c>
      <c r="N180" s="74">
        <f t="shared" si="14"/>
        <v>0</v>
      </c>
    </row>
    <row r="181" spans="1:14" s="1" customFormat="1" ht="24" hidden="1" x14ac:dyDescent="0.2">
      <c r="A181" s="59">
        <v>123</v>
      </c>
      <c r="B181" s="88" t="s">
        <v>876</v>
      </c>
      <c r="C181" s="19" t="s">
        <v>332</v>
      </c>
      <c r="D181" s="10" t="s">
        <v>333</v>
      </c>
      <c r="E181" s="15" t="s">
        <v>72</v>
      </c>
      <c r="F181" s="67"/>
      <c r="G181" s="38"/>
      <c r="H181" s="39">
        <f t="shared" si="34"/>
        <v>0</v>
      </c>
      <c r="I181" s="92">
        <v>0.08</v>
      </c>
      <c r="J181" s="47">
        <f t="shared" si="35"/>
        <v>0</v>
      </c>
      <c r="K181" s="48">
        <f t="shared" si="36"/>
        <v>0</v>
      </c>
      <c r="M181" s="84" t="str">
        <f t="shared" si="13"/>
        <v>OK</v>
      </c>
      <c r="N181" s="74">
        <f t="shared" si="14"/>
        <v>0</v>
      </c>
    </row>
    <row r="182" spans="1:14" s="1" customFormat="1" ht="21.75" hidden="1" customHeight="1" x14ac:dyDescent="0.2">
      <c r="A182" s="51">
        <v>124</v>
      </c>
      <c r="B182" s="88" t="s">
        <v>877</v>
      </c>
      <c r="C182" s="19" t="s">
        <v>334</v>
      </c>
      <c r="D182" s="10" t="s">
        <v>335</v>
      </c>
      <c r="E182" s="15" t="s">
        <v>72</v>
      </c>
      <c r="F182" s="67"/>
      <c r="G182" s="38"/>
      <c r="H182" s="39">
        <f t="shared" si="34"/>
        <v>0</v>
      </c>
      <c r="I182" s="92">
        <v>0.08</v>
      </c>
      <c r="J182" s="47">
        <f t="shared" si="35"/>
        <v>0</v>
      </c>
      <c r="K182" s="48">
        <f t="shared" si="36"/>
        <v>0</v>
      </c>
      <c r="M182" s="84" t="str">
        <f t="shared" si="13"/>
        <v>OK</v>
      </c>
      <c r="N182" s="74">
        <f t="shared" si="14"/>
        <v>0</v>
      </c>
    </row>
    <row r="183" spans="1:14" s="1" customFormat="1" ht="21" hidden="1" customHeight="1" x14ac:dyDescent="0.2">
      <c r="A183" s="59">
        <v>125</v>
      </c>
      <c r="B183" s="88" t="s">
        <v>878</v>
      </c>
      <c r="C183" s="19" t="s">
        <v>336</v>
      </c>
      <c r="D183" s="10" t="s">
        <v>337</v>
      </c>
      <c r="E183" s="15" t="s">
        <v>223</v>
      </c>
      <c r="F183" s="67"/>
      <c r="G183" s="38"/>
      <c r="H183" s="39">
        <f t="shared" si="34"/>
        <v>0</v>
      </c>
      <c r="I183" s="92">
        <v>0.08</v>
      </c>
      <c r="J183" s="47">
        <f t="shared" si="35"/>
        <v>0</v>
      </c>
      <c r="K183" s="48">
        <f t="shared" si="36"/>
        <v>0</v>
      </c>
      <c r="M183" s="84" t="str">
        <f t="shared" si="13"/>
        <v>OK</v>
      </c>
      <c r="N183" s="74">
        <f t="shared" si="14"/>
        <v>0</v>
      </c>
    </row>
    <row r="184" spans="1:14" s="1" customFormat="1" ht="24" hidden="1" x14ac:dyDescent="0.2">
      <c r="A184" s="51">
        <v>126</v>
      </c>
      <c r="B184" s="88" t="s">
        <v>879</v>
      </c>
      <c r="C184" s="14" t="s">
        <v>338</v>
      </c>
      <c r="D184" s="10" t="s">
        <v>339</v>
      </c>
      <c r="E184" s="15" t="s">
        <v>136</v>
      </c>
      <c r="F184" s="67"/>
      <c r="G184" s="38"/>
      <c r="H184" s="39">
        <f t="shared" si="34"/>
        <v>0</v>
      </c>
      <c r="I184" s="92">
        <v>0.08</v>
      </c>
      <c r="J184" s="47">
        <f t="shared" si="35"/>
        <v>0</v>
      </c>
      <c r="K184" s="48">
        <f t="shared" si="36"/>
        <v>0</v>
      </c>
      <c r="M184" s="84" t="str">
        <f t="shared" si="13"/>
        <v>OK</v>
      </c>
      <c r="N184" s="74">
        <f t="shared" si="14"/>
        <v>0</v>
      </c>
    </row>
    <row r="185" spans="1:14" s="1" customFormat="1" ht="36" hidden="1" x14ac:dyDescent="0.2">
      <c r="A185" s="59">
        <v>127</v>
      </c>
      <c r="B185" s="88" t="s">
        <v>880</v>
      </c>
      <c r="C185" s="19" t="s">
        <v>340</v>
      </c>
      <c r="D185" s="10" t="s">
        <v>341</v>
      </c>
      <c r="E185" s="15" t="s">
        <v>342</v>
      </c>
      <c r="F185" s="67"/>
      <c r="G185" s="38"/>
      <c r="H185" s="39">
        <f t="shared" si="34"/>
        <v>0</v>
      </c>
      <c r="I185" s="92">
        <v>0.08</v>
      </c>
      <c r="J185" s="47">
        <f t="shared" si="35"/>
        <v>0</v>
      </c>
      <c r="K185" s="48">
        <f t="shared" si="36"/>
        <v>0</v>
      </c>
      <c r="M185" s="84" t="str">
        <f t="shared" si="13"/>
        <v>OK</v>
      </c>
      <c r="N185" s="74">
        <f t="shared" si="14"/>
        <v>0</v>
      </c>
    </row>
    <row r="186" spans="1:14" s="1" customFormat="1" ht="24" hidden="1" x14ac:dyDescent="0.2">
      <c r="A186" s="51">
        <v>128</v>
      </c>
      <c r="B186" s="88" t="s">
        <v>881</v>
      </c>
      <c r="C186" s="14" t="s">
        <v>343</v>
      </c>
      <c r="D186" s="10" t="s">
        <v>344</v>
      </c>
      <c r="E186" s="15" t="s">
        <v>342</v>
      </c>
      <c r="F186" s="67"/>
      <c r="G186" s="38"/>
      <c r="H186" s="39">
        <f t="shared" si="34"/>
        <v>0</v>
      </c>
      <c r="I186" s="92">
        <v>0.08</v>
      </c>
      <c r="J186" s="47">
        <f t="shared" si="35"/>
        <v>0</v>
      </c>
      <c r="K186" s="48">
        <f t="shared" si="36"/>
        <v>0</v>
      </c>
      <c r="M186" s="84" t="str">
        <f t="shared" si="13"/>
        <v>OK</v>
      </c>
      <c r="N186" s="74">
        <f t="shared" si="14"/>
        <v>0</v>
      </c>
    </row>
    <row r="187" spans="1:14" s="1" customFormat="1" ht="18.75" hidden="1" x14ac:dyDescent="0.2">
      <c r="A187" s="59">
        <v>129</v>
      </c>
      <c r="B187" s="88" t="s">
        <v>882</v>
      </c>
      <c r="C187" s="19" t="s">
        <v>345</v>
      </c>
      <c r="D187" s="10" t="s">
        <v>346</v>
      </c>
      <c r="E187" s="15" t="s">
        <v>342</v>
      </c>
      <c r="F187" s="67"/>
      <c r="G187" s="38"/>
      <c r="H187" s="39">
        <f t="shared" si="34"/>
        <v>0</v>
      </c>
      <c r="I187" s="92">
        <v>0.08</v>
      </c>
      <c r="J187" s="47">
        <f t="shared" si="35"/>
        <v>0</v>
      </c>
      <c r="K187" s="48">
        <f t="shared" si="36"/>
        <v>0</v>
      </c>
      <c r="M187" s="84" t="str">
        <f t="shared" si="13"/>
        <v>OK</v>
      </c>
      <c r="N187" s="74">
        <f t="shared" si="14"/>
        <v>0</v>
      </c>
    </row>
    <row r="188" spans="1:14" s="1" customFormat="1" ht="24" hidden="1" x14ac:dyDescent="0.2">
      <c r="A188" s="51">
        <v>130</v>
      </c>
      <c r="B188" s="88" t="s">
        <v>883</v>
      </c>
      <c r="C188" s="14" t="s">
        <v>347</v>
      </c>
      <c r="D188" s="10" t="s">
        <v>348</v>
      </c>
      <c r="E188" s="14" t="s">
        <v>14</v>
      </c>
      <c r="F188" s="67"/>
      <c r="G188" s="38"/>
      <c r="H188" s="39">
        <f t="shared" si="34"/>
        <v>0</v>
      </c>
      <c r="I188" s="92">
        <v>0.08</v>
      </c>
      <c r="J188" s="47">
        <f t="shared" si="35"/>
        <v>0</v>
      </c>
      <c r="K188" s="48">
        <f t="shared" si="36"/>
        <v>0</v>
      </c>
      <c r="M188" s="84" t="str">
        <f t="shared" si="13"/>
        <v>OK</v>
      </c>
      <c r="N188" s="74">
        <f t="shared" si="14"/>
        <v>0</v>
      </c>
    </row>
    <row r="189" spans="1:14" s="1" customFormat="1" ht="24" hidden="1" x14ac:dyDescent="0.2">
      <c r="A189" s="59">
        <v>131</v>
      </c>
      <c r="B189" s="88" t="s">
        <v>883</v>
      </c>
      <c r="C189" s="14" t="s">
        <v>349</v>
      </c>
      <c r="D189" s="11" t="s">
        <v>350</v>
      </c>
      <c r="E189" s="14" t="s">
        <v>14</v>
      </c>
      <c r="F189" s="67"/>
      <c r="G189" s="38"/>
      <c r="H189" s="39">
        <f t="shared" si="34"/>
        <v>0</v>
      </c>
      <c r="I189" s="92">
        <v>0.08</v>
      </c>
      <c r="J189" s="47">
        <f t="shared" si="35"/>
        <v>0</v>
      </c>
      <c r="K189" s="48">
        <f t="shared" si="36"/>
        <v>0</v>
      </c>
      <c r="M189" s="84" t="str">
        <f t="shared" si="13"/>
        <v>OK</v>
      </c>
      <c r="N189" s="74">
        <f t="shared" si="14"/>
        <v>0</v>
      </c>
    </row>
    <row r="190" spans="1:14" s="1" customFormat="1" ht="24" hidden="1" x14ac:dyDescent="0.2">
      <c r="A190" s="51">
        <v>132</v>
      </c>
      <c r="B190" s="88" t="s">
        <v>883</v>
      </c>
      <c r="C190" s="14" t="s">
        <v>351</v>
      </c>
      <c r="D190" s="11" t="s">
        <v>352</v>
      </c>
      <c r="E190" s="14" t="s">
        <v>14</v>
      </c>
      <c r="F190" s="67"/>
      <c r="G190" s="38"/>
      <c r="H190" s="39">
        <f t="shared" si="34"/>
        <v>0</v>
      </c>
      <c r="I190" s="92">
        <v>0.08</v>
      </c>
      <c r="J190" s="47">
        <f t="shared" si="35"/>
        <v>0</v>
      </c>
      <c r="K190" s="48">
        <f t="shared" si="36"/>
        <v>0</v>
      </c>
      <c r="M190" s="84" t="str">
        <f t="shared" si="13"/>
        <v>OK</v>
      </c>
      <c r="N190" s="74">
        <f t="shared" si="14"/>
        <v>0</v>
      </c>
    </row>
    <row r="191" spans="1:14" s="1" customFormat="1" ht="24" hidden="1" x14ac:dyDescent="0.2">
      <c r="A191" s="59">
        <v>133</v>
      </c>
      <c r="B191" s="88" t="s">
        <v>883</v>
      </c>
      <c r="C191" s="14" t="s">
        <v>353</v>
      </c>
      <c r="D191" s="11" t="s">
        <v>354</v>
      </c>
      <c r="E191" s="14" t="s">
        <v>14</v>
      </c>
      <c r="F191" s="67"/>
      <c r="G191" s="38"/>
      <c r="H191" s="39">
        <f t="shared" si="34"/>
        <v>0</v>
      </c>
      <c r="I191" s="92">
        <v>0.08</v>
      </c>
      <c r="J191" s="47">
        <f t="shared" si="35"/>
        <v>0</v>
      </c>
      <c r="K191" s="48">
        <f t="shared" si="36"/>
        <v>0</v>
      </c>
      <c r="M191" s="84" t="str">
        <f t="shared" si="13"/>
        <v>OK</v>
      </c>
      <c r="N191" s="74">
        <f t="shared" si="14"/>
        <v>0</v>
      </c>
    </row>
    <row r="192" spans="1:14" s="1" customFormat="1" ht="24" hidden="1" x14ac:dyDescent="0.2">
      <c r="A192" s="51">
        <v>134</v>
      </c>
      <c r="B192" s="88" t="s">
        <v>883</v>
      </c>
      <c r="C192" s="14" t="s">
        <v>355</v>
      </c>
      <c r="D192" s="11" t="s">
        <v>356</v>
      </c>
      <c r="E192" s="14" t="s">
        <v>14</v>
      </c>
      <c r="F192" s="67"/>
      <c r="G192" s="38"/>
      <c r="H192" s="39">
        <f t="shared" si="34"/>
        <v>0</v>
      </c>
      <c r="I192" s="92">
        <v>0.08</v>
      </c>
      <c r="J192" s="47">
        <f t="shared" si="35"/>
        <v>0</v>
      </c>
      <c r="K192" s="48">
        <f t="shared" si="36"/>
        <v>0</v>
      </c>
      <c r="M192" s="84" t="str">
        <f t="shared" si="13"/>
        <v>OK</v>
      </c>
      <c r="N192" s="74">
        <f t="shared" si="14"/>
        <v>0</v>
      </c>
    </row>
    <row r="193" spans="1:14" s="1" customFormat="1" ht="24" hidden="1" x14ac:dyDescent="0.2">
      <c r="A193" s="59">
        <v>135</v>
      </c>
      <c r="B193" s="88" t="s">
        <v>883</v>
      </c>
      <c r="C193" s="19" t="s">
        <v>357</v>
      </c>
      <c r="D193" s="10" t="s">
        <v>358</v>
      </c>
      <c r="E193" s="14" t="s">
        <v>14</v>
      </c>
      <c r="F193" s="67"/>
      <c r="G193" s="38"/>
      <c r="H193" s="39">
        <f t="shared" si="34"/>
        <v>0</v>
      </c>
      <c r="I193" s="92">
        <v>0.08</v>
      </c>
      <c r="J193" s="47">
        <f t="shared" si="35"/>
        <v>0</v>
      </c>
      <c r="K193" s="48">
        <f t="shared" si="36"/>
        <v>0</v>
      </c>
      <c r="M193" s="84" t="str">
        <f t="shared" si="13"/>
        <v>OK</v>
      </c>
      <c r="N193" s="74">
        <f t="shared" si="14"/>
        <v>0</v>
      </c>
    </row>
    <row r="194" spans="1:14" s="1" customFormat="1" ht="24" hidden="1" x14ac:dyDescent="0.2">
      <c r="A194" s="51">
        <v>136</v>
      </c>
      <c r="B194" s="88" t="s">
        <v>883</v>
      </c>
      <c r="C194" s="14" t="s">
        <v>359</v>
      </c>
      <c r="D194" s="11" t="s">
        <v>360</v>
      </c>
      <c r="E194" s="14" t="s">
        <v>14</v>
      </c>
      <c r="F194" s="67"/>
      <c r="G194" s="38"/>
      <c r="H194" s="39">
        <f t="shared" si="34"/>
        <v>0</v>
      </c>
      <c r="I194" s="92">
        <v>0.08</v>
      </c>
      <c r="J194" s="47">
        <f t="shared" si="35"/>
        <v>0</v>
      </c>
      <c r="K194" s="48">
        <f t="shared" si="36"/>
        <v>0</v>
      </c>
      <c r="M194" s="84" t="str">
        <f t="shared" si="13"/>
        <v>OK</v>
      </c>
      <c r="N194" s="74">
        <f t="shared" si="14"/>
        <v>0</v>
      </c>
    </row>
    <row r="195" spans="1:14" s="1" customFormat="1" ht="36" hidden="1" x14ac:dyDescent="0.2">
      <c r="A195" s="59">
        <v>137</v>
      </c>
      <c r="B195" s="88" t="s">
        <v>883</v>
      </c>
      <c r="C195" s="14" t="s">
        <v>361</v>
      </c>
      <c r="D195" s="11" t="s">
        <v>362</v>
      </c>
      <c r="E195" s="14" t="s">
        <v>14</v>
      </c>
      <c r="F195" s="67"/>
      <c r="G195" s="38"/>
      <c r="H195" s="39">
        <f t="shared" si="34"/>
        <v>0</v>
      </c>
      <c r="I195" s="92">
        <v>0.08</v>
      </c>
      <c r="J195" s="47">
        <f t="shared" si="35"/>
        <v>0</v>
      </c>
      <c r="K195" s="48">
        <f t="shared" si="36"/>
        <v>0</v>
      </c>
      <c r="M195" s="84" t="str">
        <f t="shared" si="13"/>
        <v>OK</v>
      </c>
      <c r="N195" s="74">
        <f t="shared" si="14"/>
        <v>0</v>
      </c>
    </row>
    <row r="196" spans="1:14" s="1" customFormat="1" ht="24" hidden="1" x14ac:dyDescent="0.2">
      <c r="A196" s="51">
        <v>138</v>
      </c>
      <c r="B196" s="88" t="s">
        <v>883</v>
      </c>
      <c r="C196" s="14" t="s">
        <v>363</v>
      </c>
      <c r="D196" s="11" t="s">
        <v>364</v>
      </c>
      <c r="E196" s="14" t="s">
        <v>14</v>
      </c>
      <c r="F196" s="67"/>
      <c r="G196" s="38"/>
      <c r="H196" s="39">
        <f t="shared" si="34"/>
        <v>0</v>
      </c>
      <c r="I196" s="92">
        <v>0.08</v>
      </c>
      <c r="J196" s="47">
        <f t="shared" si="35"/>
        <v>0</v>
      </c>
      <c r="K196" s="48">
        <f t="shared" si="36"/>
        <v>0</v>
      </c>
      <c r="M196" s="84" t="str">
        <f t="shared" si="13"/>
        <v>OK</v>
      </c>
      <c r="N196" s="74">
        <f t="shared" si="14"/>
        <v>0</v>
      </c>
    </row>
    <row r="197" spans="1:14" s="1" customFormat="1" ht="24" hidden="1" x14ac:dyDescent="0.2">
      <c r="A197" s="59">
        <v>139</v>
      </c>
      <c r="B197" s="88" t="s">
        <v>884</v>
      </c>
      <c r="C197" s="14" t="s">
        <v>365</v>
      </c>
      <c r="D197" s="11" t="s">
        <v>366</v>
      </c>
      <c r="E197" s="14" t="s">
        <v>14</v>
      </c>
      <c r="F197" s="67"/>
      <c r="G197" s="38"/>
      <c r="H197" s="39">
        <f t="shared" si="34"/>
        <v>0</v>
      </c>
      <c r="I197" s="92">
        <v>0.08</v>
      </c>
      <c r="J197" s="47">
        <f t="shared" si="35"/>
        <v>0</v>
      </c>
      <c r="K197" s="48">
        <f t="shared" si="36"/>
        <v>0</v>
      </c>
      <c r="M197" s="84" t="str">
        <f t="shared" si="13"/>
        <v>OK</v>
      </c>
      <c r="N197" s="74">
        <f t="shared" si="14"/>
        <v>0</v>
      </c>
    </row>
    <row r="198" spans="1:14" s="1" customFormat="1" ht="24" hidden="1" x14ac:dyDescent="0.2">
      <c r="A198" s="51">
        <v>140</v>
      </c>
      <c r="B198" s="88" t="s">
        <v>884</v>
      </c>
      <c r="C198" s="19" t="s">
        <v>367</v>
      </c>
      <c r="D198" s="10" t="s">
        <v>368</v>
      </c>
      <c r="E198" s="14" t="s">
        <v>14</v>
      </c>
      <c r="F198" s="67"/>
      <c r="G198" s="38"/>
      <c r="H198" s="39">
        <f t="shared" si="34"/>
        <v>0</v>
      </c>
      <c r="I198" s="92">
        <v>0.08</v>
      </c>
      <c r="J198" s="47">
        <f t="shared" si="35"/>
        <v>0</v>
      </c>
      <c r="K198" s="48">
        <f t="shared" si="36"/>
        <v>0</v>
      </c>
      <c r="M198" s="84" t="str">
        <f t="shared" si="13"/>
        <v>OK</v>
      </c>
      <c r="N198" s="74">
        <f t="shared" si="14"/>
        <v>0</v>
      </c>
    </row>
    <row r="199" spans="1:14" s="1" customFormat="1" ht="24" hidden="1" x14ac:dyDescent="0.2">
      <c r="A199" s="59">
        <v>141</v>
      </c>
      <c r="B199" s="88" t="s">
        <v>885</v>
      </c>
      <c r="C199" s="14" t="s">
        <v>369</v>
      </c>
      <c r="D199" s="11" t="s">
        <v>370</v>
      </c>
      <c r="E199" s="14" t="s">
        <v>14</v>
      </c>
      <c r="F199" s="67"/>
      <c r="G199" s="38"/>
      <c r="H199" s="39">
        <f t="shared" si="34"/>
        <v>0</v>
      </c>
      <c r="I199" s="92">
        <v>0.08</v>
      </c>
      <c r="J199" s="47">
        <f t="shared" si="35"/>
        <v>0</v>
      </c>
      <c r="K199" s="48">
        <f t="shared" si="36"/>
        <v>0</v>
      </c>
      <c r="M199" s="84" t="str">
        <f t="shared" si="13"/>
        <v>OK</v>
      </c>
      <c r="N199" s="74">
        <f t="shared" si="14"/>
        <v>0</v>
      </c>
    </row>
    <row r="200" spans="1:14" s="1" customFormat="1" ht="24" hidden="1" x14ac:dyDescent="0.2">
      <c r="A200" s="51">
        <v>142</v>
      </c>
      <c r="B200" s="88" t="s">
        <v>885</v>
      </c>
      <c r="C200" s="14" t="s">
        <v>371</v>
      </c>
      <c r="D200" s="11" t="s">
        <v>372</v>
      </c>
      <c r="E200" s="14" t="s">
        <v>14</v>
      </c>
      <c r="F200" s="67"/>
      <c r="G200" s="38"/>
      <c r="H200" s="39">
        <f t="shared" si="34"/>
        <v>0</v>
      </c>
      <c r="I200" s="92">
        <v>0.08</v>
      </c>
      <c r="J200" s="47">
        <f t="shared" si="35"/>
        <v>0</v>
      </c>
      <c r="K200" s="48">
        <f t="shared" si="36"/>
        <v>0</v>
      </c>
      <c r="M200" s="84" t="str">
        <f t="shared" si="13"/>
        <v>OK</v>
      </c>
      <c r="N200" s="74">
        <f t="shared" si="14"/>
        <v>0</v>
      </c>
    </row>
    <row r="201" spans="1:14" s="1" customFormat="1" ht="24" hidden="1" x14ac:dyDescent="0.2">
      <c r="A201" s="59">
        <v>143</v>
      </c>
      <c r="B201" s="88" t="s">
        <v>886</v>
      </c>
      <c r="C201" s="14" t="s">
        <v>373</v>
      </c>
      <c r="D201" s="11" t="s">
        <v>374</v>
      </c>
      <c r="E201" s="14" t="s">
        <v>14</v>
      </c>
      <c r="F201" s="67"/>
      <c r="G201" s="38"/>
      <c r="H201" s="39">
        <f t="shared" si="34"/>
        <v>0</v>
      </c>
      <c r="I201" s="92">
        <v>0.08</v>
      </c>
      <c r="J201" s="47">
        <f t="shared" si="35"/>
        <v>0</v>
      </c>
      <c r="K201" s="48">
        <f t="shared" si="36"/>
        <v>0</v>
      </c>
      <c r="M201" s="84" t="str">
        <f t="shared" si="13"/>
        <v>OK</v>
      </c>
      <c r="N201" s="74">
        <f t="shared" si="14"/>
        <v>0</v>
      </c>
    </row>
    <row r="202" spans="1:14" s="1" customFormat="1" ht="24" hidden="1" x14ac:dyDescent="0.2">
      <c r="A202" s="51">
        <v>144</v>
      </c>
      <c r="B202" s="88" t="s">
        <v>887</v>
      </c>
      <c r="C202" s="14" t="s">
        <v>375</v>
      </c>
      <c r="D202" s="11" t="s">
        <v>376</v>
      </c>
      <c r="E202" s="14" t="s">
        <v>14</v>
      </c>
      <c r="F202" s="67"/>
      <c r="G202" s="38"/>
      <c r="H202" s="39">
        <f t="shared" si="34"/>
        <v>0</v>
      </c>
      <c r="I202" s="92">
        <v>0.08</v>
      </c>
      <c r="J202" s="47">
        <f t="shared" si="35"/>
        <v>0</v>
      </c>
      <c r="K202" s="48">
        <f t="shared" si="36"/>
        <v>0</v>
      </c>
      <c r="M202" s="84" t="str">
        <f t="shared" si="13"/>
        <v>OK</v>
      </c>
      <c r="N202" s="74">
        <f t="shared" si="14"/>
        <v>0</v>
      </c>
    </row>
    <row r="203" spans="1:14" s="1" customFormat="1" ht="24" hidden="1" x14ac:dyDescent="0.2">
      <c r="A203" s="59">
        <v>145</v>
      </c>
      <c r="B203" s="88" t="s">
        <v>887</v>
      </c>
      <c r="C203" s="14" t="s">
        <v>377</v>
      </c>
      <c r="D203" s="11" t="s">
        <v>378</v>
      </c>
      <c r="E203" s="14" t="s">
        <v>14</v>
      </c>
      <c r="F203" s="67"/>
      <c r="G203" s="38"/>
      <c r="H203" s="39">
        <f t="shared" si="34"/>
        <v>0</v>
      </c>
      <c r="I203" s="92">
        <v>0.08</v>
      </c>
      <c r="J203" s="47">
        <f t="shared" si="35"/>
        <v>0</v>
      </c>
      <c r="K203" s="48">
        <f t="shared" si="36"/>
        <v>0</v>
      </c>
      <c r="M203" s="84" t="str">
        <f t="shared" si="13"/>
        <v>OK</v>
      </c>
      <c r="N203" s="74">
        <f t="shared" si="14"/>
        <v>0</v>
      </c>
    </row>
    <row r="204" spans="1:14" s="1" customFormat="1" ht="24" hidden="1" x14ac:dyDescent="0.2">
      <c r="A204" s="51">
        <v>146</v>
      </c>
      <c r="B204" s="88" t="s">
        <v>887</v>
      </c>
      <c r="C204" s="14" t="s">
        <v>379</v>
      </c>
      <c r="D204" s="11" t="s">
        <v>380</v>
      </c>
      <c r="E204" s="14" t="s">
        <v>14</v>
      </c>
      <c r="F204" s="67"/>
      <c r="G204" s="38"/>
      <c r="H204" s="39">
        <f t="shared" si="34"/>
        <v>0</v>
      </c>
      <c r="I204" s="92">
        <v>0.08</v>
      </c>
      <c r="J204" s="47">
        <f t="shared" si="35"/>
        <v>0</v>
      </c>
      <c r="K204" s="48">
        <f t="shared" si="36"/>
        <v>0</v>
      </c>
      <c r="M204" s="84" t="str">
        <f t="shared" si="13"/>
        <v>OK</v>
      </c>
      <c r="N204" s="74">
        <f t="shared" si="14"/>
        <v>0</v>
      </c>
    </row>
    <row r="205" spans="1:14" s="1" customFormat="1" ht="18.75" hidden="1" x14ac:dyDescent="0.2">
      <c r="A205" s="59">
        <v>147</v>
      </c>
      <c r="B205" s="88" t="s">
        <v>888</v>
      </c>
      <c r="C205" s="19" t="s">
        <v>381</v>
      </c>
      <c r="D205" s="10" t="s">
        <v>382</v>
      </c>
      <c r="E205" s="15" t="s">
        <v>243</v>
      </c>
      <c r="F205" s="67"/>
      <c r="G205" s="38"/>
      <c r="H205" s="39">
        <f t="shared" si="34"/>
        <v>0</v>
      </c>
      <c r="I205" s="92">
        <v>0.23</v>
      </c>
      <c r="J205" s="47">
        <f t="shared" si="35"/>
        <v>0</v>
      </c>
      <c r="K205" s="48">
        <f t="shared" si="36"/>
        <v>0</v>
      </c>
      <c r="M205" s="84" t="str">
        <f t="shared" si="13"/>
        <v>OK</v>
      </c>
      <c r="N205" s="74">
        <f t="shared" si="14"/>
        <v>0</v>
      </c>
    </row>
    <row r="206" spans="1:14" s="1" customFormat="1" ht="18.75" x14ac:dyDescent="0.2">
      <c r="A206" s="51">
        <v>148</v>
      </c>
      <c r="B206" s="88" t="s">
        <v>400</v>
      </c>
      <c r="C206" s="19" t="s">
        <v>383</v>
      </c>
      <c r="D206" s="10" t="s">
        <v>384</v>
      </c>
      <c r="E206" s="15" t="s">
        <v>385</v>
      </c>
      <c r="F206" s="67">
        <v>2100.35</v>
      </c>
      <c r="G206" s="38"/>
      <c r="H206" s="39">
        <f t="shared" si="34"/>
        <v>0</v>
      </c>
      <c r="I206" s="92">
        <v>0.08</v>
      </c>
      <c r="J206" s="47">
        <f t="shared" si="35"/>
        <v>0</v>
      </c>
      <c r="K206" s="48">
        <f t="shared" si="36"/>
        <v>0</v>
      </c>
      <c r="M206" s="84" t="str">
        <f t="shared" si="13"/>
        <v>podaj stawkę!</v>
      </c>
      <c r="N206" s="74">
        <f t="shared" si="14"/>
        <v>1</v>
      </c>
    </row>
    <row r="207" spans="1:14" s="1" customFormat="1" ht="18.75" x14ac:dyDescent="0.2">
      <c r="A207" s="59">
        <v>149</v>
      </c>
      <c r="B207" s="88" t="s">
        <v>400</v>
      </c>
      <c r="C207" s="19" t="s">
        <v>386</v>
      </c>
      <c r="D207" s="10" t="s">
        <v>387</v>
      </c>
      <c r="E207" s="15" t="s">
        <v>385</v>
      </c>
      <c r="F207" s="67">
        <v>1341.8</v>
      </c>
      <c r="G207" s="38"/>
      <c r="H207" s="39">
        <f t="shared" si="34"/>
        <v>0</v>
      </c>
      <c r="I207" s="92">
        <v>0.08</v>
      </c>
      <c r="J207" s="47">
        <f t="shared" si="35"/>
        <v>0</v>
      </c>
      <c r="K207" s="48">
        <f t="shared" si="36"/>
        <v>0</v>
      </c>
      <c r="M207" s="84" t="str">
        <f t="shared" si="13"/>
        <v>podaj stawkę!</v>
      </c>
      <c r="N207" s="74">
        <f t="shared" si="14"/>
        <v>1</v>
      </c>
    </row>
    <row r="208" spans="1:14" s="1" customFormat="1" ht="18.75" x14ac:dyDescent="0.2">
      <c r="A208" s="51">
        <v>150</v>
      </c>
      <c r="B208" s="88" t="s">
        <v>400</v>
      </c>
      <c r="C208" s="19" t="s">
        <v>388</v>
      </c>
      <c r="D208" s="10" t="s">
        <v>389</v>
      </c>
      <c r="E208" s="15" t="s">
        <v>385</v>
      </c>
      <c r="F208" s="67">
        <v>558.9</v>
      </c>
      <c r="G208" s="38"/>
      <c r="H208" s="39">
        <f t="shared" si="34"/>
        <v>0</v>
      </c>
      <c r="I208" s="92">
        <v>0.08</v>
      </c>
      <c r="J208" s="47">
        <f t="shared" si="35"/>
        <v>0</v>
      </c>
      <c r="K208" s="48">
        <f t="shared" si="36"/>
        <v>0</v>
      </c>
      <c r="M208" s="84" t="str">
        <f t="shared" si="13"/>
        <v>podaj stawkę!</v>
      </c>
      <c r="N208" s="74">
        <f t="shared" si="14"/>
        <v>1</v>
      </c>
    </row>
    <row r="209" spans="1:14" s="1" customFormat="1" ht="18.75" x14ac:dyDescent="0.2">
      <c r="A209" s="59">
        <v>151</v>
      </c>
      <c r="B209" s="88" t="s">
        <v>400</v>
      </c>
      <c r="C209" s="19" t="s">
        <v>390</v>
      </c>
      <c r="D209" s="10" t="s">
        <v>391</v>
      </c>
      <c r="E209" s="15" t="s">
        <v>385</v>
      </c>
      <c r="F209" s="67">
        <v>1336.9</v>
      </c>
      <c r="G209" s="38"/>
      <c r="H209" s="39">
        <f t="shared" si="34"/>
        <v>0</v>
      </c>
      <c r="I209" s="92">
        <v>0.08</v>
      </c>
      <c r="J209" s="47">
        <f t="shared" si="35"/>
        <v>0</v>
      </c>
      <c r="K209" s="48">
        <f t="shared" si="36"/>
        <v>0</v>
      </c>
      <c r="M209" s="84" t="str">
        <f t="shared" si="13"/>
        <v>podaj stawkę!</v>
      </c>
      <c r="N209" s="74">
        <f t="shared" si="14"/>
        <v>1</v>
      </c>
    </row>
    <row r="210" spans="1:14" s="1" customFormat="1" ht="24" hidden="1" x14ac:dyDescent="0.2">
      <c r="A210" s="51">
        <v>152</v>
      </c>
      <c r="B210" s="88" t="s">
        <v>889</v>
      </c>
      <c r="C210" s="19" t="s">
        <v>392</v>
      </c>
      <c r="D210" s="10" t="s">
        <v>393</v>
      </c>
      <c r="E210" s="15" t="s">
        <v>385</v>
      </c>
      <c r="F210" s="67"/>
      <c r="G210" s="38"/>
      <c r="H210" s="39">
        <f t="shared" si="34"/>
        <v>0</v>
      </c>
      <c r="I210" s="92">
        <v>0.08</v>
      </c>
      <c r="J210" s="47">
        <f t="shared" si="35"/>
        <v>0</v>
      </c>
      <c r="K210" s="48">
        <f t="shared" si="36"/>
        <v>0</v>
      </c>
      <c r="M210" s="84" t="str">
        <f t="shared" si="13"/>
        <v>OK</v>
      </c>
      <c r="N210" s="74">
        <f t="shared" si="14"/>
        <v>0</v>
      </c>
    </row>
    <row r="211" spans="1:14" s="1" customFormat="1" ht="24" hidden="1" x14ac:dyDescent="0.2">
      <c r="A211" s="59">
        <v>153</v>
      </c>
      <c r="B211" s="88" t="s">
        <v>889</v>
      </c>
      <c r="C211" s="19" t="s">
        <v>394</v>
      </c>
      <c r="D211" s="10" t="s">
        <v>395</v>
      </c>
      <c r="E211" s="15" t="s">
        <v>385</v>
      </c>
      <c r="F211" s="67"/>
      <c r="G211" s="38"/>
      <c r="H211" s="39">
        <f t="shared" si="34"/>
        <v>0</v>
      </c>
      <c r="I211" s="92">
        <v>0.08</v>
      </c>
      <c r="J211" s="47">
        <f t="shared" si="35"/>
        <v>0</v>
      </c>
      <c r="K211" s="48">
        <f t="shared" si="36"/>
        <v>0</v>
      </c>
      <c r="M211" s="84" t="str">
        <f t="shared" si="13"/>
        <v>OK</v>
      </c>
      <c r="N211" s="74">
        <f t="shared" si="14"/>
        <v>0</v>
      </c>
    </row>
    <row r="212" spans="1:14" s="1" customFormat="1" ht="18.75" x14ac:dyDescent="0.2">
      <c r="A212" s="51">
        <v>154</v>
      </c>
      <c r="B212" s="88" t="s">
        <v>400</v>
      </c>
      <c r="C212" s="19" t="s">
        <v>396</v>
      </c>
      <c r="D212" s="10" t="s">
        <v>397</v>
      </c>
      <c r="E212" s="15" t="s">
        <v>385</v>
      </c>
      <c r="F212" s="67">
        <v>32.799999999999997</v>
      </c>
      <c r="G212" s="38"/>
      <c r="H212" s="39">
        <f t="shared" si="34"/>
        <v>0</v>
      </c>
      <c r="I212" s="92">
        <v>0.08</v>
      </c>
      <c r="J212" s="47">
        <f t="shared" si="35"/>
        <v>0</v>
      </c>
      <c r="K212" s="48">
        <f t="shared" si="36"/>
        <v>0</v>
      </c>
      <c r="M212" s="84" t="str">
        <f t="shared" ref="M212:M275" si="37">IF(AND(F212&gt;0,OR(ISBLANK(G212),G212=0)),"podaj stawkę!",IF(AND(ISBLANK(F212),G212&gt;0),"usuń stawkę","OK"))</f>
        <v>podaj stawkę!</v>
      </c>
      <c r="N212" s="74">
        <f t="shared" ref="N212:N275" si="38">IF(M212&lt;&gt;"OK",1,0)</f>
        <v>1</v>
      </c>
    </row>
    <row r="213" spans="1:14" s="1" customFormat="1" ht="18.75" x14ac:dyDescent="0.2">
      <c r="A213" s="59">
        <v>155</v>
      </c>
      <c r="B213" s="88" t="s">
        <v>400</v>
      </c>
      <c r="C213" s="19" t="s">
        <v>398</v>
      </c>
      <c r="D213" s="10" t="s">
        <v>399</v>
      </c>
      <c r="E213" s="15" t="s">
        <v>385</v>
      </c>
      <c r="F213" s="67">
        <v>170</v>
      </c>
      <c r="G213" s="38"/>
      <c r="H213" s="39">
        <f t="shared" si="34"/>
        <v>0</v>
      </c>
      <c r="I213" s="92">
        <v>0.08</v>
      </c>
      <c r="J213" s="47">
        <f t="shared" si="35"/>
        <v>0</v>
      </c>
      <c r="K213" s="48">
        <f t="shared" si="36"/>
        <v>0</v>
      </c>
      <c r="M213" s="84" t="str">
        <f t="shared" si="37"/>
        <v>podaj stawkę!</v>
      </c>
      <c r="N213" s="74">
        <f t="shared" si="38"/>
        <v>1</v>
      </c>
    </row>
    <row r="214" spans="1:14" s="1" customFormat="1" ht="18.75" hidden="1" x14ac:dyDescent="0.2">
      <c r="A214" s="51">
        <v>156</v>
      </c>
      <c r="B214" s="55" t="s">
        <v>400</v>
      </c>
      <c r="C214" s="19" t="s">
        <v>401</v>
      </c>
      <c r="D214" s="10" t="s">
        <v>402</v>
      </c>
      <c r="E214" s="15" t="s">
        <v>385</v>
      </c>
      <c r="F214" s="67"/>
      <c r="G214" s="38"/>
      <c r="H214" s="39">
        <f t="shared" si="34"/>
        <v>0</v>
      </c>
      <c r="I214" s="92">
        <v>0.08</v>
      </c>
      <c r="J214" s="47">
        <f t="shared" si="35"/>
        <v>0</v>
      </c>
      <c r="K214" s="48">
        <f t="shared" si="36"/>
        <v>0</v>
      </c>
      <c r="M214" s="84" t="str">
        <f t="shared" si="37"/>
        <v>OK</v>
      </c>
      <c r="N214" s="74">
        <f t="shared" si="38"/>
        <v>0</v>
      </c>
    </row>
    <row r="215" spans="1:14" s="1" customFormat="1" ht="18.75" x14ac:dyDescent="0.2">
      <c r="A215" s="59">
        <v>157</v>
      </c>
      <c r="B215" s="88" t="s">
        <v>400</v>
      </c>
      <c r="C215" s="19" t="s">
        <v>403</v>
      </c>
      <c r="D215" s="10" t="s">
        <v>404</v>
      </c>
      <c r="E215" s="15" t="s">
        <v>385</v>
      </c>
      <c r="F215" s="67">
        <v>718</v>
      </c>
      <c r="G215" s="38"/>
      <c r="H215" s="39">
        <f t="shared" si="34"/>
        <v>0</v>
      </c>
      <c r="I215" s="92">
        <v>0.08</v>
      </c>
      <c r="J215" s="47">
        <f t="shared" si="35"/>
        <v>0</v>
      </c>
      <c r="K215" s="48">
        <f t="shared" si="36"/>
        <v>0</v>
      </c>
      <c r="M215" s="84" t="str">
        <f t="shared" si="37"/>
        <v>podaj stawkę!</v>
      </c>
      <c r="N215" s="74">
        <f t="shared" si="38"/>
        <v>1</v>
      </c>
    </row>
    <row r="216" spans="1:14" s="1" customFormat="1" ht="18.75" x14ac:dyDescent="0.2">
      <c r="A216" s="51">
        <v>158</v>
      </c>
      <c r="B216" s="88" t="s">
        <v>400</v>
      </c>
      <c r="C216" s="19" t="s">
        <v>405</v>
      </c>
      <c r="D216" s="10" t="s">
        <v>406</v>
      </c>
      <c r="E216" s="15" t="s">
        <v>385</v>
      </c>
      <c r="F216" s="67">
        <v>404.3</v>
      </c>
      <c r="G216" s="38"/>
      <c r="H216" s="39">
        <f t="shared" si="34"/>
        <v>0</v>
      </c>
      <c r="I216" s="92">
        <v>0.08</v>
      </c>
      <c r="J216" s="47">
        <f t="shared" si="35"/>
        <v>0</v>
      </c>
      <c r="K216" s="48">
        <f t="shared" si="36"/>
        <v>0</v>
      </c>
      <c r="M216" s="84" t="str">
        <f t="shared" si="37"/>
        <v>podaj stawkę!</v>
      </c>
      <c r="N216" s="74">
        <f t="shared" si="38"/>
        <v>1</v>
      </c>
    </row>
    <row r="217" spans="1:14" s="1" customFormat="1" ht="25.5" hidden="1" x14ac:dyDescent="0.2">
      <c r="A217" s="59">
        <v>159</v>
      </c>
      <c r="B217" s="54" t="s">
        <v>407</v>
      </c>
      <c r="C217" s="19" t="s">
        <v>408</v>
      </c>
      <c r="D217" s="11" t="s">
        <v>409</v>
      </c>
      <c r="E217" s="15" t="s">
        <v>385</v>
      </c>
      <c r="F217" s="67"/>
      <c r="G217" s="38"/>
      <c r="H217" s="39">
        <f t="shared" si="34"/>
        <v>0</v>
      </c>
      <c r="I217" s="92">
        <v>0.08</v>
      </c>
      <c r="J217" s="47">
        <f t="shared" si="35"/>
        <v>0</v>
      </c>
      <c r="K217" s="48">
        <f t="shared" si="36"/>
        <v>0</v>
      </c>
      <c r="M217" s="84" t="str">
        <f t="shared" si="37"/>
        <v>OK</v>
      </c>
      <c r="N217" s="74">
        <f t="shared" si="38"/>
        <v>0</v>
      </c>
    </row>
    <row r="218" spans="1:14" s="1" customFormat="1" ht="18.75" hidden="1" x14ac:dyDescent="0.2">
      <c r="A218" s="51">
        <v>160</v>
      </c>
      <c r="B218" s="88" t="s">
        <v>400</v>
      </c>
      <c r="C218" s="19" t="s">
        <v>410</v>
      </c>
      <c r="D218" s="10" t="s">
        <v>411</v>
      </c>
      <c r="E218" s="15" t="s">
        <v>385</v>
      </c>
      <c r="F218" s="67"/>
      <c r="G218" s="38"/>
      <c r="H218" s="39">
        <f t="shared" si="34"/>
        <v>0</v>
      </c>
      <c r="I218" s="92">
        <v>0.08</v>
      </c>
      <c r="J218" s="47">
        <f t="shared" si="35"/>
        <v>0</v>
      </c>
      <c r="K218" s="48">
        <f t="shared" si="36"/>
        <v>0</v>
      </c>
      <c r="M218" s="84" t="str">
        <f t="shared" si="37"/>
        <v>OK</v>
      </c>
      <c r="N218" s="74">
        <f t="shared" si="38"/>
        <v>0</v>
      </c>
    </row>
    <row r="219" spans="1:14" s="1" customFormat="1" ht="18.75" hidden="1" x14ac:dyDescent="0.2">
      <c r="A219" s="59">
        <v>161</v>
      </c>
      <c r="B219" s="88" t="s">
        <v>890</v>
      </c>
      <c r="C219" s="19" t="s">
        <v>412</v>
      </c>
      <c r="D219" s="10" t="s">
        <v>413</v>
      </c>
      <c r="E219" s="15" t="s">
        <v>385</v>
      </c>
      <c r="F219" s="67"/>
      <c r="G219" s="38"/>
      <c r="H219" s="39">
        <f t="shared" si="34"/>
        <v>0</v>
      </c>
      <c r="I219" s="92">
        <v>0.08</v>
      </c>
      <c r="J219" s="47">
        <f t="shared" si="35"/>
        <v>0</v>
      </c>
      <c r="K219" s="48">
        <f t="shared" si="36"/>
        <v>0</v>
      </c>
      <c r="M219" s="84" t="str">
        <f t="shared" si="37"/>
        <v>OK</v>
      </c>
      <c r="N219" s="74">
        <f t="shared" si="38"/>
        <v>0</v>
      </c>
    </row>
    <row r="220" spans="1:14" s="1" customFormat="1" ht="24" hidden="1" x14ac:dyDescent="0.2">
      <c r="A220" s="51">
        <v>162</v>
      </c>
      <c r="B220" s="88" t="s">
        <v>891</v>
      </c>
      <c r="C220" s="19" t="s">
        <v>414</v>
      </c>
      <c r="D220" s="10" t="s">
        <v>415</v>
      </c>
      <c r="E220" s="15" t="s">
        <v>385</v>
      </c>
      <c r="F220" s="67"/>
      <c r="G220" s="38"/>
      <c r="H220" s="39">
        <f t="shared" si="34"/>
        <v>0</v>
      </c>
      <c r="I220" s="92">
        <v>0.08</v>
      </c>
      <c r="J220" s="47">
        <f t="shared" si="35"/>
        <v>0</v>
      </c>
      <c r="K220" s="48">
        <f t="shared" si="36"/>
        <v>0</v>
      </c>
      <c r="M220" s="84" t="str">
        <f t="shared" si="37"/>
        <v>OK</v>
      </c>
      <c r="N220" s="74">
        <f t="shared" si="38"/>
        <v>0</v>
      </c>
    </row>
    <row r="221" spans="1:14" s="1" customFormat="1" ht="24" hidden="1" x14ac:dyDescent="0.2">
      <c r="A221" s="59">
        <v>163</v>
      </c>
      <c r="B221" s="88" t="s">
        <v>891</v>
      </c>
      <c r="C221" s="19" t="s">
        <v>416</v>
      </c>
      <c r="D221" s="10" t="s">
        <v>415</v>
      </c>
      <c r="E221" s="15" t="s">
        <v>385</v>
      </c>
      <c r="F221" s="67"/>
      <c r="G221" s="38"/>
      <c r="H221" s="39">
        <f t="shared" si="34"/>
        <v>0</v>
      </c>
      <c r="I221" s="92">
        <v>0.08</v>
      </c>
      <c r="J221" s="47">
        <f t="shared" si="35"/>
        <v>0</v>
      </c>
      <c r="K221" s="48">
        <f t="shared" si="36"/>
        <v>0</v>
      </c>
      <c r="M221" s="84" t="str">
        <f t="shared" si="37"/>
        <v>OK</v>
      </c>
      <c r="N221" s="74">
        <f t="shared" si="38"/>
        <v>0</v>
      </c>
    </row>
    <row r="222" spans="1:14" s="1" customFormat="1" ht="18.75" hidden="1" x14ac:dyDescent="0.2">
      <c r="A222" s="51">
        <v>164</v>
      </c>
      <c r="B222" s="88" t="s">
        <v>891</v>
      </c>
      <c r="C222" s="19" t="s">
        <v>417</v>
      </c>
      <c r="D222" s="10" t="s">
        <v>418</v>
      </c>
      <c r="E222" s="15" t="s">
        <v>28</v>
      </c>
      <c r="F222" s="67"/>
      <c r="G222" s="38"/>
      <c r="H222" s="39">
        <f t="shared" si="34"/>
        <v>0</v>
      </c>
      <c r="I222" s="92">
        <v>0.08</v>
      </c>
      <c r="J222" s="47">
        <f t="shared" si="35"/>
        <v>0</v>
      </c>
      <c r="K222" s="48">
        <f t="shared" si="36"/>
        <v>0</v>
      </c>
      <c r="M222" s="84" t="str">
        <f t="shared" si="37"/>
        <v>OK</v>
      </c>
      <c r="N222" s="74">
        <f t="shared" si="38"/>
        <v>0</v>
      </c>
    </row>
    <row r="223" spans="1:14" s="1" customFormat="1" ht="18.75" hidden="1" x14ac:dyDescent="0.2">
      <c r="A223" s="59">
        <v>165</v>
      </c>
      <c r="B223" s="88" t="s">
        <v>892</v>
      </c>
      <c r="C223" s="19" t="s">
        <v>419</v>
      </c>
      <c r="D223" s="10" t="s">
        <v>420</v>
      </c>
      <c r="E223" s="15" t="s">
        <v>385</v>
      </c>
      <c r="F223" s="67"/>
      <c r="G223" s="38"/>
      <c r="H223" s="39">
        <f t="shared" si="34"/>
        <v>0</v>
      </c>
      <c r="I223" s="92">
        <v>0.08</v>
      </c>
      <c r="J223" s="47">
        <f t="shared" si="35"/>
        <v>0</v>
      </c>
      <c r="K223" s="48">
        <f t="shared" si="36"/>
        <v>0</v>
      </c>
      <c r="M223" s="84" t="str">
        <f t="shared" si="37"/>
        <v>OK</v>
      </c>
      <c r="N223" s="74">
        <f t="shared" si="38"/>
        <v>0</v>
      </c>
    </row>
    <row r="224" spans="1:14" s="1" customFormat="1" ht="18.75" hidden="1" x14ac:dyDescent="0.2">
      <c r="A224" s="51">
        <v>166</v>
      </c>
      <c r="B224" s="88" t="s">
        <v>891</v>
      </c>
      <c r="C224" s="19" t="s">
        <v>421</v>
      </c>
      <c r="D224" s="10" t="s">
        <v>422</v>
      </c>
      <c r="E224" s="15" t="s">
        <v>385</v>
      </c>
      <c r="F224" s="67"/>
      <c r="G224" s="38"/>
      <c r="H224" s="39">
        <f t="shared" si="34"/>
        <v>0</v>
      </c>
      <c r="I224" s="92">
        <v>0.08</v>
      </c>
      <c r="J224" s="47">
        <f t="shared" si="35"/>
        <v>0</v>
      </c>
      <c r="K224" s="48">
        <f t="shared" si="36"/>
        <v>0</v>
      </c>
      <c r="M224" s="84" t="str">
        <f t="shared" si="37"/>
        <v>OK</v>
      </c>
      <c r="N224" s="74">
        <f t="shared" si="38"/>
        <v>0</v>
      </c>
    </row>
    <row r="225" spans="1:14" s="1" customFormat="1" ht="18.75" hidden="1" x14ac:dyDescent="0.2">
      <c r="A225" s="59">
        <v>167</v>
      </c>
      <c r="B225" s="88" t="s">
        <v>891</v>
      </c>
      <c r="C225" s="19" t="s">
        <v>423</v>
      </c>
      <c r="D225" s="10" t="s">
        <v>424</v>
      </c>
      <c r="E225" s="15" t="s">
        <v>385</v>
      </c>
      <c r="F225" s="67"/>
      <c r="G225" s="38"/>
      <c r="H225" s="39">
        <f t="shared" si="34"/>
        <v>0</v>
      </c>
      <c r="I225" s="92">
        <v>0.08</v>
      </c>
      <c r="J225" s="47">
        <f t="shared" si="35"/>
        <v>0</v>
      </c>
      <c r="K225" s="48">
        <f t="shared" si="36"/>
        <v>0</v>
      </c>
      <c r="M225" s="84" t="str">
        <f t="shared" si="37"/>
        <v>OK</v>
      </c>
      <c r="N225" s="74">
        <f t="shared" si="38"/>
        <v>0</v>
      </c>
    </row>
    <row r="226" spans="1:14" s="1" customFormat="1" ht="18.75" hidden="1" x14ac:dyDescent="0.2">
      <c r="A226" s="51">
        <v>168</v>
      </c>
      <c r="B226" s="88" t="s">
        <v>892</v>
      </c>
      <c r="C226" s="19" t="s">
        <v>425</v>
      </c>
      <c r="D226" s="10" t="s">
        <v>426</v>
      </c>
      <c r="E226" s="15" t="s">
        <v>385</v>
      </c>
      <c r="F226" s="67"/>
      <c r="G226" s="38"/>
      <c r="H226" s="39">
        <f t="shared" si="34"/>
        <v>0</v>
      </c>
      <c r="I226" s="92">
        <v>0.08</v>
      </c>
      <c r="J226" s="47">
        <f t="shared" si="35"/>
        <v>0</v>
      </c>
      <c r="K226" s="48">
        <f t="shared" si="36"/>
        <v>0</v>
      </c>
      <c r="M226" s="84" t="str">
        <f t="shared" si="37"/>
        <v>OK</v>
      </c>
      <c r="N226" s="74">
        <f t="shared" si="38"/>
        <v>0</v>
      </c>
    </row>
    <row r="227" spans="1:14" s="1" customFormat="1" ht="18.75" hidden="1" x14ac:dyDescent="0.2">
      <c r="A227" s="59">
        <v>169</v>
      </c>
      <c r="B227" s="88" t="s">
        <v>892</v>
      </c>
      <c r="C227" s="19" t="s">
        <v>427</v>
      </c>
      <c r="D227" s="10" t="s">
        <v>428</v>
      </c>
      <c r="E227" s="15" t="s">
        <v>385</v>
      </c>
      <c r="F227" s="67"/>
      <c r="G227" s="38"/>
      <c r="H227" s="39">
        <f t="shared" si="34"/>
        <v>0</v>
      </c>
      <c r="I227" s="92">
        <v>0.08</v>
      </c>
      <c r="J227" s="47">
        <f t="shared" si="35"/>
        <v>0</v>
      </c>
      <c r="K227" s="48">
        <f t="shared" si="36"/>
        <v>0</v>
      </c>
      <c r="M227" s="84" t="str">
        <f t="shared" si="37"/>
        <v>OK</v>
      </c>
      <c r="N227" s="74">
        <f t="shared" si="38"/>
        <v>0</v>
      </c>
    </row>
    <row r="228" spans="1:14" s="1" customFormat="1" ht="24" x14ac:dyDescent="0.2">
      <c r="A228" s="51">
        <v>170</v>
      </c>
      <c r="B228" s="88" t="s">
        <v>893</v>
      </c>
      <c r="C228" s="14" t="s">
        <v>429</v>
      </c>
      <c r="D228" s="11" t="s">
        <v>430</v>
      </c>
      <c r="E228" s="14" t="s">
        <v>431</v>
      </c>
      <c r="F228" s="67">
        <v>1490.38</v>
      </c>
      <c r="G228" s="38"/>
      <c r="H228" s="39">
        <f t="shared" si="34"/>
        <v>0</v>
      </c>
      <c r="I228" s="92">
        <v>0.08</v>
      </c>
      <c r="J228" s="47">
        <f t="shared" si="35"/>
        <v>0</v>
      </c>
      <c r="K228" s="48">
        <f t="shared" si="36"/>
        <v>0</v>
      </c>
      <c r="M228" s="84" t="str">
        <f t="shared" si="37"/>
        <v>podaj stawkę!</v>
      </c>
      <c r="N228" s="74">
        <f t="shared" si="38"/>
        <v>1</v>
      </c>
    </row>
    <row r="229" spans="1:14" s="1" customFormat="1" ht="24" x14ac:dyDescent="0.2">
      <c r="A229" s="59">
        <v>171</v>
      </c>
      <c r="B229" s="88" t="s">
        <v>894</v>
      </c>
      <c r="C229" s="14" t="s">
        <v>432</v>
      </c>
      <c r="D229" s="11" t="s">
        <v>433</v>
      </c>
      <c r="E229" s="14" t="s">
        <v>431</v>
      </c>
      <c r="F229" s="67">
        <v>1352.44</v>
      </c>
      <c r="G229" s="38"/>
      <c r="H229" s="39">
        <f t="shared" si="34"/>
        <v>0</v>
      </c>
      <c r="I229" s="92">
        <v>0.08</v>
      </c>
      <c r="J229" s="47">
        <f t="shared" si="35"/>
        <v>0</v>
      </c>
      <c r="K229" s="48">
        <f t="shared" si="36"/>
        <v>0</v>
      </c>
      <c r="M229" s="84" t="str">
        <f t="shared" si="37"/>
        <v>podaj stawkę!</v>
      </c>
      <c r="N229" s="74">
        <f t="shared" si="38"/>
        <v>1</v>
      </c>
    </row>
    <row r="230" spans="1:14" s="1" customFormat="1" ht="24" x14ac:dyDescent="0.2">
      <c r="A230" s="51">
        <v>172</v>
      </c>
      <c r="B230" s="88" t="s">
        <v>894</v>
      </c>
      <c r="C230" s="14" t="s">
        <v>434</v>
      </c>
      <c r="D230" s="11" t="s">
        <v>435</v>
      </c>
      <c r="E230" s="14" t="s">
        <v>431</v>
      </c>
      <c r="F230" s="67">
        <v>94.4</v>
      </c>
      <c r="G230" s="38"/>
      <c r="H230" s="39">
        <f t="shared" si="34"/>
        <v>0</v>
      </c>
      <c r="I230" s="92">
        <v>0.08</v>
      </c>
      <c r="J230" s="47">
        <f t="shared" si="35"/>
        <v>0</v>
      </c>
      <c r="K230" s="48">
        <f t="shared" si="36"/>
        <v>0</v>
      </c>
      <c r="M230" s="84" t="str">
        <f t="shared" si="37"/>
        <v>podaj stawkę!</v>
      </c>
      <c r="N230" s="74">
        <f t="shared" si="38"/>
        <v>1</v>
      </c>
    </row>
    <row r="231" spans="1:14" s="1" customFormat="1" ht="24" hidden="1" x14ac:dyDescent="0.2">
      <c r="A231" s="59">
        <v>173</v>
      </c>
      <c r="B231" s="88" t="s">
        <v>894</v>
      </c>
      <c r="C231" s="14" t="s">
        <v>436</v>
      </c>
      <c r="D231" s="11" t="s">
        <v>437</v>
      </c>
      <c r="E231" s="14" t="s">
        <v>431</v>
      </c>
      <c r="F231" s="67"/>
      <c r="G231" s="38"/>
      <c r="H231" s="39">
        <f t="shared" si="34"/>
        <v>0</v>
      </c>
      <c r="I231" s="92">
        <v>0.08</v>
      </c>
      <c r="J231" s="47">
        <f t="shared" si="35"/>
        <v>0</v>
      </c>
      <c r="K231" s="48">
        <f t="shared" si="36"/>
        <v>0</v>
      </c>
      <c r="M231" s="84" t="str">
        <f t="shared" si="37"/>
        <v>OK</v>
      </c>
      <c r="N231" s="74">
        <f t="shared" si="38"/>
        <v>0</v>
      </c>
    </row>
    <row r="232" spans="1:14" s="1" customFormat="1" ht="36" hidden="1" x14ac:dyDescent="0.2">
      <c r="A232" s="51">
        <v>174</v>
      </c>
      <c r="B232" s="88" t="s">
        <v>889</v>
      </c>
      <c r="C232" s="14" t="s">
        <v>438</v>
      </c>
      <c r="D232" s="11" t="s">
        <v>439</v>
      </c>
      <c r="E232" s="14" t="s">
        <v>431</v>
      </c>
      <c r="F232" s="67"/>
      <c r="G232" s="38"/>
      <c r="H232" s="39">
        <f t="shared" si="34"/>
        <v>0</v>
      </c>
      <c r="I232" s="92">
        <v>0.08</v>
      </c>
      <c r="J232" s="47">
        <f t="shared" si="35"/>
        <v>0</v>
      </c>
      <c r="K232" s="48">
        <f t="shared" si="36"/>
        <v>0</v>
      </c>
      <c r="M232" s="84" t="str">
        <f t="shared" si="37"/>
        <v>OK</v>
      </c>
      <c r="N232" s="74">
        <f t="shared" si="38"/>
        <v>0</v>
      </c>
    </row>
    <row r="233" spans="1:14" s="1" customFormat="1" ht="24" hidden="1" x14ac:dyDescent="0.2">
      <c r="A233" s="59">
        <v>175</v>
      </c>
      <c r="B233" s="88" t="s">
        <v>894</v>
      </c>
      <c r="C233" s="14" t="s">
        <v>440</v>
      </c>
      <c r="D233" s="11" t="s">
        <v>441</v>
      </c>
      <c r="E233" s="14" t="s">
        <v>431</v>
      </c>
      <c r="F233" s="67"/>
      <c r="G233" s="38"/>
      <c r="H233" s="39">
        <f t="shared" si="34"/>
        <v>0</v>
      </c>
      <c r="I233" s="92">
        <v>0.08</v>
      </c>
      <c r="J233" s="47">
        <f t="shared" si="35"/>
        <v>0</v>
      </c>
      <c r="K233" s="48">
        <f t="shared" si="36"/>
        <v>0</v>
      </c>
      <c r="M233" s="84" t="str">
        <f t="shared" si="37"/>
        <v>OK</v>
      </c>
      <c r="N233" s="74">
        <f t="shared" si="38"/>
        <v>0</v>
      </c>
    </row>
    <row r="234" spans="1:14" s="1" customFormat="1" ht="18.75" hidden="1" x14ac:dyDescent="0.2">
      <c r="A234" s="51">
        <v>176</v>
      </c>
      <c r="B234" s="88" t="s">
        <v>894</v>
      </c>
      <c r="C234" s="19" t="s">
        <v>442</v>
      </c>
      <c r="D234" s="10" t="s">
        <v>443</v>
      </c>
      <c r="E234" s="15" t="s">
        <v>385</v>
      </c>
      <c r="F234" s="67"/>
      <c r="G234" s="38"/>
      <c r="H234" s="39">
        <f t="shared" si="34"/>
        <v>0</v>
      </c>
      <c r="I234" s="92">
        <v>0.08</v>
      </c>
      <c r="J234" s="47">
        <f t="shared" si="35"/>
        <v>0</v>
      </c>
      <c r="K234" s="48">
        <f t="shared" si="36"/>
        <v>0</v>
      </c>
      <c r="M234" s="84" t="str">
        <f t="shared" si="37"/>
        <v>OK</v>
      </c>
      <c r="N234" s="74">
        <f t="shared" si="38"/>
        <v>0</v>
      </c>
    </row>
    <row r="235" spans="1:14" s="1" customFormat="1" ht="24" x14ac:dyDescent="0.2">
      <c r="A235" s="59">
        <v>177</v>
      </c>
      <c r="B235" s="88" t="s">
        <v>895</v>
      </c>
      <c r="C235" s="14" t="s">
        <v>444</v>
      </c>
      <c r="D235" s="11" t="s">
        <v>445</v>
      </c>
      <c r="E235" s="14" t="s">
        <v>431</v>
      </c>
      <c r="F235" s="67">
        <v>236.8</v>
      </c>
      <c r="G235" s="38"/>
      <c r="H235" s="39">
        <f t="shared" si="34"/>
        <v>0</v>
      </c>
      <c r="I235" s="92">
        <v>0.08</v>
      </c>
      <c r="J235" s="47">
        <f t="shared" si="35"/>
        <v>0</v>
      </c>
      <c r="K235" s="48">
        <f t="shared" si="36"/>
        <v>0</v>
      </c>
      <c r="M235" s="84" t="str">
        <f t="shared" si="37"/>
        <v>podaj stawkę!</v>
      </c>
      <c r="N235" s="74">
        <f t="shared" si="38"/>
        <v>1</v>
      </c>
    </row>
    <row r="236" spans="1:14" s="1" customFormat="1" ht="24" x14ac:dyDescent="0.2">
      <c r="A236" s="51">
        <v>178</v>
      </c>
      <c r="B236" s="88" t="s">
        <v>895</v>
      </c>
      <c r="C236" s="14" t="s">
        <v>446</v>
      </c>
      <c r="D236" s="11" t="s">
        <v>447</v>
      </c>
      <c r="E236" s="14" t="s">
        <v>431</v>
      </c>
      <c r="F236" s="67">
        <v>106.4</v>
      </c>
      <c r="G236" s="38"/>
      <c r="H236" s="39">
        <f t="shared" si="34"/>
        <v>0</v>
      </c>
      <c r="I236" s="92">
        <v>0.08</v>
      </c>
      <c r="J236" s="47">
        <f t="shared" si="35"/>
        <v>0</v>
      </c>
      <c r="K236" s="48">
        <f t="shared" si="36"/>
        <v>0</v>
      </c>
      <c r="M236" s="84" t="str">
        <f t="shared" si="37"/>
        <v>podaj stawkę!</v>
      </c>
      <c r="N236" s="74">
        <f t="shared" si="38"/>
        <v>1</v>
      </c>
    </row>
    <row r="237" spans="1:14" s="1" customFormat="1" ht="36" x14ac:dyDescent="0.2">
      <c r="A237" s="59">
        <v>179</v>
      </c>
      <c r="B237" s="88" t="s">
        <v>896</v>
      </c>
      <c r="C237" s="14" t="s">
        <v>448</v>
      </c>
      <c r="D237" s="11" t="s">
        <v>449</v>
      </c>
      <c r="E237" s="14" t="s">
        <v>47</v>
      </c>
      <c r="F237" s="67">
        <v>5</v>
      </c>
      <c r="G237" s="38"/>
      <c r="H237" s="39">
        <f t="shared" si="34"/>
        <v>0</v>
      </c>
      <c r="I237" s="92">
        <v>0.08</v>
      </c>
      <c r="J237" s="47">
        <f t="shared" si="35"/>
        <v>0</v>
      </c>
      <c r="K237" s="48">
        <f t="shared" si="36"/>
        <v>0</v>
      </c>
      <c r="M237" s="84" t="str">
        <f t="shared" si="37"/>
        <v>podaj stawkę!</v>
      </c>
      <c r="N237" s="74">
        <f t="shared" si="38"/>
        <v>1</v>
      </c>
    </row>
    <row r="238" spans="1:14" s="1" customFormat="1" ht="18.75" x14ac:dyDescent="0.2">
      <c r="A238" s="51">
        <v>180</v>
      </c>
      <c r="B238" s="88" t="s">
        <v>897</v>
      </c>
      <c r="C238" s="19" t="s">
        <v>450</v>
      </c>
      <c r="D238" s="10" t="s">
        <v>451</v>
      </c>
      <c r="E238" s="15" t="s">
        <v>385</v>
      </c>
      <c r="F238" s="67">
        <v>71.900000000000006</v>
      </c>
      <c r="G238" s="38"/>
      <c r="H238" s="39">
        <f t="shared" si="34"/>
        <v>0</v>
      </c>
      <c r="I238" s="92">
        <v>0.08</v>
      </c>
      <c r="J238" s="47">
        <f t="shared" si="35"/>
        <v>0</v>
      </c>
      <c r="K238" s="48">
        <f t="shared" si="36"/>
        <v>0</v>
      </c>
      <c r="M238" s="84" t="str">
        <f t="shared" si="37"/>
        <v>podaj stawkę!</v>
      </c>
      <c r="N238" s="74">
        <f t="shared" si="38"/>
        <v>1</v>
      </c>
    </row>
    <row r="239" spans="1:14" s="1" customFormat="1" ht="24" x14ac:dyDescent="0.2">
      <c r="A239" s="59">
        <v>181</v>
      </c>
      <c r="B239" s="88" t="s">
        <v>898</v>
      </c>
      <c r="C239" s="14" t="s">
        <v>452</v>
      </c>
      <c r="D239" s="11" t="s">
        <v>453</v>
      </c>
      <c r="E239" s="14" t="s">
        <v>47</v>
      </c>
      <c r="F239" s="67">
        <v>5</v>
      </c>
      <c r="G239" s="38"/>
      <c r="H239" s="39">
        <f t="shared" ref="H239:H302" si="39">ROUND(F239*G239,2)</f>
        <v>0</v>
      </c>
      <c r="I239" s="92">
        <v>0.08</v>
      </c>
      <c r="J239" s="47">
        <f t="shared" ref="J239:J302" si="40">ROUND(H239*I239,2)</f>
        <v>0</v>
      </c>
      <c r="K239" s="48">
        <f t="shared" ref="K239:K302" si="41">ROUND(H239+J239,2)</f>
        <v>0</v>
      </c>
      <c r="M239" s="84" t="str">
        <f t="shared" si="37"/>
        <v>podaj stawkę!</v>
      </c>
      <c r="N239" s="74">
        <f t="shared" si="38"/>
        <v>1</v>
      </c>
    </row>
    <row r="240" spans="1:14" s="1" customFormat="1" ht="36" x14ac:dyDescent="0.2">
      <c r="A240" s="51">
        <v>182</v>
      </c>
      <c r="B240" s="88" t="s">
        <v>899</v>
      </c>
      <c r="C240" s="14" t="s">
        <v>454</v>
      </c>
      <c r="D240" s="11" t="s">
        <v>455</v>
      </c>
      <c r="E240" s="14" t="s">
        <v>47</v>
      </c>
      <c r="F240" s="67">
        <v>30</v>
      </c>
      <c r="G240" s="38"/>
      <c r="H240" s="39">
        <f t="shared" si="39"/>
        <v>0</v>
      </c>
      <c r="I240" s="92">
        <v>0.08</v>
      </c>
      <c r="J240" s="47">
        <f t="shared" si="40"/>
        <v>0</v>
      </c>
      <c r="K240" s="48">
        <f t="shared" si="41"/>
        <v>0</v>
      </c>
      <c r="M240" s="84" t="str">
        <f t="shared" si="37"/>
        <v>podaj stawkę!</v>
      </c>
      <c r="N240" s="74">
        <f t="shared" si="38"/>
        <v>1</v>
      </c>
    </row>
    <row r="241" spans="1:14" s="1" customFormat="1" ht="36" x14ac:dyDescent="0.2">
      <c r="A241" s="59">
        <v>183</v>
      </c>
      <c r="B241" s="88" t="s">
        <v>899</v>
      </c>
      <c r="C241" s="14" t="s">
        <v>456</v>
      </c>
      <c r="D241" s="11" t="s">
        <v>457</v>
      </c>
      <c r="E241" s="14" t="s">
        <v>47</v>
      </c>
      <c r="F241" s="67">
        <v>10</v>
      </c>
      <c r="G241" s="38"/>
      <c r="H241" s="39">
        <f t="shared" si="39"/>
        <v>0</v>
      </c>
      <c r="I241" s="92">
        <v>0.08</v>
      </c>
      <c r="J241" s="47">
        <f t="shared" si="40"/>
        <v>0</v>
      </c>
      <c r="K241" s="48">
        <f t="shared" si="41"/>
        <v>0</v>
      </c>
      <c r="M241" s="84" t="str">
        <f t="shared" si="37"/>
        <v>podaj stawkę!</v>
      </c>
      <c r="N241" s="74">
        <f t="shared" si="38"/>
        <v>1</v>
      </c>
    </row>
    <row r="242" spans="1:14" s="1" customFormat="1" ht="24" x14ac:dyDescent="0.2">
      <c r="A242" s="51">
        <v>184</v>
      </c>
      <c r="B242" s="88" t="s">
        <v>900</v>
      </c>
      <c r="C242" s="14" t="s">
        <v>458</v>
      </c>
      <c r="D242" s="11" t="s">
        <v>459</v>
      </c>
      <c r="E242" s="14" t="s">
        <v>47</v>
      </c>
      <c r="F242" s="67">
        <v>1600</v>
      </c>
      <c r="G242" s="38"/>
      <c r="H242" s="39">
        <f t="shared" si="39"/>
        <v>0</v>
      </c>
      <c r="I242" s="92">
        <v>0.08</v>
      </c>
      <c r="J242" s="47">
        <f t="shared" si="40"/>
        <v>0</v>
      </c>
      <c r="K242" s="48">
        <f t="shared" si="41"/>
        <v>0</v>
      </c>
      <c r="M242" s="84" t="str">
        <f t="shared" si="37"/>
        <v>podaj stawkę!</v>
      </c>
      <c r="N242" s="74">
        <f t="shared" si="38"/>
        <v>1</v>
      </c>
    </row>
    <row r="243" spans="1:14" s="1" customFormat="1" ht="24" x14ac:dyDescent="0.2">
      <c r="A243" s="59">
        <v>185</v>
      </c>
      <c r="B243" s="88" t="s">
        <v>900</v>
      </c>
      <c r="C243" s="14" t="s">
        <v>460</v>
      </c>
      <c r="D243" s="11" t="s">
        <v>461</v>
      </c>
      <c r="E243" s="14" t="s">
        <v>47</v>
      </c>
      <c r="F243" s="67">
        <v>50</v>
      </c>
      <c r="G243" s="38"/>
      <c r="H243" s="39">
        <f t="shared" si="39"/>
        <v>0</v>
      </c>
      <c r="I243" s="92">
        <v>0.08</v>
      </c>
      <c r="J243" s="47">
        <f t="shared" si="40"/>
        <v>0</v>
      </c>
      <c r="K243" s="48">
        <f t="shared" si="41"/>
        <v>0</v>
      </c>
      <c r="M243" s="84" t="str">
        <f t="shared" si="37"/>
        <v>podaj stawkę!</v>
      </c>
      <c r="N243" s="74">
        <f t="shared" si="38"/>
        <v>1</v>
      </c>
    </row>
    <row r="244" spans="1:14" s="1" customFormat="1" ht="24" x14ac:dyDescent="0.2">
      <c r="A244" s="51">
        <v>186</v>
      </c>
      <c r="B244" s="88" t="s">
        <v>900</v>
      </c>
      <c r="C244" s="14" t="s">
        <v>462</v>
      </c>
      <c r="D244" s="11" t="s">
        <v>463</v>
      </c>
      <c r="E244" s="14" t="s">
        <v>47</v>
      </c>
      <c r="F244" s="67">
        <v>150</v>
      </c>
      <c r="G244" s="38"/>
      <c r="H244" s="39">
        <f t="shared" si="39"/>
        <v>0</v>
      </c>
      <c r="I244" s="92">
        <v>0.08</v>
      </c>
      <c r="J244" s="47">
        <f t="shared" si="40"/>
        <v>0</v>
      </c>
      <c r="K244" s="48">
        <f t="shared" si="41"/>
        <v>0</v>
      </c>
      <c r="M244" s="84" t="str">
        <f t="shared" si="37"/>
        <v>podaj stawkę!</v>
      </c>
      <c r="N244" s="74">
        <f t="shared" si="38"/>
        <v>1</v>
      </c>
    </row>
    <row r="245" spans="1:14" s="1" customFormat="1" ht="24" x14ac:dyDescent="0.2">
      <c r="A245" s="59">
        <v>187</v>
      </c>
      <c r="B245" s="88" t="s">
        <v>900</v>
      </c>
      <c r="C245" s="14" t="s">
        <v>464</v>
      </c>
      <c r="D245" s="11" t="s">
        <v>465</v>
      </c>
      <c r="E245" s="14" t="s">
        <v>47</v>
      </c>
      <c r="F245" s="67">
        <v>350</v>
      </c>
      <c r="G245" s="38"/>
      <c r="H245" s="39">
        <f t="shared" si="39"/>
        <v>0</v>
      </c>
      <c r="I245" s="92">
        <v>0.08</v>
      </c>
      <c r="J245" s="47">
        <f t="shared" si="40"/>
        <v>0</v>
      </c>
      <c r="K245" s="48">
        <f t="shared" si="41"/>
        <v>0</v>
      </c>
      <c r="M245" s="84" t="str">
        <f t="shared" si="37"/>
        <v>podaj stawkę!</v>
      </c>
      <c r="N245" s="74">
        <f t="shared" si="38"/>
        <v>1</v>
      </c>
    </row>
    <row r="246" spans="1:14" s="1" customFormat="1" ht="24" hidden="1" x14ac:dyDescent="0.2">
      <c r="A246" s="51">
        <v>188</v>
      </c>
      <c r="B246" s="88" t="s">
        <v>900</v>
      </c>
      <c r="C246" s="14" t="s">
        <v>466</v>
      </c>
      <c r="D246" s="11" t="s">
        <v>467</v>
      </c>
      <c r="E246" s="14" t="s">
        <v>47</v>
      </c>
      <c r="F246" s="67"/>
      <c r="G246" s="38"/>
      <c r="H246" s="39">
        <f t="shared" si="39"/>
        <v>0</v>
      </c>
      <c r="I246" s="92">
        <v>0.08</v>
      </c>
      <c r="J246" s="47">
        <f t="shared" si="40"/>
        <v>0</v>
      </c>
      <c r="K246" s="48">
        <f t="shared" si="41"/>
        <v>0</v>
      </c>
      <c r="M246" s="84" t="str">
        <f t="shared" si="37"/>
        <v>OK</v>
      </c>
      <c r="N246" s="74">
        <f t="shared" si="38"/>
        <v>0</v>
      </c>
    </row>
    <row r="247" spans="1:14" s="1" customFormat="1" ht="24" hidden="1" x14ac:dyDescent="0.2">
      <c r="A247" s="59">
        <v>189</v>
      </c>
      <c r="B247" s="88" t="s">
        <v>900</v>
      </c>
      <c r="C247" s="14" t="s">
        <v>468</v>
      </c>
      <c r="D247" s="11" t="s">
        <v>469</v>
      </c>
      <c r="E247" s="14" t="s">
        <v>47</v>
      </c>
      <c r="F247" s="67"/>
      <c r="G247" s="38"/>
      <c r="H247" s="39">
        <f t="shared" si="39"/>
        <v>0</v>
      </c>
      <c r="I247" s="92">
        <v>0.08</v>
      </c>
      <c r="J247" s="47">
        <f t="shared" si="40"/>
        <v>0</v>
      </c>
      <c r="K247" s="48">
        <f t="shared" si="41"/>
        <v>0</v>
      </c>
      <c r="M247" s="84" t="str">
        <f t="shared" si="37"/>
        <v>OK</v>
      </c>
      <c r="N247" s="74">
        <f t="shared" si="38"/>
        <v>0</v>
      </c>
    </row>
    <row r="248" spans="1:14" s="1" customFormat="1" ht="24" hidden="1" x14ac:dyDescent="0.2">
      <c r="A248" s="51">
        <v>190</v>
      </c>
      <c r="B248" s="88" t="s">
        <v>900</v>
      </c>
      <c r="C248" s="14" t="s">
        <v>471</v>
      </c>
      <c r="D248" s="11" t="s">
        <v>472</v>
      </c>
      <c r="E248" s="14" t="s">
        <v>47</v>
      </c>
      <c r="F248" s="67"/>
      <c r="G248" s="38"/>
      <c r="H248" s="39">
        <f t="shared" si="39"/>
        <v>0</v>
      </c>
      <c r="I248" s="92">
        <v>0.08</v>
      </c>
      <c r="J248" s="47">
        <f t="shared" si="40"/>
        <v>0</v>
      </c>
      <c r="K248" s="48">
        <f t="shared" si="41"/>
        <v>0</v>
      </c>
      <c r="M248" s="84" t="str">
        <f t="shared" si="37"/>
        <v>OK</v>
      </c>
      <c r="N248" s="74">
        <f t="shared" si="38"/>
        <v>0</v>
      </c>
    </row>
    <row r="249" spans="1:14" s="1" customFormat="1" ht="24" hidden="1" x14ac:dyDescent="0.2">
      <c r="A249" s="59">
        <v>191</v>
      </c>
      <c r="B249" s="88" t="s">
        <v>900</v>
      </c>
      <c r="C249" s="19" t="s">
        <v>473</v>
      </c>
      <c r="D249" s="11" t="s">
        <v>474</v>
      </c>
      <c r="E249" s="15" t="s">
        <v>88</v>
      </c>
      <c r="F249" s="67"/>
      <c r="G249" s="38"/>
      <c r="H249" s="39">
        <f t="shared" si="39"/>
        <v>0</v>
      </c>
      <c r="I249" s="92">
        <v>0.08</v>
      </c>
      <c r="J249" s="47">
        <f t="shared" si="40"/>
        <v>0</v>
      </c>
      <c r="K249" s="48">
        <f t="shared" si="41"/>
        <v>0</v>
      </c>
      <c r="M249" s="84" t="str">
        <f t="shared" si="37"/>
        <v>OK</v>
      </c>
      <c r="N249" s="74">
        <f t="shared" si="38"/>
        <v>0</v>
      </c>
    </row>
    <row r="250" spans="1:14" s="1" customFormat="1" ht="18.75" hidden="1" x14ac:dyDescent="0.2">
      <c r="A250" s="51">
        <v>192</v>
      </c>
      <c r="B250" s="88" t="s">
        <v>900</v>
      </c>
      <c r="C250" s="19" t="s">
        <v>475</v>
      </c>
      <c r="D250" s="10" t="s">
        <v>476</v>
      </c>
      <c r="E250" s="15" t="s">
        <v>88</v>
      </c>
      <c r="F250" s="67"/>
      <c r="G250" s="38"/>
      <c r="H250" s="39">
        <f t="shared" si="39"/>
        <v>0</v>
      </c>
      <c r="I250" s="92">
        <v>0.08</v>
      </c>
      <c r="J250" s="47">
        <f t="shared" si="40"/>
        <v>0</v>
      </c>
      <c r="K250" s="48">
        <f t="shared" si="41"/>
        <v>0</v>
      </c>
      <c r="M250" s="84" t="str">
        <f t="shared" si="37"/>
        <v>OK</v>
      </c>
      <c r="N250" s="74">
        <f t="shared" si="38"/>
        <v>0</v>
      </c>
    </row>
    <row r="251" spans="1:14" s="1" customFormat="1" ht="18.75" hidden="1" x14ac:dyDescent="0.2">
      <c r="A251" s="59">
        <v>193</v>
      </c>
      <c r="B251" s="88" t="s">
        <v>900</v>
      </c>
      <c r="C251" s="19" t="s">
        <v>477</v>
      </c>
      <c r="D251" s="10" t="s">
        <v>478</v>
      </c>
      <c r="E251" s="15" t="s">
        <v>88</v>
      </c>
      <c r="F251" s="67"/>
      <c r="G251" s="38"/>
      <c r="H251" s="39">
        <f t="shared" si="39"/>
        <v>0</v>
      </c>
      <c r="I251" s="92">
        <v>0.08</v>
      </c>
      <c r="J251" s="47">
        <f t="shared" si="40"/>
        <v>0</v>
      </c>
      <c r="K251" s="48">
        <f t="shared" si="41"/>
        <v>0</v>
      </c>
      <c r="M251" s="84" t="str">
        <f t="shared" si="37"/>
        <v>OK</v>
      </c>
      <c r="N251" s="74">
        <f t="shared" si="38"/>
        <v>0</v>
      </c>
    </row>
    <row r="252" spans="1:14" s="1" customFormat="1" ht="24" x14ac:dyDescent="0.2">
      <c r="A252" s="51">
        <v>194</v>
      </c>
      <c r="B252" s="88" t="s">
        <v>900</v>
      </c>
      <c r="C252" s="19" t="s">
        <v>479</v>
      </c>
      <c r="D252" s="11" t="s">
        <v>480</v>
      </c>
      <c r="E252" s="14" t="s">
        <v>47</v>
      </c>
      <c r="F252" s="67">
        <v>12</v>
      </c>
      <c r="G252" s="38"/>
      <c r="H252" s="39">
        <f t="shared" si="39"/>
        <v>0</v>
      </c>
      <c r="I252" s="92">
        <v>0.08</v>
      </c>
      <c r="J252" s="47">
        <f t="shared" si="40"/>
        <v>0</v>
      </c>
      <c r="K252" s="48">
        <f t="shared" si="41"/>
        <v>0</v>
      </c>
      <c r="M252" s="84" t="str">
        <f t="shared" si="37"/>
        <v>podaj stawkę!</v>
      </c>
      <c r="N252" s="74">
        <f t="shared" si="38"/>
        <v>1</v>
      </c>
    </row>
    <row r="253" spans="1:14" s="1" customFormat="1" ht="24" hidden="1" x14ac:dyDescent="0.2">
      <c r="A253" s="59">
        <v>195</v>
      </c>
      <c r="B253" s="88" t="s">
        <v>900</v>
      </c>
      <c r="C253" s="19" t="s">
        <v>481</v>
      </c>
      <c r="D253" s="11" t="s">
        <v>482</v>
      </c>
      <c r="E253" s="14" t="s">
        <v>47</v>
      </c>
      <c r="F253" s="67"/>
      <c r="G253" s="38"/>
      <c r="H253" s="39">
        <f t="shared" si="39"/>
        <v>0</v>
      </c>
      <c r="I253" s="92">
        <v>0.08</v>
      </c>
      <c r="J253" s="47">
        <f t="shared" si="40"/>
        <v>0</v>
      </c>
      <c r="K253" s="48">
        <f t="shared" si="41"/>
        <v>0</v>
      </c>
      <c r="M253" s="84" t="str">
        <f t="shared" si="37"/>
        <v>OK</v>
      </c>
      <c r="N253" s="74">
        <f t="shared" si="38"/>
        <v>0</v>
      </c>
    </row>
    <row r="254" spans="1:14" s="1" customFormat="1" ht="24" hidden="1" x14ac:dyDescent="0.2">
      <c r="A254" s="126" t="s">
        <v>470</v>
      </c>
      <c r="B254" s="127" t="s">
        <v>901</v>
      </c>
      <c r="C254" s="14" t="s">
        <v>483</v>
      </c>
      <c r="D254" s="11" t="s">
        <v>484</v>
      </c>
      <c r="E254" s="116" t="s">
        <v>47</v>
      </c>
      <c r="F254" s="167"/>
      <c r="G254" s="170"/>
      <c r="H254" s="175">
        <f t="shared" si="39"/>
        <v>0</v>
      </c>
      <c r="I254" s="178">
        <v>0.08</v>
      </c>
      <c r="J254" s="181">
        <f t="shared" si="40"/>
        <v>0</v>
      </c>
      <c r="K254" s="181">
        <f t="shared" si="41"/>
        <v>0</v>
      </c>
      <c r="M254" s="162" t="str">
        <f t="shared" si="37"/>
        <v>OK</v>
      </c>
      <c r="N254" s="173">
        <f t="shared" si="38"/>
        <v>0</v>
      </c>
    </row>
    <row r="255" spans="1:14" s="1" customFormat="1" ht="24" hidden="1" x14ac:dyDescent="0.2">
      <c r="A255" s="126"/>
      <c r="B255" s="166"/>
      <c r="C255" s="14" t="s">
        <v>485</v>
      </c>
      <c r="D255" s="11" t="s">
        <v>486</v>
      </c>
      <c r="E255" s="116"/>
      <c r="F255" s="168"/>
      <c r="G255" s="171"/>
      <c r="H255" s="176"/>
      <c r="I255" s="179"/>
      <c r="J255" s="182"/>
      <c r="K255" s="182"/>
      <c r="M255" s="162"/>
      <c r="N255" s="173"/>
    </row>
    <row r="256" spans="1:14" s="1" customFormat="1" ht="24" hidden="1" x14ac:dyDescent="0.2">
      <c r="A256" s="126"/>
      <c r="B256" s="125"/>
      <c r="C256" s="14" t="s">
        <v>487</v>
      </c>
      <c r="D256" s="11" t="s">
        <v>488</v>
      </c>
      <c r="E256" s="116"/>
      <c r="F256" s="169"/>
      <c r="G256" s="172"/>
      <c r="H256" s="177"/>
      <c r="I256" s="180"/>
      <c r="J256" s="183"/>
      <c r="K256" s="183"/>
      <c r="M256" s="162"/>
      <c r="N256" s="173"/>
    </row>
    <row r="257" spans="1:14" s="1" customFormat="1" ht="24" hidden="1" x14ac:dyDescent="0.2">
      <c r="A257" s="51">
        <v>197</v>
      </c>
      <c r="B257" s="88" t="s">
        <v>902</v>
      </c>
      <c r="C257" s="14" t="s">
        <v>489</v>
      </c>
      <c r="D257" s="11" t="s">
        <v>490</v>
      </c>
      <c r="E257" s="14" t="s">
        <v>47</v>
      </c>
      <c r="F257" s="67"/>
      <c r="G257" s="38"/>
      <c r="H257" s="39">
        <f t="shared" si="39"/>
        <v>0</v>
      </c>
      <c r="I257" s="92">
        <v>0.08</v>
      </c>
      <c r="J257" s="47">
        <f t="shared" si="40"/>
        <v>0</v>
      </c>
      <c r="K257" s="48">
        <f t="shared" si="41"/>
        <v>0</v>
      </c>
      <c r="M257" s="84" t="str">
        <f t="shared" si="37"/>
        <v>OK</v>
      </c>
      <c r="N257" s="74">
        <f t="shared" si="38"/>
        <v>0</v>
      </c>
    </row>
    <row r="258" spans="1:14" s="1" customFormat="1" ht="24" hidden="1" x14ac:dyDescent="0.2">
      <c r="A258" s="51">
        <v>198</v>
      </c>
      <c r="B258" s="88" t="s">
        <v>902</v>
      </c>
      <c r="C258" s="14" t="s">
        <v>491</v>
      </c>
      <c r="D258" s="11" t="s">
        <v>492</v>
      </c>
      <c r="E258" s="14" t="s">
        <v>47</v>
      </c>
      <c r="F258" s="67"/>
      <c r="G258" s="38"/>
      <c r="H258" s="39">
        <f t="shared" si="39"/>
        <v>0</v>
      </c>
      <c r="I258" s="92">
        <v>0.08</v>
      </c>
      <c r="J258" s="47">
        <f t="shared" si="40"/>
        <v>0</v>
      </c>
      <c r="K258" s="48">
        <f t="shared" si="41"/>
        <v>0</v>
      </c>
      <c r="M258" s="84" t="str">
        <f t="shared" si="37"/>
        <v>OK</v>
      </c>
      <c r="N258" s="74">
        <f t="shared" si="38"/>
        <v>0</v>
      </c>
    </row>
    <row r="259" spans="1:14" s="1" customFormat="1" ht="36" hidden="1" x14ac:dyDescent="0.2">
      <c r="A259" s="51">
        <v>199</v>
      </c>
      <c r="B259" s="88" t="s">
        <v>902</v>
      </c>
      <c r="C259" s="14" t="s">
        <v>493</v>
      </c>
      <c r="D259" s="11" t="s">
        <v>494</v>
      </c>
      <c r="E259" s="14" t="s">
        <v>47</v>
      </c>
      <c r="F259" s="67"/>
      <c r="G259" s="38"/>
      <c r="H259" s="39">
        <f t="shared" si="39"/>
        <v>0</v>
      </c>
      <c r="I259" s="92">
        <v>0.08</v>
      </c>
      <c r="J259" s="47">
        <f t="shared" si="40"/>
        <v>0</v>
      </c>
      <c r="K259" s="48">
        <f t="shared" si="41"/>
        <v>0</v>
      </c>
      <c r="M259" s="84" t="str">
        <f t="shared" si="37"/>
        <v>OK</v>
      </c>
      <c r="N259" s="74">
        <f t="shared" si="38"/>
        <v>0</v>
      </c>
    </row>
    <row r="260" spans="1:14" s="1" customFormat="1" ht="24" x14ac:dyDescent="0.2">
      <c r="A260" s="51">
        <v>200</v>
      </c>
      <c r="B260" s="88" t="s">
        <v>902</v>
      </c>
      <c r="C260" s="14" t="s">
        <v>495</v>
      </c>
      <c r="D260" s="11" t="s">
        <v>496</v>
      </c>
      <c r="E260" s="14" t="s">
        <v>47</v>
      </c>
      <c r="F260" s="67">
        <v>100</v>
      </c>
      <c r="G260" s="38"/>
      <c r="H260" s="39">
        <f t="shared" si="39"/>
        <v>0</v>
      </c>
      <c r="I260" s="92">
        <v>0.08</v>
      </c>
      <c r="J260" s="47">
        <f t="shared" si="40"/>
        <v>0</v>
      </c>
      <c r="K260" s="48">
        <f t="shared" si="41"/>
        <v>0</v>
      </c>
      <c r="M260" s="84" t="str">
        <f t="shared" si="37"/>
        <v>podaj stawkę!</v>
      </c>
      <c r="N260" s="74">
        <f t="shared" si="38"/>
        <v>1</v>
      </c>
    </row>
    <row r="261" spans="1:14" s="1" customFormat="1" ht="24" hidden="1" x14ac:dyDescent="0.2">
      <c r="A261" s="51">
        <v>201</v>
      </c>
      <c r="B261" s="88" t="s">
        <v>902</v>
      </c>
      <c r="C261" s="14" t="s">
        <v>497</v>
      </c>
      <c r="D261" s="11" t="s">
        <v>498</v>
      </c>
      <c r="E261" s="14" t="s">
        <v>47</v>
      </c>
      <c r="F261" s="67"/>
      <c r="G261" s="38"/>
      <c r="H261" s="39">
        <f t="shared" si="39"/>
        <v>0</v>
      </c>
      <c r="I261" s="92">
        <v>0.08</v>
      </c>
      <c r="J261" s="47">
        <f t="shared" si="40"/>
        <v>0</v>
      </c>
      <c r="K261" s="48">
        <f t="shared" si="41"/>
        <v>0</v>
      </c>
      <c r="M261" s="84" t="str">
        <f t="shared" si="37"/>
        <v>OK</v>
      </c>
      <c r="N261" s="74">
        <f t="shared" si="38"/>
        <v>0</v>
      </c>
    </row>
    <row r="262" spans="1:14" s="1" customFormat="1" ht="24" hidden="1" x14ac:dyDescent="0.2">
      <c r="A262" s="51">
        <v>202</v>
      </c>
      <c r="B262" s="88" t="s">
        <v>902</v>
      </c>
      <c r="C262" s="14" t="s">
        <v>499</v>
      </c>
      <c r="D262" s="11" t="s">
        <v>500</v>
      </c>
      <c r="E262" s="14" t="s">
        <v>47</v>
      </c>
      <c r="F262" s="67"/>
      <c r="G262" s="38"/>
      <c r="H262" s="39">
        <f t="shared" si="39"/>
        <v>0</v>
      </c>
      <c r="I262" s="92">
        <v>0.08</v>
      </c>
      <c r="J262" s="47">
        <f t="shared" si="40"/>
        <v>0</v>
      </c>
      <c r="K262" s="48">
        <f t="shared" si="41"/>
        <v>0</v>
      </c>
      <c r="M262" s="84" t="str">
        <f t="shared" si="37"/>
        <v>OK</v>
      </c>
      <c r="N262" s="74">
        <f t="shared" si="38"/>
        <v>0</v>
      </c>
    </row>
    <row r="263" spans="1:14" s="1" customFormat="1" ht="36" hidden="1" x14ac:dyDescent="0.2">
      <c r="A263" s="51">
        <v>203</v>
      </c>
      <c r="B263" s="88" t="s">
        <v>903</v>
      </c>
      <c r="C263" s="14" t="s">
        <v>501</v>
      </c>
      <c r="D263" s="35" t="s">
        <v>784</v>
      </c>
      <c r="E263" s="14" t="s">
        <v>47</v>
      </c>
      <c r="F263" s="67"/>
      <c r="G263" s="38"/>
      <c r="H263" s="39">
        <f t="shared" si="39"/>
        <v>0</v>
      </c>
      <c r="I263" s="92">
        <v>0.08</v>
      </c>
      <c r="J263" s="47">
        <f t="shared" si="40"/>
        <v>0</v>
      </c>
      <c r="K263" s="48">
        <f t="shared" si="41"/>
        <v>0</v>
      </c>
      <c r="M263" s="84" t="str">
        <f t="shared" si="37"/>
        <v>OK</v>
      </c>
      <c r="N263" s="74">
        <f t="shared" si="38"/>
        <v>0</v>
      </c>
    </row>
    <row r="264" spans="1:14" s="1" customFormat="1" ht="60" hidden="1" x14ac:dyDescent="0.2">
      <c r="A264" s="51">
        <v>204</v>
      </c>
      <c r="B264" s="88" t="s">
        <v>903</v>
      </c>
      <c r="C264" s="14" t="s">
        <v>502</v>
      </c>
      <c r="D264" s="11" t="s">
        <v>503</v>
      </c>
      <c r="E264" s="14" t="s">
        <v>47</v>
      </c>
      <c r="F264" s="67"/>
      <c r="G264" s="38"/>
      <c r="H264" s="39">
        <f t="shared" si="39"/>
        <v>0</v>
      </c>
      <c r="I264" s="92">
        <v>0.08</v>
      </c>
      <c r="J264" s="47">
        <f t="shared" si="40"/>
        <v>0</v>
      </c>
      <c r="K264" s="48">
        <f t="shared" si="41"/>
        <v>0</v>
      </c>
      <c r="M264" s="84" t="str">
        <f t="shared" si="37"/>
        <v>OK</v>
      </c>
      <c r="N264" s="74">
        <f t="shared" si="38"/>
        <v>0</v>
      </c>
    </row>
    <row r="265" spans="1:14" s="1" customFormat="1" ht="60" x14ac:dyDescent="0.2">
      <c r="A265" s="51">
        <v>205</v>
      </c>
      <c r="B265" s="88" t="s">
        <v>903</v>
      </c>
      <c r="C265" s="14" t="s">
        <v>504</v>
      </c>
      <c r="D265" s="11" t="s">
        <v>505</v>
      </c>
      <c r="E265" s="14" t="s">
        <v>47</v>
      </c>
      <c r="F265" s="67">
        <v>200</v>
      </c>
      <c r="G265" s="38"/>
      <c r="H265" s="39">
        <f t="shared" si="39"/>
        <v>0</v>
      </c>
      <c r="I265" s="92">
        <v>0.08</v>
      </c>
      <c r="J265" s="47">
        <f t="shared" si="40"/>
        <v>0</v>
      </c>
      <c r="K265" s="48">
        <f t="shared" si="41"/>
        <v>0</v>
      </c>
      <c r="M265" s="84" t="str">
        <f t="shared" si="37"/>
        <v>podaj stawkę!</v>
      </c>
      <c r="N265" s="74">
        <f t="shared" si="38"/>
        <v>1</v>
      </c>
    </row>
    <row r="266" spans="1:14" s="1" customFormat="1" ht="60" x14ac:dyDescent="0.2">
      <c r="A266" s="51">
        <v>206</v>
      </c>
      <c r="B266" s="88" t="s">
        <v>903</v>
      </c>
      <c r="C266" s="14" t="s">
        <v>506</v>
      </c>
      <c r="D266" s="11" t="s">
        <v>507</v>
      </c>
      <c r="E266" s="14" t="s">
        <v>47</v>
      </c>
      <c r="F266" s="67">
        <v>500</v>
      </c>
      <c r="G266" s="38"/>
      <c r="H266" s="39">
        <f t="shared" si="39"/>
        <v>0</v>
      </c>
      <c r="I266" s="92">
        <v>0.08</v>
      </c>
      <c r="J266" s="47">
        <f t="shared" si="40"/>
        <v>0</v>
      </c>
      <c r="K266" s="48">
        <f t="shared" si="41"/>
        <v>0</v>
      </c>
      <c r="M266" s="84" t="str">
        <f t="shared" si="37"/>
        <v>podaj stawkę!</v>
      </c>
      <c r="N266" s="74">
        <f t="shared" si="38"/>
        <v>1</v>
      </c>
    </row>
    <row r="267" spans="1:14" s="1" customFormat="1" ht="60" hidden="1" x14ac:dyDescent="0.2">
      <c r="A267" s="51">
        <v>207</v>
      </c>
      <c r="B267" s="88" t="s">
        <v>903</v>
      </c>
      <c r="C267" s="14" t="s">
        <v>508</v>
      </c>
      <c r="D267" s="11" t="s">
        <v>509</v>
      </c>
      <c r="E267" s="14" t="s">
        <v>47</v>
      </c>
      <c r="F267" s="67"/>
      <c r="G267" s="38"/>
      <c r="H267" s="39">
        <f t="shared" si="39"/>
        <v>0</v>
      </c>
      <c r="I267" s="92">
        <v>0.08</v>
      </c>
      <c r="J267" s="47">
        <f t="shared" si="40"/>
        <v>0</v>
      </c>
      <c r="K267" s="48">
        <f t="shared" si="41"/>
        <v>0</v>
      </c>
      <c r="M267" s="84" t="str">
        <f t="shared" si="37"/>
        <v>OK</v>
      </c>
      <c r="N267" s="74">
        <f t="shared" si="38"/>
        <v>0</v>
      </c>
    </row>
    <row r="268" spans="1:14" s="1" customFormat="1" ht="60" hidden="1" x14ac:dyDescent="0.2">
      <c r="A268" s="51">
        <v>208</v>
      </c>
      <c r="B268" s="88" t="s">
        <v>903</v>
      </c>
      <c r="C268" s="14" t="s">
        <v>510</v>
      </c>
      <c r="D268" s="11" t="s">
        <v>511</v>
      </c>
      <c r="E268" s="15" t="s">
        <v>88</v>
      </c>
      <c r="F268" s="67"/>
      <c r="G268" s="38"/>
      <c r="H268" s="39">
        <f t="shared" si="39"/>
        <v>0</v>
      </c>
      <c r="I268" s="92">
        <v>0.08</v>
      </c>
      <c r="J268" s="47">
        <f t="shared" si="40"/>
        <v>0</v>
      </c>
      <c r="K268" s="48">
        <f t="shared" si="41"/>
        <v>0</v>
      </c>
      <c r="M268" s="84" t="str">
        <f t="shared" si="37"/>
        <v>OK</v>
      </c>
      <c r="N268" s="74">
        <f t="shared" si="38"/>
        <v>0</v>
      </c>
    </row>
    <row r="269" spans="1:14" s="1" customFormat="1" ht="60" hidden="1" x14ac:dyDescent="0.2">
      <c r="A269" s="51">
        <v>209</v>
      </c>
      <c r="B269" s="88" t="s">
        <v>903</v>
      </c>
      <c r="C269" s="14" t="s">
        <v>512</v>
      </c>
      <c r="D269" s="11" t="s">
        <v>511</v>
      </c>
      <c r="E269" s="14" t="s">
        <v>47</v>
      </c>
      <c r="F269" s="67"/>
      <c r="G269" s="38"/>
      <c r="H269" s="39">
        <f t="shared" si="39"/>
        <v>0</v>
      </c>
      <c r="I269" s="92">
        <v>0.08</v>
      </c>
      <c r="J269" s="47">
        <f t="shared" si="40"/>
        <v>0</v>
      </c>
      <c r="K269" s="48">
        <f t="shared" si="41"/>
        <v>0</v>
      </c>
      <c r="M269" s="84" t="str">
        <f t="shared" si="37"/>
        <v>OK</v>
      </c>
      <c r="N269" s="74">
        <f t="shared" si="38"/>
        <v>0</v>
      </c>
    </row>
    <row r="270" spans="1:14" s="1" customFormat="1" ht="60" x14ac:dyDescent="0.2">
      <c r="A270" s="51">
        <v>210</v>
      </c>
      <c r="B270" s="88" t="s">
        <v>903</v>
      </c>
      <c r="C270" s="14" t="s">
        <v>513</v>
      </c>
      <c r="D270" s="11" t="s">
        <v>514</v>
      </c>
      <c r="E270" s="14" t="s">
        <v>47</v>
      </c>
      <c r="F270" s="67">
        <v>3000</v>
      </c>
      <c r="G270" s="38"/>
      <c r="H270" s="39">
        <f t="shared" si="39"/>
        <v>0</v>
      </c>
      <c r="I270" s="92">
        <v>0.08</v>
      </c>
      <c r="J270" s="47">
        <f t="shared" si="40"/>
        <v>0</v>
      </c>
      <c r="K270" s="48">
        <f t="shared" si="41"/>
        <v>0</v>
      </c>
      <c r="M270" s="84" t="str">
        <f t="shared" si="37"/>
        <v>podaj stawkę!</v>
      </c>
      <c r="N270" s="74">
        <f t="shared" si="38"/>
        <v>1</v>
      </c>
    </row>
    <row r="271" spans="1:14" s="1" customFormat="1" ht="60" hidden="1" x14ac:dyDescent="0.2">
      <c r="A271" s="51">
        <v>211</v>
      </c>
      <c r="B271" s="88" t="s">
        <v>903</v>
      </c>
      <c r="C271" s="14" t="s">
        <v>515</v>
      </c>
      <c r="D271" s="11" t="s">
        <v>516</v>
      </c>
      <c r="E271" s="14" t="s">
        <v>47</v>
      </c>
      <c r="F271" s="67"/>
      <c r="G271" s="38"/>
      <c r="H271" s="39">
        <f t="shared" si="39"/>
        <v>0</v>
      </c>
      <c r="I271" s="92">
        <v>0.08</v>
      </c>
      <c r="J271" s="47">
        <f t="shared" si="40"/>
        <v>0</v>
      </c>
      <c r="K271" s="48">
        <f t="shared" si="41"/>
        <v>0</v>
      </c>
      <c r="M271" s="84" t="str">
        <f t="shared" si="37"/>
        <v>OK</v>
      </c>
      <c r="N271" s="74">
        <f t="shared" si="38"/>
        <v>0</v>
      </c>
    </row>
    <row r="272" spans="1:14" s="1" customFormat="1" ht="60" hidden="1" x14ac:dyDescent="0.2">
      <c r="A272" s="51">
        <v>212</v>
      </c>
      <c r="B272" s="88" t="s">
        <v>903</v>
      </c>
      <c r="C272" s="14" t="s">
        <v>517</v>
      </c>
      <c r="D272" s="11" t="s">
        <v>518</v>
      </c>
      <c r="E272" s="14" t="s">
        <v>47</v>
      </c>
      <c r="F272" s="67"/>
      <c r="G272" s="38"/>
      <c r="H272" s="39">
        <f t="shared" si="39"/>
        <v>0</v>
      </c>
      <c r="I272" s="92">
        <v>0.08</v>
      </c>
      <c r="J272" s="47">
        <f t="shared" si="40"/>
        <v>0</v>
      </c>
      <c r="K272" s="48">
        <f t="shared" si="41"/>
        <v>0</v>
      </c>
      <c r="M272" s="84" t="str">
        <f t="shared" si="37"/>
        <v>OK</v>
      </c>
      <c r="N272" s="74">
        <f t="shared" si="38"/>
        <v>0</v>
      </c>
    </row>
    <row r="273" spans="1:14" s="1" customFormat="1" ht="60" hidden="1" x14ac:dyDescent="0.2">
      <c r="A273" s="51">
        <v>213</v>
      </c>
      <c r="B273" s="88" t="s">
        <v>903</v>
      </c>
      <c r="C273" s="14" t="s">
        <v>519</v>
      </c>
      <c r="D273" s="11" t="s">
        <v>520</v>
      </c>
      <c r="E273" s="14" t="s">
        <v>47</v>
      </c>
      <c r="F273" s="67"/>
      <c r="G273" s="38"/>
      <c r="H273" s="39">
        <f t="shared" si="39"/>
        <v>0</v>
      </c>
      <c r="I273" s="92">
        <v>0.08</v>
      </c>
      <c r="J273" s="47">
        <f t="shared" si="40"/>
        <v>0</v>
      </c>
      <c r="K273" s="48">
        <f t="shared" si="41"/>
        <v>0</v>
      </c>
      <c r="M273" s="84" t="str">
        <f t="shared" si="37"/>
        <v>OK</v>
      </c>
      <c r="N273" s="74">
        <f t="shared" si="38"/>
        <v>0</v>
      </c>
    </row>
    <row r="274" spans="1:14" s="1" customFormat="1" ht="24" x14ac:dyDescent="0.2">
      <c r="A274" s="51">
        <v>214</v>
      </c>
      <c r="B274" s="88" t="s">
        <v>897</v>
      </c>
      <c r="C274" s="14" t="s">
        <v>521</v>
      </c>
      <c r="D274" s="11" t="s">
        <v>522</v>
      </c>
      <c r="E274" s="14" t="s">
        <v>431</v>
      </c>
      <c r="F274" s="67">
        <v>78.400000000000006</v>
      </c>
      <c r="G274" s="38"/>
      <c r="H274" s="39">
        <f t="shared" si="39"/>
        <v>0</v>
      </c>
      <c r="I274" s="92">
        <v>0.08</v>
      </c>
      <c r="J274" s="47">
        <f t="shared" si="40"/>
        <v>0</v>
      </c>
      <c r="K274" s="48">
        <f t="shared" si="41"/>
        <v>0</v>
      </c>
      <c r="M274" s="84" t="str">
        <f t="shared" si="37"/>
        <v>podaj stawkę!</v>
      </c>
      <c r="N274" s="74">
        <f t="shared" si="38"/>
        <v>1</v>
      </c>
    </row>
    <row r="275" spans="1:14" s="1" customFormat="1" ht="18.75" hidden="1" x14ac:dyDescent="0.2">
      <c r="A275" s="51">
        <v>215</v>
      </c>
      <c r="B275" s="88" t="s">
        <v>897</v>
      </c>
      <c r="C275" s="19" t="s">
        <v>523</v>
      </c>
      <c r="D275" s="10" t="s">
        <v>524</v>
      </c>
      <c r="E275" s="15" t="s">
        <v>385</v>
      </c>
      <c r="F275" s="67"/>
      <c r="G275" s="38"/>
      <c r="H275" s="39">
        <f t="shared" si="39"/>
        <v>0</v>
      </c>
      <c r="I275" s="92">
        <v>0.08</v>
      </c>
      <c r="J275" s="47">
        <f t="shared" si="40"/>
        <v>0</v>
      </c>
      <c r="K275" s="48">
        <f t="shared" si="41"/>
        <v>0</v>
      </c>
      <c r="M275" s="84" t="str">
        <f t="shared" si="37"/>
        <v>OK</v>
      </c>
      <c r="N275" s="74">
        <f t="shared" si="38"/>
        <v>0</v>
      </c>
    </row>
    <row r="276" spans="1:14" s="1" customFormat="1" ht="18.75" hidden="1" x14ac:dyDescent="0.2">
      <c r="A276" s="51">
        <v>216</v>
      </c>
      <c r="B276" s="88" t="s">
        <v>897</v>
      </c>
      <c r="C276" s="19" t="s">
        <v>525</v>
      </c>
      <c r="D276" s="10" t="s">
        <v>526</v>
      </c>
      <c r="E276" s="15" t="s">
        <v>385</v>
      </c>
      <c r="F276" s="67"/>
      <c r="G276" s="38"/>
      <c r="H276" s="39">
        <f t="shared" si="39"/>
        <v>0</v>
      </c>
      <c r="I276" s="92">
        <v>0.08</v>
      </c>
      <c r="J276" s="47">
        <f t="shared" si="40"/>
        <v>0</v>
      </c>
      <c r="K276" s="48">
        <f t="shared" si="41"/>
        <v>0</v>
      </c>
      <c r="M276" s="84" t="str">
        <f t="shared" ref="M276:M339" si="42">IF(AND(F276&gt;0,OR(ISBLANK(G276),G276=0)),"podaj stawkę!",IF(AND(ISBLANK(F276),G276&gt;0),"usuń stawkę","OK"))</f>
        <v>OK</v>
      </c>
      <c r="N276" s="74">
        <f t="shared" ref="N276:N339" si="43">IF(M276&lt;&gt;"OK",1,0)</f>
        <v>0</v>
      </c>
    </row>
    <row r="277" spans="1:14" s="1" customFormat="1" ht="18.75" hidden="1" x14ac:dyDescent="0.2">
      <c r="A277" s="51">
        <v>217</v>
      </c>
      <c r="B277" s="88" t="s">
        <v>897</v>
      </c>
      <c r="C277" s="19" t="s">
        <v>527</v>
      </c>
      <c r="D277" s="10" t="s">
        <v>528</v>
      </c>
      <c r="E277" s="15" t="s">
        <v>385</v>
      </c>
      <c r="F277" s="67"/>
      <c r="G277" s="38"/>
      <c r="H277" s="39">
        <f t="shared" si="39"/>
        <v>0</v>
      </c>
      <c r="I277" s="92">
        <v>0.08</v>
      </c>
      <c r="J277" s="47">
        <f t="shared" si="40"/>
        <v>0</v>
      </c>
      <c r="K277" s="48">
        <f t="shared" si="41"/>
        <v>0</v>
      </c>
      <c r="M277" s="84" t="str">
        <f t="shared" si="42"/>
        <v>OK</v>
      </c>
      <c r="N277" s="74">
        <f t="shared" si="43"/>
        <v>0</v>
      </c>
    </row>
    <row r="278" spans="1:14" s="1" customFormat="1" ht="18.75" hidden="1" x14ac:dyDescent="0.2">
      <c r="A278" s="51">
        <v>218</v>
      </c>
      <c r="B278" s="88" t="s">
        <v>897</v>
      </c>
      <c r="C278" s="19" t="s">
        <v>529</v>
      </c>
      <c r="D278" s="10" t="s">
        <v>530</v>
      </c>
      <c r="E278" s="15" t="s">
        <v>385</v>
      </c>
      <c r="F278" s="67"/>
      <c r="G278" s="38"/>
      <c r="H278" s="39">
        <f t="shared" si="39"/>
        <v>0</v>
      </c>
      <c r="I278" s="92">
        <v>0.08</v>
      </c>
      <c r="J278" s="47">
        <f t="shared" si="40"/>
        <v>0</v>
      </c>
      <c r="K278" s="48">
        <f t="shared" si="41"/>
        <v>0</v>
      </c>
      <c r="M278" s="84" t="str">
        <f t="shared" si="42"/>
        <v>OK</v>
      </c>
      <c r="N278" s="74">
        <f t="shared" si="43"/>
        <v>0</v>
      </c>
    </row>
    <row r="279" spans="1:14" s="1" customFormat="1" ht="18.75" hidden="1" x14ac:dyDescent="0.2">
      <c r="A279" s="51">
        <v>219</v>
      </c>
      <c r="B279" s="88" t="s">
        <v>897</v>
      </c>
      <c r="C279" s="19" t="s">
        <v>531</v>
      </c>
      <c r="D279" s="10" t="s">
        <v>532</v>
      </c>
      <c r="E279" s="15" t="s">
        <v>385</v>
      </c>
      <c r="F279" s="67"/>
      <c r="G279" s="38"/>
      <c r="H279" s="39">
        <f t="shared" si="39"/>
        <v>0</v>
      </c>
      <c r="I279" s="92">
        <v>0.08</v>
      </c>
      <c r="J279" s="47">
        <f t="shared" si="40"/>
        <v>0</v>
      </c>
      <c r="K279" s="48">
        <f t="shared" si="41"/>
        <v>0</v>
      </c>
      <c r="M279" s="84" t="str">
        <f t="shared" si="42"/>
        <v>OK</v>
      </c>
      <c r="N279" s="74">
        <f t="shared" si="43"/>
        <v>0</v>
      </c>
    </row>
    <row r="280" spans="1:14" s="1" customFormat="1" ht="18.75" x14ac:dyDescent="0.2">
      <c r="A280" s="51">
        <v>220</v>
      </c>
      <c r="B280" s="88" t="s">
        <v>904</v>
      </c>
      <c r="C280" s="19" t="s">
        <v>533</v>
      </c>
      <c r="D280" s="10" t="s">
        <v>534</v>
      </c>
      <c r="E280" s="15" t="s">
        <v>385</v>
      </c>
      <c r="F280" s="67">
        <v>63</v>
      </c>
      <c r="G280" s="38"/>
      <c r="H280" s="39">
        <f t="shared" si="39"/>
        <v>0</v>
      </c>
      <c r="I280" s="92">
        <v>0.08</v>
      </c>
      <c r="J280" s="47">
        <f t="shared" si="40"/>
        <v>0</v>
      </c>
      <c r="K280" s="48">
        <f t="shared" si="41"/>
        <v>0</v>
      </c>
      <c r="M280" s="84" t="str">
        <f t="shared" si="42"/>
        <v>podaj stawkę!</v>
      </c>
      <c r="N280" s="74">
        <f t="shared" si="43"/>
        <v>1</v>
      </c>
    </row>
    <row r="281" spans="1:14" s="1" customFormat="1" ht="18.75" hidden="1" x14ac:dyDescent="0.2">
      <c r="A281" s="51">
        <v>221</v>
      </c>
      <c r="B281" s="88" t="s">
        <v>905</v>
      </c>
      <c r="C281" s="19" t="s">
        <v>535</v>
      </c>
      <c r="D281" s="10" t="s">
        <v>536</v>
      </c>
      <c r="E281" s="15" t="s">
        <v>385</v>
      </c>
      <c r="F281" s="67"/>
      <c r="G281" s="38"/>
      <c r="H281" s="39">
        <f t="shared" si="39"/>
        <v>0</v>
      </c>
      <c r="I281" s="92">
        <v>0.08</v>
      </c>
      <c r="J281" s="47">
        <f t="shared" si="40"/>
        <v>0</v>
      </c>
      <c r="K281" s="48">
        <f t="shared" si="41"/>
        <v>0</v>
      </c>
      <c r="M281" s="84" t="str">
        <f t="shared" si="42"/>
        <v>OK</v>
      </c>
      <c r="N281" s="74">
        <f t="shared" si="43"/>
        <v>0</v>
      </c>
    </row>
    <row r="282" spans="1:14" s="1" customFormat="1" ht="18.75" x14ac:dyDescent="0.2">
      <c r="A282" s="51">
        <v>222</v>
      </c>
      <c r="B282" s="88" t="s">
        <v>905</v>
      </c>
      <c r="C282" s="19" t="s">
        <v>537</v>
      </c>
      <c r="D282" s="10" t="s">
        <v>538</v>
      </c>
      <c r="E282" s="15" t="s">
        <v>385</v>
      </c>
      <c r="F282" s="67">
        <v>60</v>
      </c>
      <c r="G282" s="38"/>
      <c r="H282" s="39">
        <f t="shared" si="39"/>
        <v>0</v>
      </c>
      <c r="I282" s="92">
        <v>0.08</v>
      </c>
      <c r="J282" s="47">
        <f t="shared" si="40"/>
        <v>0</v>
      </c>
      <c r="K282" s="48">
        <f t="shared" si="41"/>
        <v>0</v>
      </c>
      <c r="M282" s="84" t="str">
        <f t="shared" si="42"/>
        <v>podaj stawkę!</v>
      </c>
      <c r="N282" s="74">
        <f t="shared" si="43"/>
        <v>1</v>
      </c>
    </row>
    <row r="283" spans="1:14" s="1" customFormat="1" ht="18.75" x14ac:dyDescent="0.2">
      <c r="A283" s="51">
        <v>223</v>
      </c>
      <c r="B283" s="88" t="s">
        <v>905</v>
      </c>
      <c r="C283" s="19" t="s">
        <v>539</v>
      </c>
      <c r="D283" s="10" t="s">
        <v>540</v>
      </c>
      <c r="E283" s="15" t="s">
        <v>385</v>
      </c>
      <c r="F283" s="67">
        <v>60</v>
      </c>
      <c r="G283" s="38"/>
      <c r="H283" s="39">
        <f t="shared" si="39"/>
        <v>0</v>
      </c>
      <c r="I283" s="92">
        <v>0.08</v>
      </c>
      <c r="J283" s="47">
        <f t="shared" si="40"/>
        <v>0</v>
      </c>
      <c r="K283" s="48">
        <f t="shared" si="41"/>
        <v>0</v>
      </c>
      <c r="M283" s="84" t="str">
        <f t="shared" si="42"/>
        <v>podaj stawkę!</v>
      </c>
      <c r="N283" s="74">
        <f t="shared" si="43"/>
        <v>1</v>
      </c>
    </row>
    <row r="284" spans="1:14" s="1" customFormat="1" ht="18.75" hidden="1" x14ac:dyDescent="0.2">
      <c r="A284" s="51">
        <v>224</v>
      </c>
      <c r="B284" s="88" t="s">
        <v>906</v>
      </c>
      <c r="C284" s="19" t="s">
        <v>541</v>
      </c>
      <c r="D284" s="10" t="s">
        <v>542</v>
      </c>
      <c r="E284" s="15" t="s">
        <v>385</v>
      </c>
      <c r="F284" s="67"/>
      <c r="G284" s="38"/>
      <c r="H284" s="39">
        <f t="shared" si="39"/>
        <v>0</v>
      </c>
      <c r="I284" s="92">
        <v>0.08</v>
      </c>
      <c r="J284" s="47">
        <f t="shared" si="40"/>
        <v>0</v>
      </c>
      <c r="K284" s="48">
        <f t="shared" si="41"/>
        <v>0</v>
      </c>
      <c r="M284" s="84" t="str">
        <f t="shared" si="42"/>
        <v>OK</v>
      </c>
      <c r="N284" s="74">
        <f t="shared" si="43"/>
        <v>0</v>
      </c>
    </row>
    <row r="285" spans="1:14" s="1" customFormat="1" ht="18.75" hidden="1" x14ac:dyDescent="0.2">
      <c r="A285" s="51">
        <v>225</v>
      </c>
      <c r="B285" s="88" t="s">
        <v>907</v>
      </c>
      <c r="C285" s="19" t="s">
        <v>543</v>
      </c>
      <c r="D285" s="10" t="s">
        <v>544</v>
      </c>
      <c r="E285" s="15" t="s">
        <v>28</v>
      </c>
      <c r="F285" s="67"/>
      <c r="G285" s="38"/>
      <c r="H285" s="39">
        <f t="shared" si="39"/>
        <v>0</v>
      </c>
      <c r="I285" s="92">
        <v>0.08</v>
      </c>
      <c r="J285" s="47">
        <f t="shared" si="40"/>
        <v>0</v>
      </c>
      <c r="K285" s="48">
        <f t="shared" si="41"/>
        <v>0</v>
      </c>
      <c r="M285" s="84" t="str">
        <f t="shared" si="42"/>
        <v>OK</v>
      </c>
      <c r="N285" s="74">
        <f t="shared" si="43"/>
        <v>0</v>
      </c>
    </row>
    <row r="286" spans="1:14" s="1" customFormat="1" ht="18.75" hidden="1" x14ac:dyDescent="0.2">
      <c r="A286" s="51">
        <v>226</v>
      </c>
      <c r="B286" s="88" t="s">
        <v>907</v>
      </c>
      <c r="C286" s="19" t="s">
        <v>545</v>
      </c>
      <c r="D286" s="10" t="s">
        <v>546</v>
      </c>
      <c r="E286" s="15" t="s">
        <v>28</v>
      </c>
      <c r="F286" s="67"/>
      <c r="G286" s="38"/>
      <c r="H286" s="39">
        <f t="shared" si="39"/>
        <v>0</v>
      </c>
      <c r="I286" s="92">
        <v>0.08</v>
      </c>
      <c r="J286" s="47">
        <f t="shared" si="40"/>
        <v>0</v>
      </c>
      <c r="K286" s="48">
        <f t="shared" si="41"/>
        <v>0</v>
      </c>
      <c r="M286" s="84" t="str">
        <f t="shared" si="42"/>
        <v>OK</v>
      </c>
      <c r="N286" s="74">
        <f t="shared" si="43"/>
        <v>0</v>
      </c>
    </row>
    <row r="287" spans="1:14" s="1" customFormat="1" ht="18.75" hidden="1" x14ac:dyDescent="0.2">
      <c r="A287" s="51">
        <v>227</v>
      </c>
      <c r="B287" s="88" t="s">
        <v>907</v>
      </c>
      <c r="C287" s="19" t="s">
        <v>547</v>
      </c>
      <c r="D287" s="10" t="s">
        <v>548</v>
      </c>
      <c r="E287" s="15" t="s">
        <v>28</v>
      </c>
      <c r="F287" s="67"/>
      <c r="G287" s="38"/>
      <c r="H287" s="39">
        <f t="shared" si="39"/>
        <v>0</v>
      </c>
      <c r="I287" s="92">
        <v>0.08</v>
      </c>
      <c r="J287" s="47">
        <f t="shared" si="40"/>
        <v>0</v>
      </c>
      <c r="K287" s="48">
        <f t="shared" si="41"/>
        <v>0</v>
      </c>
      <c r="M287" s="84" t="str">
        <f t="shared" si="42"/>
        <v>OK</v>
      </c>
      <c r="N287" s="74">
        <f t="shared" si="43"/>
        <v>0</v>
      </c>
    </row>
    <row r="288" spans="1:14" s="1" customFormat="1" ht="18.75" hidden="1" x14ac:dyDescent="0.2">
      <c r="A288" s="51">
        <v>228</v>
      </c>
      <c r="B288" s="88" t="s">
        <v>907</v>
      </c>
      <c r="C288" s="19" t="s">
        <v>549</v>
      </c>
      <c r="D288" s="10" t="s">
        <v>550</v>
      </c>
      <c r="E288" s="15" t="s">
        <v>28</v>
      </c>
      <c r="F288" s="67"/>
      <c r="G288" s="38"/>
      <c r="H288" s="39">
        <f t="shared" si="39"/>
        <v>0</v>
      </c>
      <c r="I288" s="92">
        <v>0.08</v>
      </c>
      <c r="J288" s="47">
        <f t="shared" si="40"/>
        <v>0</v>
      </c>
      <c r="K288" s="48">
        <f t="shared" si="41"/>
        <v>0</v>
      </c>
      <c r="M288" s="84" t="str">
        <f t="shared" si="42"/>
        <v>OK</v>
      </c>
      <c r="N288" s="74">
        <f t="shared" si="43"/>
        <v>0</v>
      </c>
    </row>
    <row r="289" spans="1:14" s="1" customFormat="1" ht="24" hidden="1" x14ac:dyDescent="0.2">
      <c r="A289" s="51">
        <v>229</v>
      </c>
      <c r="B289" s="88" t="s">
        <v>400</v>
      </c>
      <c r="C289" s="19" t="s">
        <v>551</v>
      </c>
      <c r="D289" s="10" t="s">
        <v>552</v>
      </c>
      <c r="E289" s="15" t="s">
        <v>88</v>
      </c>
      <c r="F289" s="67"/>
      <c r="G289" s="38"/>
      <c r="H289" s="39">
        <f t="shared" si="39"/>
        <v>0</v>
      </c>
      <c r="I289" s="92">
        <v>0.08</v>
      </c>
      <c r="J289" s="47">
        <f t="shared" si="40"/>
        <v>0</v>
      </c>
      <c r="K289" s="48">
        <f t="shared" si="41"/>
        <v>0</v>
      </c>
      <c r="M289" s="84" t="str">
        <f t="shared" si="42"/>
        <v>OK</v>
      </c>
      <c r="N289" s="74">
        <f t="shared" si="43"/>
        <v>0</v>
      </c>
    </row>
    <row r="290" spans="1:14" s="1" customFormat="1" ht="24" hidden="1" x14ac:dyDescent="0.2">
      <c r="A290" s="51">
        <v>230</v>
      </c>
      <c r="B290" s="88" t="s">
        <v>889</v>
      </c>
      <c r="C290" s="19" t="s">
        <v>553</v>
      </c>
      <c r="D290" s="10" t="s">
        <v>554</v>
      </c>
      <c r="E290" s="15" t="s">
        <v>88</v>
      </c>
      <c r="F290" s="67"/>
      <c r="G290" s="38"/>
      <c r="H290" s="39">
        <f t="shared" si="39"/>
        <v>0</v>
      </c>
      <c r="I290" s="92">
        <v>0.08</v>
      </c>
      <c r="J290" s="47">
        <f t="shared" si="40"/>
        <v>0</v>
      </c>
      <c r="K290" s="48">
        <f t="shared" si="41"/>
        <v>0</v>
      </c>
      <c r="M290" s="84" t="str">
        <f t="shared" si="42"/>
        <v>OK</v>
      </c>
      <c r="N290" s="74">
        <f t="shared" si="43"/>
        <v>0</v>
      </c>
    </row>
    <row r="291" spans="1:14" s="1" customFormat="1" ht="18.75" hidden="1" x14ac:dyDescent="0.2">
      <c r="A291" s="51">
        <v>231</v>
      </c>
      <c r="B291" s="88" t="s">
        <v>890</v>
      </c>
      <c r="C291" s="19" t="s">
        <v>555</v>
      </c>
      <c r="D291" s="10" t="s">
        <v>556</v>
      </c>
      <c r="E291" s="15" t="s">
        <v>88</v>
      </c>
      <c r="F291" s="67"/>
      <c r="G291" s="38"/>
      <c r="H291" s="39">
        <f t="shared" si="39"/>
        <v>0</v>
      </c>
      <c r="I291" s="92">
        <v>0.08</v>
      </c>
      <c r="J291" s="47">
        <f t="shared" si="40"/>
        <v>0</v>
      </c>
      <c r="K291" s="48">
        <f t="shared" si="41"/>
        <v>0</v>
      </c>
      <c r="M291" s="84" t="str">
        <f t="shared" si="42"/>
        <v>OK</v>
      </c>
      <c r="N291" s="74">
        <f t="shared" si="43"/>
        <v>0</v>
      </c>
    </row>
    <row r="292" spans="1:14" s="1" customFormat="1" ht="24" hidden="1" x14ac:dyDescent="0.2">
      <c r="A292" s="51">
        <v>232</v>
      </c>
      <c r="B292" s="88" t="s">
        <v>891</v>
      </c>
      <c r="C292" s="19" t="s">
        <v>557</v>
      </c>
      <c r="D292" s="10" t="s">
        <v>558</v>
      </c>
      <c r="E292" s="15" t="s">
        <v>88</v>
      </c>
      <c r="F292" s="67"/>
      <c r="G292" s="38"/>
      <c r="H292" s="39">
        <f t="shared" si="39"/>
        <v>0</v>
      </c>
      <c r="I292" s="92">
        <v>0.08</v>
      </c>
      <c r="J292" s="47">
        <f t="shared" si="40"/>
        <v>0</v>
      </c>
      <c r="K292" s="48">
        <f t="shared" si="41"/>
        <v>0</v>
      </c>
      <c r="M292" s="84" t="str">
        <f t="shared" si="42"/>
        <v>OK</v>
      </c>
      <c r="N292" s="74">
        <f t="shared" si="43"/>
        <v>0</v>
      </c>
    </row>
    <row r="293" spans="1:14" s="1" customFormat="1" ht="24" hidden="1" x14ac:dyDescent="0.2">
      <c r="A293" s="51">
        <v>233</v>
      </c>
      <c r="B293" s="88" t="s">
        <v>892</v>
      </c>
      <c r="C293" s="19" t="s">
        <v>559</v>
      </c>
      <c r="D293" s="10" t="s">
        <v>560</v>
      </c>
      <c r="E293" s="15" t="s">
        <v>88</v>
      </c>
      <c r="F293" s="67"/>
      <c r="G293" s="38"/>
      <c r="H293" s="39">
        <f t="shared" si="39"/>
        <v>0</v>
      </c>
      <c r="I293" s="92">
        <v>0.08</v>
      </c>
      <c r="J293" s="47">
        <f t="shared" si="40"/>
        <v>0</v>
      </c>
      <c r="K293" s="48">
        <f t="shared" si="41"/>
        <v>0</v>
      </c>
      <c r="M293" s="84" t="str">
        <f t="shared" si="42"/>
        <v>OK</v>
      </c>
      <c r="N293" s="74">
        <f t="shared" si="43"/>
        <v>0</v>
      </c>
    </row>
    <row r="294" spans="1:14" s="1" customFormat="1" ht="36" hidden="1" x14ac:dyDescent="0.2">
      <c r="A294" s="51">
        <v>234</v>
      </c>
      <c r="B294" s="88" t="s">
        <v>908</v>
      </c>
      <c r="C294" s="19" t="s">
        <v>561</v>
      </c>
      <c r="D294" s="10" t="s">
        <v>562</v>
      </c>
      <c r="E294" s="15" t="s">
        <v>88</v>
      </c>
      <c r="F294" s="67"/>
      <c r="G294" s="38"/>
      <c r="H294" s="39">
        <f t="shared" si="39"/>
        <v>0</v>
      </c>
      <c r="I294" s="92">
        <v>0.08</v>
      </c>
      <c r="J294" s="47">
        <f t="shared" si="40"/>
        <v>0</v>
      </c>
      <c r="K294" s="48">
        <f t="shared" si="41"/>
        <v>0</v>
      </c>
      <c r="M294" s="84" t="str">
        <f t="shared" si="42"/>
        <v>OK</v>
      </c>
      <c r="N294" s="74">
        <f t="shared" si="43"/>
        <v>0</v>
      </c>
    </row>
    <row r="295" spans="1:14" s="1" customFormat="1" ht="36" hidden="1" x14ac:dyDescent="0.2">
      <c r="A295" s="51">
        <v>235</v>
      </c>
      <c r="B295" s="88" t="s">
        <v>909</v>
      </c>
      <c r="C295" s="19" t="s">
        <v>563</v>
      </c>
      <c r="D295" s="10" t="s">
        <v>564</v>
      </c>
      <c r="E295" s="15" t="s">
        <v>88</v>
      </c>
      <c r="F295" s="67"/>
      <c r="G295" s="38"/>
      <c r="H295" s="39">
        <f t="shared" si="39"/>
        <v>0</v>
      </c>
      <c r="I295" s="92">
        <v>0.08</v>
      </c>
      <c r="J295" s="47">
        <f t="shared" si="40"/>
        <v>0</v>
      </c>
      <c r="K295" s="48">
        <f t="shared" si="41"/>
        <v>0</v>
      </c>
      <c r="M295" s="84" t="str">
        <f t="shared" si="42"/>
        <v>OK</v>
      </c>
      <c r="N295" s="74">
        <f t="shared" si="43"/>
        <v>0</v>
      </c>
    </row>
    <row r="296" spans="1:14" s="1" customFormat="1" ht="24" hidden="1" x14ac:dyDescent="0.2">
      <c r="A296" s="51">
        <v>236</v>
      </c>
      <c r="B296" s="88" t="s">
        <v>910</v>
      </c>
      <c r="C296" s="19" t="s">
        <v>565</v>
      </c>
      <c r="D296" s="10" t="s">
        <v>566</v>
      </c>
      <c r="E296" s="15" t="s">
        <v>88</v>
      </c>
      <c r="F296" s="67"/>
      <c r="G296" s="38"/>
      <c r="H296" s="39">
        <f t="shared" si="39"/>
        <v>0</v>
      </c>
      <c r="I296" s="92">
        <v>0.08</v>
      </c>
      <c r="J296" s="47">
        <f t="shared" si="40"/>
        <v>0</v>
      </c>
      <c r="K296" s="48">
        <f t="shared" si="41"/>
        <v>0</v>
      </c>
      <c r="M296" s="84" t="str">
        <f t="shared" si="42"/>
        <v>OK</v>
      </c>
      <c r="N296" s="74">
        <f t="shared" si="43"/>
        <v>0</v>
      </c>
    </row>
    <row r="297" spans="1:14" s="1" customFormat="1" ht="24" hidden="1" x14ac:dyDescent="0.2">
      <c r="A297" s="51">
        <v>237</v>
      </c>
      <c r="B297" s="88" t="s">
        <v>911</v>
      </c>
      <c r="C297" s="19" t="s">
        <v>567</v>
      </c>
      <c r="D297" s="10" t="s">
        <v>568</v>
      </c>
      <c r="E297" s="15" t="s">
        <v>88</v>
      </c>
      <c r="F297" s="67"/>
      <c r="G297" s="38"/>
      <c r="H297" s="39">
        <f t="shared" si="39"/>
        <v>0</v>
      </c>
      <c r="I297" s="92">
        <v>0.08</v>
      </c>
      <c r="J297" s="47">
        <f t="shared" si="40"/>
        <v>0</v>
      </c>
      <c r="K297" s="48">
        <f t="shared" si="41"/>
        <v>0</v>
      </c>
      <c r="M297" s="84" t="str">
        <f t="shared" si="42"/>
        <v>OK</v>
      </c>
      <c r="N297" s="74">
        <f t="shared" si="43"/>
        <v>0</v>
      </c>
    </row>
    <row r="298" spans="1:14" s="1" customFormat="1" ht="24" hidden="1" x14ac:dyDescent="0.2">
      <c r="A298" s="51">
        <v>238</v>
      </c>
      <c r="B298" s="88" t="s">
        <v>912</v>
      </c>
      <c r="C298" s="19" t="s">
        <v>569</v>
      </c>
      <c r="D298" s="10" t="s">
        <v>570</v>
      </c>
      <c r="E298" s="15" t="s">
        <v>88</v>
      </c>
      <c r="F298" s="67"/>
      <c r="G298" s="38"/>
      <c r="H298" s="39">
        <f t="shared" si="39"/>
        <v>0</v>
      </c>
      <c r="I298" s="92">
        <v>0.08</v>
      </c>
      <c r="J298" s="47">
        <f t="shared" si="40"/>
        <v>0</v>
      </c>
      <c r="K298" s="48">
        <f t="shared" si="41"/>
        <v>0</v>
      </c>
      <c r="M298" s="84" t="str">
        <f t="shared" si="42"/>
        <v>OK</v>
      </c>
      <c r="N298" s="74">
        <f t="shared" si="43"/>
        <v>0</v>
      </c>
    </row>
    <row r="299" spans="1:14" s="1" customFormat="1" ht="24" hidden="1" x14ac:dyDescent="0.2">
      <c r="A299" s="51">
        <v>239</v>
      </c>
      <c r="B299" s="88" t="s">
        <v>913</v>
      </c>
      <c r="C299" s="19" t="s">
        <v>571</v>
      </c>
      <c r="D299" s="10" t="s">
        <v>572</v>
      </c>
      <c r="E299" s="15" t="s">
        <v>88</v>
      </c>
      <c r="F299" s="67"/>
      <c r="G299" s="38"/>
      <c r="H299" s="39">
        <f t="shared" si="39"/>
        <v>0</v>
      </c>
      <c r="I299" s="92">
        <v>0.08</v>
      </c>
      <c r="J299" s="47">
        <f t="shared" si="40"/>
        <v>0</v>
      </c>
      <c r="K299" s="48">
        <f t="shared" si="41"/>
        <v>0</v>
      </c>
      <c r="M299" s="84" t="str">
        <f t="shared" si="42"/>
        <v>OK</v>
      </c>
      <c r="N299" s="74">
        <f t="shared" si="43"/>
        <v>0</v>
      </c>
    </row>
    <row r="300" spans="1:14" s="1" customFormat="1" ht="18.75" hidden="1" x14ac:dyDescent="0.2">
      <c r="A300" s="51">
        <v>240</v>
      </c>
      <c r="B300" s="88" t="s">
        <v>914</v>
      </c>
      <c r="C300" s="19" t="s">
        <v>573</v>
      </c>
      <c r="D300" s="10" t="s">
        <v>574</v>
      </c>
      <c r="E300" s="15" t="s">
        <v>28</v>
      </c>
      <c r="F300" s="67"/>
      <c r="G300" s="38"/>
      <c r="H300" s="39">
        <f t="shared" si="39"/>
        <v>0</v>
      </c>
      <c r="I300" s="92">
        <v>0.08</v>
      </c>
      <c r="J300" s="47">
        <f t="shared" si="40"/>
        <v>0</v>
      </c>
      <c r="K300" s="48">
        <f t="shared" si="41"/>
        <v>0</v>
      </c>
      <c r="M300" s="84" t="str">
        <f t="shared" si="42"/>
        <v>OK</v>
      </c>
      <c r="N300" s="74">
        <f t="shared" si="43"/>
        <v>0</v>
      </c>
    </row>
    <row r="301" spans="1:14" s="1" customFormat="1" ht="24" hidden="1" x14ac:dyDescent="0.2">
      <c r="A301" s="51">
        <v>241</v>
      </c>
      <c r="B301" s="88" t="s">
        <v>915</v>
      </c>
      <c r="C301" s="19" t="s">
        <v>575</v>
      </c>
      <c r="D301" s="10" t="s">
        <v>576</v>
      </c>
      <c r="E301" s="15" t="s">
        <v>88</v>
      </c>
      <c r="F301" s="67"/>
      <c r="G301" s="38"/>
      <c r="H301" s="39">
        <f t="shared" si="39"/>
        <v>0</v>
      </c>
      <c r="I301" s="92">
        <v>0.08</v>
      </c>
      <c r="J301" s="47">
        <f t="shared" si="40"/>
        <v>0</v>
      </c>
      <c r="K301" s="48">
        <f t="shared" si="41"/>
        <v>0</v>
      </c>
      <c r="M301" s="84" t="str">
        <f t="shared" si="42"/>
        <v>OK</v>
      </c>
      <c r="N301" s="74">
        <f t="shared" si="43"/>
        <v>0</v>
      </c>
    </row>
    <row r="302" spans="1:14" s="1" customFormat="1" ht="24" hidden="1" x14ac:dyDescent="0.2">
      <c r="A302" s="51">
        <v>242</v>
      </c>
      <c r="B302" s="88" t="s">
        <v>916</v>
      </c>
      <c r="C302" s="19" t="s">
        <v>577</v>
      </c>
      <c r="D302" s="10" t="s">
        <v>578</v>
      </c>
      <c r="E302" s="15" t="s">
        <v>88</v>
      </c>
      <c r="F302" s="67"/>
      <c r="G302" s="38"/>
      <c r="H302" s="39">
        <f t="shared" si="39"/>
        <v>0</v>
      </c>
      <c r="I302" s="92">
        <v>0.08</v>
      </c>
      <c r="J302" s="47">
        <f t="shared" si="40"/>
        <v>0</v>
      </c>
      <c r="K302" s="48">
        <f t="shared" si="41"/>
        <v>0</v>
      </c>
      <c r="M302" s="84" t="str">
        <f t="shared" si="42"/>
        <v>OK</v>
      </c>
      <c r="N302" s="74">
        <f t="shared" si="43"/>
        <v>0</v>
      </c>
    </row>
    <row r="303" spans="1:14" s="1" customFormat="1" ht="24" hidden="1" x14ac:dyDescent="0.2">
      <c r="A303" s="51">
        <v>243</v>
      </c>
      <c r="B303" s="88" t="s">
        <v>917</v>
      </c>
      <c r="C303" s="19" t="s">
        <v>579</v>
      </c>
      <c r="D303" s="10" t="s">
        <v>580</v>
      </c>
      <c r="E303" s="15" t="s">
        <v>581</v>
      </c>
      <c r="F303" s="67"/>
      <c r="G303" s="38"/>
      <c r="H303" s="39">
        <f t="shared" ref="H303:H366" si="44">ROUND(F303*G303,2)</f>
        <v>0</v>
      </c>
      <c r="I303" s="92">
        <v>0.08</v>
      </c>
      <c r="J303" s="47">
        <f t="shared" ref="J303:J366" si="45">ROUND(H303*I303,2)</f>
        <v>0</v>
      </c>
      <c r="K303" s="48">
        <f t="shared" ref="K303:K366" si="46">ROUND(H303+J303,2)</f>
        <v>0</v>
      </c>
      <c r="M303" s="84" t="str">
        <f t="shared" si="42"/>
        <v>OK</v>
      </c>
      <c r="N303" s="74">
        <f t="shared" si="43"/>
        <v>0</v>
      </c>
    </row>
    <row r="304" spans="1:14" s="1" customFormat="1" ht="24" hidden="1" x14ac:dyDescent="0.2">
      <c r="A304" s="51">
        <v>244</v>
      </c>
      <c r="B304" s="88" t="s">
        <v>917</v>
      </c>
      <c r="C304" s="19" t="s">
        <v>582</v>
      </c>
      <c r="D304" s="10" t="s">
        <v>583</v>
      </c>
      <c r="E304" s="15" t="s">
        <v>581</v>
      </c>
      <c r="F304" s="67"/>
      <c r="G304" s="38"/>
      <c r="H304" s="39">
        <f t="shared" si="44"/>
        <v>0</v>
      </c>
      <c r="I304" s="92">
        <v>0.08</v>
      </c>
      <c r="J304" s="47">
        <f t="shared" si="45"/>
        <v>0</v>
      </c>
      <c r="K304" s="48">
        <f t="shared" si="46"/>
        <v>0</v>
      </c>
      <c r="M304" s="84" t="str">
        <f t="shared" si="42"/>
        <v>OK</v>
      </c>
      <c r="N304" s="74">
        <f t="shared" si="43"/>
        <v>0</v>
      </c>
    </row>
    <row r="305" spans="1:14" s="1" customFormat="1" ht="24" hidden="1" x14ac:dyDescent="0.2">
      <c r="A305" s="51">
        <v>245</v>
      </c>
      <c r="B305" s="88" t="s">
        <v>918</v>
      </c>
      <c r="C305" s="19" t="s">
        <v>584</v>
      </c>
      <c r="D305" s="10" t="s">
        <v>585</v>
      </c>
      <c r="E305" s="15" t="s">
        <v>586</v>
      </c>
      <c r="F305" s="67"/>
      <c r="G305" s="38"/>
      <c r="H305" s="39">
        <f t="shared" si="44"/>
        <v>0</v>
      </c>
      <c r="I305" s="92">
        <v>0.08</v>
      </c>
      <c r="J305" s="47">
        <f t="shared" si="45"/>
        <v>0</v>
      </c>
      <c r="K305" s="48">
        <f t="shared" si="46"/>
        <v>0</v>
      </c>
      <c r="M305" s="84" t="str">
        <f t="shared" si="42"/>
        <v>OK</v>
      </c>
      <c r="N305" s="74">
        <f t="shared" si="43"/>
        <v>0</v>
      </c>
    </row>
    <row r="306" spans="1:14" s="1" customFormat="1" ht="18.75" hidden="1" x14ac:dyDescent="0.2">
      <c r="A306" s="51">
        <v>246</v>
      </c>
      <c r="B306" s="88" t="s">
        <v>918</v>
      </c>
      <c r="C306" s="19" t="s">
        <v>587</v>
      </c>
      <c r="D306" s="10" t="s">
        <v>588</v>
      </c>
      <c r="E306" s="15" t="s">
        <v>586</v>
      </c>
      <c r="F306" s="67"/>
      <c r="G306" s="38"/>
      <c r="H306" s="39">
        <f t="shared" si="44"/>
        <v>0</v>
      </c>
      <c r="I306" s="92" t="s">
        <v>89</v>
      </c>
      <c r="J306" s="47">
        <f t="shared" si="45"/>
        <v>0</v>
      </c>
      <c r="K306" s="48">
        <f t="shared" si="46"/>
        <v>0</v>
      </c>
      <c r="M306" s="84" t="str">
        <f t="shared" si="42"/>
        <v>OK</v>
      </c>
      <c r="N306" s="74">
        <f t="shared" si="43"/>
        <v>0</v>
      </c>
    </row>
    <row r="307" spans="1:14" s="1" customFormat="1" ht="18.75" hidden="1" x14ac:dyDescent="0.2">
      <c r="A307" s="51">
        <v>247</v>
      </c>
      <c r="B307" s="88" t="s">
        <v>918</v>
      </c>
      <c r="C307" s="19" t="s">
        <v>589</v>
      </c>
      <c r="D307" s="10" t="s">
        <v>590</v>
      </c>
      <c r="E307" s="15" t="s">
        <v>586</v>
      </c>
      <c r="F307" s="67"/>
      <c r="G307" s="38"/>
      <c r="H307" s="39">
        <f t="shared" si="44"/>
        <v>0</v>
      </c>
      <c r="I307" s="92" t="s">
        <v>89</v>
      </c>
      <c r="J307" s="47">
        <f t="shared" si="45"/>
        <v>0</v>
      </c>
      <c r="K307" s="48">
        <f t="shared" si="46"/>
        <v>0</v>
      </c>
      <c r="M307" s="84" t="str">
        <f t="shared" si="42"/>
        <v>OK</v>
      </c>
      <c r="N307" s="74">
        <f t="shared" si="43"/>
        <v>0</v>
      </c>
    </row>
    <row r="308" spans="1:14" s="1" customFormat="1" ht="18.75" hidden="1" x14ac:dyDescent="0.2">
      <c r="A308" s="51">
        <v>248</v>
      </c>
      <c r="B308" s="88" t="s">
        <v>919</v>
      </c>
      <c r="C308" s="19" t="s">
        <v>591</v>
      </c>
      <c r="D308" s="10" t="s">
        <v>592</v>
      </c>
      <c r="E308" s="15" t="s">
        <v>586</v>
      </c>
      <c r="F308" s="67"/>
      <c r="G308" s="38"/>
      <c r="H308" s="39">
        <f t="shared" si="44"/>
        <v>0</v>
      </c>
      <c r="I308" s="92">
        <v>0.08</v>
      </c>
      <c r="J308" s="47">
        <f t="shared" si="45"/>
        <v>0</v>
      </c>
      <c r="K308" s="48">
        <f t="shared" si="46"/>
        <v>0</v>
      </c>
      <c r="M308" s="84" t="str">
        <f t="shared" si="42"/>
        <v>OK</v>
      </c>
      <c r="N308" s="74">
        <f t="shared" si="43"/>
        <v>0</v>
      </c>
    </row>
    <row r="309" spans="1:14" s="1" customFormat="1" ht="18.75" hidden="1" x14ac:dyDescent="0.2">
      <c r="A309" s="51">
        <v>249</v>
      </c>
      <c r="B309" s="88" t="s">
        <v>919</v>
      </c>
      <c r="C309" s="19" t="s">
        <v>593</v>
      </c>
      <c r="D309" s="10" t="s">
        <v>594</v>
      </c>
      <c r="E309" s="15" t="s">
        <v>586</v>
      </c>
      <c r="F309" s="67"/>
      <c r="G309" s="38"/>
      <c r="H309" s="39">
        <f t="shared" si="44"/>
        <v>0</v>
      </c>
      <c r="I309" s="92">
        <v>0.08</v>
      </c>
      <c r="J309" s="47">
        <f t="shared" si="45"/>
        <v>0</v>
      </c>
      <c r="K309" s="48">
        <f t="shared" si="46"/>
        <v>0</v>
      </c>
      <c r="M309" s="84" t="str">
        <f t="shared" si="42"/>
        <v>OK</v>
      </c>
      <c r="N309" s="74">
        <f t="shared" si="43"/>
        <v>0</v>
      </c>
    </row>
    <row r="310" spans="1:14" s="1" customFormat="1" ht="18.75" hidden="1" x14ac:dyDescent="0.2">
      <c r="A310" s="51">
        <v>250</v>
      </c>
      <c r="B310" s="88" t="s">
        <v>919</v>
      </c>
      <c r="C310" s="19" t="s">
        <v>595</v>
      </c>
      <c r="D310" s="10" t="s">
        <v>596</v>
      </c>
      <c r="E310" s="15" t="s">
        <v>586</v>
      </c>
      <c r="F310" s="67"/>
      <c r="G310" s="38"/>
      <c r="H310" s="39">
        <f t="shared" si="44"/>
        <v>0</v>
      </c>
      <c r="I310" s="92" t="s">
        <v>89</v>
      </c>
      <c r="J310" s="47">
        <f t="shared" si="45"/>
        <v>0</v>
      </c>
      <c r="K310" s="48">
        <f t="shared" si="46"/>
        <v>0</v>
      </c>
      <c r="M310" s="84" t="str">
        <f t="shared" si="42"/>
        <v>OK</v>
      </c>
      <c r="N310" s="74">
        <f t="shared" si="43"/>
        <v>0</v>
      </c>
    </row>
    <row r="311" spans="1:14" s="1" customFormat="1" ht="18.75" hidden="1" x14ac:dyDescent="0.2">
      <c r="A311" s="51">
        <v>251</v>
      </c>
      <c r="B311" s="88" t="s">
        <v>919</v>
      </c>
      <c r="C311" s="19" t="s">
        <v>597</v>
      </c>
      <c r="D311" s="10" t="s">
        <v>598</v>
      </c>
      <c r="E311" s="15" t="s">
        <v>586</v>
      </c>
      <c r="F311" s="67"/>
      <c r="G311" s="38"/>
      <c r="H311" s="39">
        <f t="shared" si="44"/>
        <v>0</v>
      </c>
      <c r="I311" s="92">
        <v>0.08</v>
      </c>
      <c r="J311" s="47">
        <f t="shared" si="45"/>
        <v>0</v>
      </c>
      <c r="K311" s="48">
        <f t="shared" si="46"/>
        <v>0</v>
      </c>
      <c r="M311" s="84" t="str">
        <f t="shared" si="42"/>
        <v>OK</v>
      </c>
      <c r="N311" s="74">
        <f t="shared" si="43"/>
        <v>0</v>
      </c>
    </row>
    <row r="312" spans="1:14" s="1" customFormat="1" ht="18.75" hidden="1" x14ac:dyDescent="0.2">
      <c r="A312" s="51">
        <v>252</v>
      </c>
      <c r="B312" s="88" t="s">
        <v>919</v>
      </c>
      <c r="C312" s="19" t="s">
        <v>599</v>
      </c>
      <c r="D312" s="10" t="s">
        <v>600</v>
      </c>
      <c r="E312" s="15" t="s">
        <v>586</v>
      </c>
      <c r="F312" s="67"/>
      <c r="G312" s="38"/>
      <c r="H312" s="39">
        <f t="shared" si="44"/>
        <v>0</v>
      </c>
      <c r="I312" s="92">
        <v>0.08</v>
      </c>
      <c r="J312" s="47">
        <f t="shared" si="45"/>
        <v>0</v>
      </c>
      <c r="K312" s="48">
        <f t="shared" si="46"/>
        <v>0</v>
      </c>
      <c r="M312" s="84" t="str">
        <f t="shared" si="42"/>
        <v>OK</v>
      </c>
      <c r="N312" s="74">
        <f t="shared" si="43"/>
        <v>0</v>
      </c>
    </row>
    <row r="313" spans="1:14" s="1" customFormat="1" ht="18.75" hidden="1" x14ac:dyDescent="0.2">
      <c r="A313" s="51">
        <v>253</v>
      </c>
      <c r="B313" s="88" t="s">
        <v>919</v>
      </c>
      <c r="C313" s="19" t="s">
        <v>601</v>
      </c>
      <c r="D313" s="10" t="s">
        <v>602</v>
      </c>
      <c r="E313" s="15" t="s">
        <v>586</v>
      </c>
      <c r="F313" s="67"/>
      <c r="G313" s="38"/>
      <c r="H313" s="39">
        <f t="shared" si="44"/>
        <v>0</v>
      </c>
      <c r="I313" s="92">
        <v>0.08</v>
      </c>
      <c r="J313" s="47">
        <f t="shared" si="45"/>
        <v>0</v>
      </c>
      <c r="K313" s="48">
        <f t="shared" si="46"/>
        <v>0</v>
      </c>
      <c r="M313" s="84" t="str">
        <f t="shared" si="42"/>
        <v>OK</v>
      </c>
      <c r="N313" s="74">
        <f t="shared" si="43"/>
        <v>0</v>
      </c>
    </row>
    <row r="314" spans="1:14" s="1" customFormat="1" ht="18.75" hidden="1" x14ac:dyDescent="0.2">
      <c r="A314" s="51">
        <v>254</v>
      </c>
      <c r="B314" s="88" t="s">
        <v>919</v>
      </c>
      <c r="C314" s="19" t="s">
        <v>603</v>
      </c>
      <c r="D314" s="10" t="s">
        <v>604</v>
      </c>
      <c r="E314" s="15" t="s">
        <v>223</v>
      </c>
      <c r="F314" s="67"/>
      <c r="G314" s="38"/>
      <c r="H314" s="39">
        <f t="shared" si="44"/>
        <v>0</v>
      </c>
      <c r="I314" s="92">
        <v>0.08</v>
      </c>
      <c r="J314" s="47">
        <f t="shared" si="45"/>
        <v>0</v>
      </c>
      <c r="K314" s="48">
        <f t="shared" si="46"/>
        <v>0</v>
      </c>
      <c r="M314" s="84" t="str">
        <f t="shared" si="42"/>
        <v>OK</v>
      </c>
      <c r="N314" s="74">
        <f t="shared" si="43"/>
        <v>0</v>
      </c>
    </row>
    <row r="315" spans="1:14" s="1" customFormat="1" ht="18.75" x14ac:dyDescent="0.2">
      <c r="A315" s="51">
        <v>255</v>
      </c>
      <c r="B315" s="88" t="s">
        <v>920</v>
      </c>
      <c r="C315" s="19" t="s">
        <v>605</v>
      </c>
      <c r="D315" s="10" t="s">
        <v>606</v>
      </c>
      <c r="E315" s="15" t="s">
        <v>586</v>
      </c>
      <c r="F315" s="67">
        <v>900</v>
      </c>
      <c r="G315" s="38"/>
      <c r="H315" s="39">
        <f t="shared" si="44"/>
        <v>0</v>
      </c>
      <c r="I315" s="92">
        <v>0.08</v>
      </c>
      <c r="J315" s="47">
        <f t="shared" si="45"/>
        <v>0</v>
      </c>
      <c r="K315" s="48">
        <f t="shared" si="46"/>
        <v>0</v>
      </c>
      <c r="M315" s="84" t="str">
        <f t="shared" si="42"/>
        <v>podaj stawkę!</v>
      </c>
      <c r="N315" s="74">
        <f t="shared" si="43"/>
        <v>1</v>
      </c>
    </row>
    <row r="316" spans="1:14" s="1" customFormat="1" ht="18.75" x14ac:dyDescent="0.2">
      <c r="A316" s="51">
        <v>256</v>
      </c>
      <c r="B316" s="88" t="s">
        <v>920</v>
      </c>
      <c r="C316" s="19" t="s">
        <v>607</v>
      </c>
      <c r="D316" s="10" t="s">
        <v>608</v>
      </c>
      <c r="E316" s="15" t="s">
        <v>586</v>
      </c>
      <c r="F316" s="67">
        <v>50</v>
      </c>
      <c r="G316" s="38"/>
      <c r="H316" s="39">
        <f t="shared" si="44"/>
        <v>0</v>
      </c>
      <c r="I316" s="92">
        <v>0.08</v>
      </c>
      <c r="J316" s="47">
        <f t="shared" si="45"/>
        <v>0</v>
      </c>
      <c r="K316" s="48">
        <f t="shared" si="46"/>
        <v>0</v>
      </c>
      <c r="M316" s="84" t="str">
        <f t="shared" si="42"/>
        <v>podaj stawkę!</v>
      </c>
      <c r="N316" s="74">
        <f t="shared" si="43"/>
        <v>1</v>
      </c>
    </row>
    <row r="317" spans="1:14" s="1" customFormat="1" ht="18.75" x14ac:dyDescent="0.2">
      <c r="A317" s="51">
        <v>257</v>
      </c>
      <c r="B317" s="88" t="s">
        <v>920</v>
      </c>
      <c r="C317" s="19" t="s">
        <v>609</v>
      </c>
      <c r="D317" s="10" t="s">
        <v>610</v>
      </c>
      <c r="E317" s="15" t="s">
        <v>586</v>
      </c>
      <c r="F317" s="67">
        <v>5</v>
      </c>
      <c r="G317" s="38"/>
      <c r="H317" s="39">
        <f t="shared" si="44"/>
        <v>0</v>
      </c>
      <c r="I317" s="92">
        <v>0.08</v>
      </c>
      <c r="J317" s="47">
        <f t="shared" si="45"/>
        <v>0</v>
      </c>
      <c r="K317" s="48">
        <f t="shared" si="46"/>
        <v>0</v>
      </c>
      <c r="M317" s="84" t="str">
        <f t="shared" si="42"/>
        <v>podaj stawkę!</v>
      </c>
      <c r="N317" s="74">
        <f t="shared" si="43"/>
        <v>1</v>
      </c>
    </row>
    <row r="318" spans="1:14" s="1" customFormat="1" ht="18.75" x14ac:dyDescent="0.2">
      <c r="A318" s="51">
        <v>258</v>
      </c>
      <c r="B318" s="88" t="s">
        <v>920</v>
      </c>
      <c r="C318" s="19" t="s">
        <v>611</v>
      </c>
      <c r="D318" s="10" t="s">
        <v>612</v>
      </c>
      <c r="E318" s="15" t="s">
        <v>586</v>
      </c>
      <c r="F318" s="67">
        <v>5</v>
      </c>
      <c r="G318" s="38"/>
      <c r="H318" s="39">
        <f t="shared" si="44"/>
        <v>0</v>
      </c>
      <c r="I318" s="92">
        <v>0.08</v>
      </c>
      <c r="J318" s="47">
        <f t="shared" si="45"/>
        <v>0</v>
      </c>
      <c r="K318" s="48">
        <f t="shared" si="46"/>
        <v>0</v>
      </c>
      <c r="M318" s="84" t="str">
        <f t="shared" si="42"/>
        <v>podaj stawkę!</v>
      </c>
      <c r="N318" s="74">
        <f t="shared" si="43"/>
        <v>1</v>
      </c>
    </row>
    <row r="319" spans="1:14" s="1" customFormat="1" ht="18.75" x14ac:dyDescent="0.2">
      <c r="A319" s="51">
        <v>259</v>
      </c>
      <c r="B319" s="88" t="s">
        <v>920</v>
      </c>
      <c r="C319" s="19" t="s">
        <v>613</v>
      </c>
      <c r="D319" s="10" t="s">
        <v>614</v>
      </c>
      <c r="E319" s="15" t="s">
        <v>586</v>
      </c>
      <c r="F319" s="67">
        <v>4</v>
      </c>
      <c r="G319" s="38"/>
      <c r="H319" s="39">
        <f t="shared" si="44"/>
        <v>0</v>
      </c>
      <c r="I319" s="92">
        <v>0.08</v>
      </c>
      <c r="J319" s="47">
        <f t="shared" si="45"/>
        <v>0</v>
      </c>
      <c r="K319" s="48">
        <f t="shared" si="46"/>
        <v>0</v>
      </c>
      <c r="M319" s="84" t="str">
        <f t="shared" si="42"/>
        <v>podaj stawkę!</v>
      </c>
      <c r="N319" s="74">
        <f t="shared" si="43"/>
        <v>1</v>
      </c>
    </row>
    <row r="320" spans="1:14" s="1" customFormat="1" ht="18.75" x14ac:dyDescent="0.2">
      <c r="A320" s="51">
        <v>260</v>
      </c>
      <c r="B320" s="88" t="s">
        <v>920</v>
      </c>
      <c r="C320" s="19" t="s">
        <v>615</v>
      </c>
      <c r="D320" s="10" t="s">
        <v>616</v>
      </c>
      <c r="E320" s="15" t="s">
        <v>586</v>
      </c>
      <c r="F320" s="67">
        <v>0.1</v>
      </c>
      <c r="G320" s="38"/>
      <c r="H320" s="39">
        <f t="shared" si="44"/>
        <v>0</v>
      </c>
      <c r="I320" s="92">
        <v>0.08</v>
      </c>
      <c r="J320" s="47">
        <f t="shared" si="45"/>
        <v>0</v>
      </c>
      <c r="K320" s="48">
        <f t="shared" si="46"/>
        <v>0</v>
      </c>
      <c r="M320" s="84" t="str">
        <f t="shared" si="42"/>
        <v>podaj stawkę!</v>
      </c>
      <c r="N320" s="74">
        <f t="shared" si="43"/>
        <v>1</v>
      </c>
    </row>
    <row r="321" spans="1:14" s="1" customFormat="1" ht="18.75" hidden="1" x14ac:dyDescent="0.2">
      <c r="A321" s="51">
        <v>261</v>
      </c>
      <c r="B321" s="88" t="s">
        <v>920</v>
      </c>
      <c r="C321" s="19" t="s">
        <v>617</v>
      </c>
      <c r="D321" s="10" t="s">
        <v>618</v>
      </c>
      <c r="E321" s="15" t="s">
        <v>586</v>
      </c>
      <c r="F321" s="67"/>
      <c r="G321" s="38"/>
      <c r="H321" s="39">
        <f t="shared" si="44"/>
        <v>0</v>
      </c>
      <c r="I321" s="92">
        <v>0.08</v>
      </c>
      <c r="J321" s="47">
        <f t="shared" si="45"/>
        <v>0</v>
      </c>
      <c r="K321" s="48">
        <f t="shared" si="46"/>
        <v>0</v>
      </c>
      <c r="M321" s="84" t="str">
        <f t="shared" si="42"/>
        <v>OK</v>
      </c>
      <c r="N321" s="74">
        <f t="shared" si="43"/>
        <v>0</v>
      </c>
    </row>
    <row r="322" spans="1:14" s="1" customFormat="1" ht="18.75" x14ac:dyDescent="0.2">
      <c r="A322" s="51">
        <v>262</v>
      </c>
      <c r="B322" s="88" t="s">
        <v>920</v>
      </c>
      <c r="C322" s="19" t="s">
        <v>619</v>
      </c>
      <c r="D322" s="10" t="s">
        <v>620</v>
      </c>
      <c r="E322" s="15" t="s">
        <v>586</v>
      </c>
      <c r="F322" s="67">
        <v>0.05</v>
      </c>
      <c r="G322" s="38"/>
      <c r="H322" s="39">
        <f t="shared" si="44"/>
        <v>0</v>
      </c>
      <c r="I322" s="92">
        <v>0.08</v>
      </c>
      <c r="J322" s="47">
        <f t="shared" si="45"/>
        <v>0</v>
      </c>
      <c r="K322" s="48">
        <f t="shared" si="46"/>
        <v>0</v>
      </c>
      <c r="M322" s="84" t="str">
        <f t="shared" si="42"/>
        <v>podaj stawkę!</v>
      </c>
      <c r="N322" s="74">
        <f t="shared" si="43"/>
        <v>1</v>
      </c>
    </row>
    <row r="323" spans="1:14" s="1" customFormat="1" ht="18.75" x14ac:dyDescent="0.2">
      <c r="A323" s="51">
        <v>263</v>
      </c>
      <c r="B323" s="88" t="s">
        <v>920</v>
      </c>
      <c r="C323" s="19" t="s">
        <v>621</v>
      </c>
      <c r="D323" s="10" t="s">
        <v>622</v>
      </c>
      <c r="E323" s="15" t="s">
        <v>586</v>
      </c>
      <c r="F323" s="67">
        <v>0.03</v>
      </c>
      <c r="G323" s="38"/>
      <c r="H323" s="39">
        <f t="shared" si="44"/>
        <v>0</v>
      </c>
      <c r="I323" s="92">
        <v>0.08</v>
      </c>
      <c r="J323" s="47">
        <f t="shared" si="45"/>
        <v>0</v>
      </c>
      <c r="K323" s="48">
        <f t="shared" si="46"/>
        <v>0</v>
      </c>
      <c r="M323" s="84" t="str">
        <f t="shared" si="42"/>
        <v>podaj stawkę!</v>
      </c>
      <c r="N323" s="74">
        <f t="shared" si="43"/>
        <v>1</v>
      </c>
    </row>
    <row r="324" spans="1:14" s="1" customFormat="1" ht="18.75" x14ac:dyDescent="0.2">
      <c r="A324" s="51">
        <v>264</v>
      </c>
      <c r="B324" s="88" t="s">
        <v>920</v>
      </c>
      <c r="C324" s="19" t="s">
        <v>623</v>
      </c>
      <c r="D324" s="10" t="s">
        <v>624</v>
      </c>
      <c r="E324" s="15" t="s">
        <v>586</v>
      </c>
      <c r="F324" s="67">
        <v>0.03</v>
      </c>
      <c r="G324" s="38"/>
      <c r="H324" s="39">
        <f t="shared" si="44"/>
        <v>0</v>
      </c>
      <c r="I324" s="92">
        <v>0.08</v>
      </c>
      <c r="J324" s="47">
        <f t="shared" si="45"/>
        <v>0</v>
      </c>
      <c r="K324" s="48">
        <f t="shared" si="46"/>
        <v>0</v>
      </c>
      <c r="M324" s="84" t="str">
        <f t="shared" si="42"/>
        <v>podaj stawkę!</v>
      </c>
      <c r="N324" s="74">
        <f t="shared" si="43"/>
        <v>1</v>
      </c>
    </row>
    <row r="325" spans="1:14" s="1" customFormat="1" ht="18.75" hidden="1" x14ac:dyDescent="0.2">
      <c r="A325" s="51">
        <v>265</v>
      </c>
      <c r="B325" s="88" t="s">
        <v>920</v>
      </c>
      <c r="C325" s="19" t="s">
        <v>625</v>
      </c>
      <c r="D325" s="10" t="s">
        <v>626</v>
      </c>
      <c r="E325" s="15" t="s">
        <v>586</v>
      </c>
      <c r="F325" s="67"/>
      <c r="G325" s="38"/>
      <c r="H325" s="39">
        <f t="shared" si="44"/>
        <v>0</v>
      </c>
      <c r="I325" s="92">
        <v>0.08</v>
      </c>
      <c r="J325" s="47">
        <f t="shared" si="45"/>
        <v>0</v>
      </c>
      <c r="K325" s="48">
        <f t="shared" si="46"/>
        <v>0</v>
      </c>
      <c r="M325" s="84" t="str">
        <f t="shared" si="42"/>
        <v>OK</v>
      </c>
      <c r="N325" s="74">
        <f t="shared" si="43"/>
        <v>0</v>
      </c>
    </row>
    <row r="326" spans="1:14" s="1" customFormat="1" ht="18.75" hidden="1" x14ac:dyDescent="0.2">
      <c r="A326" s="51">
        <v>266</v>
      </c>
      <c r="B326" s="88" t="s">
        <v>920</v>
      </c>
      <c r="C326" s="19" t="s">
        <v>627</v>
      </c>
      <c r="D326" s="10" t="s">
        <v>628</v>
      </c>
      <c r="E326" s="15" t="s">
        <v>586</v>
      </c>
      <c r="F326" s="67"/>
      <c r="G326" s="38"/>
      <c r="H326" s="39">
        <f t="shared" si="44"/>
        <v>0</v>
      </c>
      <c r="I326" s="92">
        <v>0.08</v>
      </c>
      <c r="J326" s="47">
        <f t="shared" si="45"/>
        <v>0</v>
      </c>
      <c r="K326" s="48">
        <f t="shared" si="46"/>
        <v>0</v>
      </c>
      <c r="M326" s="84" t="str">
        <f t="shared" si="42"/>
        <v>OK</v>
      </c>
      <c r="N326" s="74">
        <f t="shared" si="43"/>
        <v>0</v>
      </c>
    </row>
    <row r="327" spans="1:14" s="1" customFormat="1" ht="18.75" x14ac:dyDescent="0.2">
      <c r="A327" s="51">
        <v>267</v>
      </c>
      <c r="B327" s="88" t="s">
        <v>920</v>
      </c>
      <c r="C327" s="19" t="s">
        <v>629</v>
      </c>
      <c r="D327" s="10" t="s">
        <v>630</v>
      </c>
      <c r="E327" s="15" t="s">
        <v>586</v>
      </c>
      <c r="F327" s="67">
        <v>0.8</v>
      </c>
      <c r="G327" s="38"/>
      <c r="H327" s="39">
        <f t="shared" si="44"/>
        <v>0</v>
      </c>
      <c r="I327" s="92">
        <v>0.08</v>
      </c>
      <c r="J327" s="47">
        <f t="shared" si="45"/>
        <v>0</v>
      </c>
      <c r="K327" s="48">
        <f t="shared" si="46"/>
        <v>0</v>
      </c>
      <c r="M327" s="84" t="str">
        <f t="shared" si="42"/>
        <v>podaj stawkę!</v>
      </c>
      <c r="N327" s="74">
        <f t="shared" si="43"/>
        <v>1</v>
      </c>
    </row>
    <row r="328" spans="1:14" s="1" customFormat="1" ht="18.75" x14ac:dyDescent="0.2">
      <c r="A328" s="51">
        <v>268</v>
      </c>
      <c r="B328" s="88" t="s">
        <v>920</v>
      </c>
      <c r="C328" s="19" t="s">
        <v>631</v>
      </c>
      <c r="D328" s="10" t="s">
        <v>632</v>
      </c>
      <c r="E328" s="15" t="s">
        <v>586</v>
      </c>
      <c r="F328" s="67">
        <v>0.01</v>
      </c>
      <c r="G328" s="38"/>
      <c r="H328" s="39">
        <f t="shared" si="44"/>
        <v>0</v>
      </c>
      <c r="I328" s="92">
        <v>0.08</v>
      </c>
      <c r="J328" s="47">
        <f t="shared" si="45"/>
        <v>0</v>
      </c>
      <c r="K328" s="48">
        <f t="shared" si="46"/>
        <v>0</v>
      </c>
      <c r="M328" s="84" t="str">
        <f t="shared" si="42"/>
        <v>podaj stawkę!</v>
      </c>
      <c r="N328" s="74">
        <f t="shared" si="43"/>
        <v>1</v>
      </c>
    </row>
    <row r="329" spans="1:14" s="1" customFormat="1" ht="18.75" x14ac:dyDescent="0.2">
      <c r="A329" s="51">
        <v>269</v>
      </c>
      <c r="B329" s="88" t="s">
        <v>920</v>
      </c>
      <c r="C329" s="19" t="s">
        <v>633</v>
      </c>
      <c r="D329" s="10" t="s">
        <v>634</v>
      </c>
      <c r="E329" s="15" t="s">
        <v>586</v>
      </c>
      <c r="F329" s="67">
        <v>0.74</v>
      </c>
      <c r="G329" s="38"/>
      <c r="H329" s="39">
        <f t="shared" si="44"/>
        <v>0</v>
      </c>
      <c r="I329" s="92">
        <v>0.08</v>
      </c>
      <c r="J329" s="47">
        <f t="shared" si="45"/>
        <v>0</v>
      </c>
      <c r="K329" s="48">
        <f t="shared" si="46"/>
        <v>0</v>
      </c>
      <c r="M329" s="84" t="str">
        <f t="shared" si="42"/>
        <v>podaj stawkę!</v>
      </c>
      <c r="N329" s="74">
        <f t="shared" si="43"/>
        <v>1</v>
      </c>
    </row>
    <row r="330" spans="1:14" s="1" customFormat="1" ht="18.75" x14ac:dyDescent="0.2">
      <c r="A330" s="51">
        <v>270</v>
      </c>
      <c r="B330" s="88" t="s">
        <v>920</v>
      </c>
      <c r="C330" s="19" t="s">
        <v>635</v>
      </c>
      <c r="D330" s="10" t="s">
        <v>636</v>
      </c>
      <c r="E330" s="15" t="s">
        <v>586</v>
      </c>
      <c r="F330" s="67">
        <v>0.32</v>
      </c>
      <c r="G330" s="38"/>
      <c r="H330" s="39">
        <f t="shared" si="44"/>
        <v>0</v>
      </c>
      <c r="I330" s="92">
        <v>0.08</v>
      </c>
      <c r="J330" s="47">
        <f t="shared" si="45"/>
        <v>0</v>
      </c>
      <c r="K330" s="48">
        <f t="shared" si="46"/>
        <v>0</v>
      </c>
      <c r="M330" s="84" t="str">
        <f t="shared" si="42"/>
        <v>podaj stawkę!</v>
      </c>
      <c r="N330" s="74">
        <f t="shared" si="43"/>
        <v>1</v>
      </c>
    </row>
    <row r="331" spans="1:14" s="1" customFormat="1" ht="18.75" hidden="1" x14ac:dyDescent="0.2">
      <c r="A331" s="51">
        <v>271</v>
      </c>
      <c r="B331" s="88" t="s">
        <v>920</v>
      </c>
      <c r="C331" s="19" t="s">
        <v>637</v>
      </c>
      <c r="D331" s="10" t="s">
        <v>638</v>
      </c>
      <c r="E331" s="15" t="s">
        <v>586</v>
      </c>
      <c r="F331" s="67"/>
      <c r="G331" s="38"/>
      <c r="H331" s="39">
        <f t="shared" si="44"/>
        <v>0</v>
      </c>
      <c r="I331" s="92">
        <v>0.08</v>
      </c>
      <c r="J331" s="47">
        <f t="shared" si="45"/>
        <v>0</v>
      </c>
      <c r="K331" s="48">
        <f t="shared" si="46"/>
        <v>0</v>
      </c>
      <c r="M331" s="84" t="str">
        <f t="shared" si="42"/>
        <v>OK</v>
      </c>
      <c r="N331" s="74">
        <f t="shared" si="43"/>
        <v>0</v>
      </c>
    </row>
    <row r="332" spans="1:14" s="1" customFormat="1" ht="18.75" x14ac:dyDescent="0.2">
      <c r="A332" s="51">
        <v>272</v>
      </c>
      <c r="B332" s="88" t="s">
        <v>920</v>
      </c>
      <c r="C332" s="19" t="s">
        <v>639</v>
      </c>
      <c r="D332" s="10" t="s">
        <v>640</v>
      </c>
      <c r="E332" s="15" t="s">
        <v>586</v>
      </c>
      <c r="F332" s="67">
        <v>0.37</v>
      </c>
      <c r="G332" s="38"/>
      <c r="H332" s="39">
        <f t="shared" si="44"/>
        <v>0</v>
      </c>
      <c r="I332" s="92">
        <v>0.08</v>
      </c>
      <c r="J332" s="47">
        <f t="shared" si="45"/>
        <v>0</v>
      </c>
      <c r="K332" s="48">
        <f t="shared" si="46"/>
        <v>0</v>
      </c>
      <c r="M332" s="84" t="str">
        <f t="shared" si="42"/>
        <v>podaj stawkę!</v>
      </c>
      <c r="N332" s="74">
        <f t="shared" si="43"/>
        <v>1</v>
      </c>
    </row>
    <row r="333" spans="1:14" s="1" customFormat="1" ht="18.75" x14ac:dyDescent="0.2">
      <c r="A333" s="51">
        <v>273</v>
      </c>
      <c r="B333" s="88" t="s">
        <v>920</v>
      </c>
      <c r="C333" s="19" t="s">
        <v>641</v>
      </c>
      <c r="D333" s="10" t="s">
        <v>642</v>
      </c>
      <c r="E333" s="15" t="s">
        <v>586</v>
      </c>
      <c r="F333" s="67">
        <v>0.2</v>
      </c>
      <c r="G333" s="38"/>
      <c r="H333" s="39">
        <f t="shared" si="44"/>
        <v>0</v>
      </c>
      <c r="I333" s="92">
        <v>0.08</v>
      </c>
      <c r="J333" s="47">
        <f t="shared" si="45"/>
        <v>0</v>
      </c>
      <c r="K333" s="48">
        <f t="shared" si="46"/>
        <v>0</v>
      </c>
      <c r="M333" s="84" t="str">
        <f t="shared" si="42"/>
        <v>podaj stawkę!</v>
      </c>
      <c r="N333" s="74">
        <f t="shared" si="43"/>
        <v>1</v>
      </c>
    </row>
    <row r="334" spans="1:14" s="1" customFormat="1" ht="18.75" x14ac:dyDescent="0.2">
      <c r="A334" s="51">
        <v>274</v>
      </c>
      <c r="B334" s="88" t="s">
        <v>920</v>
      </c>
      <c r="C334" s="19" t="s">
        <v>643</v>
      </c>
      <c r="D334" s="10" t="s">
        <v>644</v>
      </c>
      <c r="E334" s="15" t="s">
        <v>586</v>
      </c>
      <c r="F334" s="67">
        <v>1.5</v>
      </c>
      <c r="G334" s="38"/>
      <c r="H334" s="39">
        <f t="shared" si="44"/>
        <v>0</v>
      </c>
      <c r="I334" s="92">
        <v>0.08</v>
      </c>
      <c r="J334" s="47">
        <f t="shared" si="45"/>
        <v>0</v>
      </c>
      <c r="K334" s="48">
        <f t="shared" si="46"/>
        <v>0</v>
      </c>
      <c r="M334" s="84" t="str">
        <f t="shared" si="42"/>
        <v>podaj stawkę!</v>
      </c>
      <c r="N334" s="74">
        <f t="shared" si="43"/>
        <v>1</v>
      </c>
    </row>
    <row r="335" spans="1:14" s="1" customFormat="1" ht="18.75" hidden="1" x14ac:dyDescent="0.2">
      <c r="A335" s="51">
        <v>275</v>
      </c>
      <c r="B335" s="88" t="s">
        <v>920</v>
      </c>
      <c r="C335" s="19" t="s">
        <v>645</v>
      </c>
      <c r="D335" s="10" t="s">
        <v>646</v>
      </c>
      <c r="E335" s="15" t="s">
        <v>586</v>
      </c>
      <c r="F335" s="67"/>
      <c r="G335" s="38"/>
      <c r="H335" s="39">
        <f t="shared" si="44"/>
        <v>0</v>
      </c>
      <c r="I335" s="92">
        <v>0.08</v>
      </c>
      <c r="J335" s="47">
        <f t="shared" si="45"/>
        <v>0</v>
      </c>
      <c r="K335" s="48">
        <f t="shared" si="46"/>
        <v>0</v>
      </c>
      <c r="M335" s="84" t="str">
        <f t="shared" si="42"/>
        <v>OK</v>
      </c>
      <c r="N335" s="74">
        <f t="shared" si="43"/>
        <v>0</v>
      </c>
    </row>
    <row r="336" spans="1:14" s="1" customFormat="1" ht="18.75" x14ac:dyDescent="0.2">
      <c r="A336" s="51">
        <v>276</v>
      </c>
      <c r="B336" s="88" t="s">
        <v>920</v>
      </c>
      <c r="C336" s="19" t="s">
        <v>647</v>
      </c>
      <c r="D336" s="10" t="s">
        <v>648</v>
      </c>
      <c r="E336" s="15" t="s">
        <v>586</v>
      </c>
      <c r="F336" s="67">
        <v>1.5</v>
      </c>
      <c r="G336" s="38"/>
      <c r="H336" s="39">
        <f t="shared" si="44"/>
        <v>0</v>
      </c>
      <c r="I336" s="92">
        <v>0.08</v>
      </c>
      <c r="J336" s="47">
        <f t="shared" si="45"/>
        <v>0</v>
      </c>
      <c r="K336" s="48">
        <f t="shared" si="46"/>
        <v>0</v>
      </c>
      <c r="M336" s="84" t="str">
        <f t="shared" si="42"/>
        <v>podaj stawkę!</v>
      </c>
      <c r="N336" s="74">
        <f t="shared" si="43"/>
        <v>1</v>
      </c>
    </row>
    <row r="337" spans="1:14" s="1" customFormat="1" ht="18.75" x14ac:dyDescent="0.2">
      <c r="A337" s="51">
        <v>277</v>
      </c>
      <c r="B337" s="88" t="s">
        <v>920</v>
      </c>
      <c r="C337" s="19" t="s">
        <v>649</v>
      </c>
      <c r="D337" s="10" t="s">
        <v>650</v>
      </c>
      <c r="E337" s="15" t="s">
        <v>586</v>
      </c>
      <c r="F337" s="67">
        <v>0.1</v>
      </c>
      <c r="G337" s="38"/>
      <c r="H337" s="39">
        <f t="shared" si="44"/>
        <v>0</v>
      </c>
      <c r="I337" s="92">
        <v>0.08</v>
      </c>
      <c r="J337" s="47">
        <f t="shared" si="45"/>
        <v>0</v>
      </c>
      <c r="K337" s="48">
        <f t="shared" si="46"/>
        <v>0</v>
      </c>
      <c r="M337" s="84" t="str">
        <f t="shared" si="42"/>
        <v>podaj stawkę!</v>
      </c>
      <c r="N337" s="74">
        <f t="shared" si="43"/>
        <v>1</v>
      </c>
    </row>
    <row r="338" spans="1:14" s="1" customFormat="1" ht="18.75" hidden="1" x14ac:dyDescent="0.2">
      <c r="A338" s="51">
        <v>278</v>
      </c>
      <c r="B338" s="88" t="s">
        <v>920</v>
      </c>
      <c r="C338" s="19" t="s">
        <v>651</v>
      </c>
      <c r="D338" s="10" t="s">
        <v>652</v>
      </c>
      <c r="E338" s="15" t="s">
        <v>586</v>
      </c>
      <c r="F338" s="67"/>
      <c r="G338" s="38"/>
      <c r="H338" s="39">
        <f t="shared" si="44"/>
        <v>0</v>
      </c>
      <c r="I338" s="92">
        <v>0.08</v>
      </c>
      <c r="J338" s="47">
        <f t="shared" si="45"/>
        <v>0</v>
      </c>
      <c r="K338" s="48">
        <f t="shared" si="46"/>
        <v>0</v>
      </c>
      <c r="M338" s="84" t="str">
        <f t="shared" si="42"/>
        <v>OK</v>
      </c>
      <c r="N338" s="74">
        <f t="shared" si="43"/>
        <v>0</v>
      </c>
    </row>
    <row r="339" spans="1:14" s="1" customFormat="1" ht="18.75" x14ac:dyDescent="0.2">
      <c r="A339" s="51">
        <v>279</v>
      </c>
      <c r="B339" s="88" t="s">
        <v>920</v>
      </c>
      <c r="C339" s="19" t="s">
        <v>653</v>
      </c>
      <c r="D339" s="10" t="s">
        <v>654</v>
      </c>
      <c r="E339" s="15" t="s">
        <v>586</v>
      </c>
      <c r="F339" s="67">
        <v>0.1</v>
      </c>
      <c r="G339" s="38"/>
      <c r="H339" s="39">
        <f t="shared" si="44"/>
        <v>0</v>
      </c>
      <c r="I339" s="92">
        <v>0.08</v>
      </c>
      <c r="J339" s="47">
        <f t="shared" si="45"/>
        <v>0</v>
      </c>
      <c r="K339" s="48">
        <f t="shared" si="46"/>
        <v>0</v>
      </c>
      <c r="M339" s="84" t="str">
        <f t="shared" si="42"/>
        <v>podaj stawkę!</v>
      </c>
      <c r="N339" s="74">
        <f t="shared" si="43"/>
        <v>1</v>
      </c>
    </row>
    <row r="340" spans="1:14" s="1" customFormat="1" ht="18.75" hidden="1" x14ac:dyDescent="0.2">
      <c r="A340" s="51">
        <v>280</v>
      </c>
      <c r="B340" s="88" t="s">
        <v>920</v>
      </c>
      <c r="C340" s="19" t="s">
        <v>655</v>
      </c>
      <c r="D340" s="10" t="s">
        <v>656</v>
      </c>
      <c r="E340" s="15" t="s">
        <v>586</v>
      </c>
      <c r="F340" s="67"/>
      <c r="G340" s="38"/>
      <c r="H340" s="39">
        <f t="shared" si="44"/>
        <v>0</v>
      </c>
      <c r="I340" s="92">
        <v>0.08</v>
      </c>
      <c r="J340" s="47">
        <f t="shared" si="45"/>
        <v>0</v>
      </c>
      <c r="K340" s="48">
        <f t="shared" si="46"/>
        <v>0</v>
      </c>
      <c r="M340" s="84" t="str">
        <f t="shared" ref="M340:M400" si="47">IF(AND(F340&gt;0,OR(ISBLANK(G340),G340=0)),"podaj stawkę!",IF(AND(ISBLANK(F340),G340&gt;0),"usuń stawkę","OK"))</f>
        <v>OK</v>
      </c>
      <c r="N340" s="74">
        <f t="shared" ref="N340:N400" si="48">IF(M340&lt;&gt;"OK",1,0)</f>
        <v>0</v>
      </c>
    </row>
    <row r="341" spans="1:14" s="1" customFormat="1" ht="18.75" hidden="1" x14ac:dyDescent="0.2">
      <c r="A341" s="51">
        <v>281</v>
      </c>
      <c r="B341" s="88" t="s">
        <v>920</v>
      </c>
      <c r="C341" s="19" t="s">
        <v>657</v>
      </c>
      <c r="D341" s="10" t="s">
        <v>658</v>
      </c>
      <c r="E341" s="15" t="s">
        <v>586</v>
      </c>
      <c r="F341" s="67"/>
      <c r="G341" s="38"/>
      <c r="H341" s="39">
        <f t="shared" si="44"/>
        <v>0</v>
      </c>
      <c r="I341" s="92">
        <v>0.08</v>
      </c>
      <c r="J341" s="47">
        <f t="shared" si="45"/>
        <v>0</v>
      </c>
      <c r="K341" s="48">
        <f t="shared" si="46"/>
        <v>0</v>
      </c>
      <c r="M341" s="84" t="str">
        <f t="shared" si="47"/>
        <v>OK</v>
      </c>
      <c r="N341" s="74">
        <f t="shared" si="48"/>
        <v>0</v>
      </c>
    </row>
    <row r="342" spans="1:14" s="1" customFormat="1" ht="18.75" hidden="1" x14ac:dyDescent="0.2">
      <c r="A342" s="51">
        <v>282</v>
      </c>
      <c r="B342" s="88" t="s">
        <v>920</v>
      </c>
      <c r="C342" s="19" t="s">
        <v>659</v>
      </c>
      <c r="D342" s="10" t="s">
        <v>660</v>
      </c>
      <c r="E342" s="15" t="s">
        <v>586</v>
      </c>
      <c r="F342" s="67"/>
      <c r="G342" s="38"/>
      <c r="H342" s="39">
        <f t="shared" si="44"/>
        <v>0</v>
      </c>
      <c r="I342" s="92">
        <v>0.08</v>
      </c>
      <c r="J342" s="47">
        <f t="shared" si="45"/>
        <v>0</v>
      </c>
      <c r="K342" s="48">
        <f t="shared" si="46"/>
        <v>0</v>
      </c>
      <c r="M342" s="84" t="str">
        <f t="shared" si="47"/>
        <v>OK</v>
      </c>
      <c r="N342" s="74">
        <f t="shared" si="48"/>
        <v>0</v>
      </c>
    </row>
    <row r="343" spans="1:14" s="1" customFormat="1" ht="18.75" hidden="1" x14ac:dyDescent="0.2">
      <c r="A343" s="51">
        <v>283</v>
      </c>
      <c r="B343" s="88" t="s">
        <v>920</v>
      </c>
      <c r="C343" s="19" t="s">
        <v>661</v>
      </c>
      <c r="D343" s="10" t="s">
        <v>662</v>
      </c>
      <c r="E343" s="15" t="s">
        <v>586</v>
      </c>
      <c r="F343" s="67"/>
      <c r="G343" s="38"/>
      <c r="H343" s="39">
        <f t="shared" si="44"/>
        <v>0</v>
      </c>
      <c r="I343" s="92">
        <v>0.08</v>
      </c>
      <c r="J343" s="47">
        <f t="shared" si="45"/>
        <v>0</v>
      </c>
      <c r="K343" s="48">
        <f t="shared" si="46"/>
        <v>0</v>
      </c>
      <c r="M343" s="84" t="str">
        <f t="shared" si="47"/>
        <v>OK</v>
      </c>
      <c r="N343" s="74">
        <f t="shared" si="48"/>
        <v>0</v>
      </c>
    </row>
    <row r="344" spans="1:14" s="1" customFormat="1" ht="18.75" hidden="1" x14ac:dyDescent="0.2">
      <c r="A344" s="51">
        <v>284</v>
      </c>
      <c r="B344" s="88" t="s">
        <v>920</v>
      </c>
      <c r="C344" s="19" t="s">
        <v>663</v>
      </c>
      <c r="D344" s="10" t="s">
        <v>664</v>
      </c>
      <c r="E344" s="15" t="s">
        <v>586</v>
      </c>
      <c r="F344" s="67"/>
      <c r="G344" s="38"/>
      <c r="H344" s="39">
        <f t="shared" si="44"/>
        <v>0</v>
      </c>
      <c r="I344" s="92">
        <v>0.08</v>
      </c>
      <c r="J344" s="47">
        <f t="shared" si="45"/>
        <v>0</v>
      </c>
      <c r="K344" s="48">
        <f t="shared" si="46"/>
        <v>0</v>
      </c>
      <c r="M344" s="84" t="str">
        <f t="shared" si="47"/>
        <v>OK</v>
      </c>
      <c r="N344" s="74">
        <f t="shared" si="48"/>
        <v>0</v>
      </c>
    </row>
    <row r="345" spans="1:14" s="1" customFormat="1" ht="18.75" hidden="1" x14ac:dyDescent="0.2">
      <c r="A345" s="51">
        <v>285</v>
      </c>
      <c r="B345" s="88" t="s">
        <v>920</v>
      </c>
      <c r="C345" s="19" t="s">
        <v>665</v>
      </c>
      <c r="D345" s="10" t="s">
        <v>666</v>
      </c>
      <c r="E345" s="15" t="s">
        <v>586</v>
      </c>
      <c r="F345" s="67"/>
      <c r="G345" s="38"/>
      <c r="H345" s="39">
        <f t="shared" si="44"/>
        <v>0</v>
      </c>
      <c r="I345" s="92">
        <v>0.08</v>
      </c>
      <c r="J345" s="47">
        <f t="shared" si="45"/>
        <v>0</v>
      </c>
      <c r="K345" s="48">
        <f t="shared" si="46"/>
        <v>0</v>
      </c>
      <c r="M345" s="84" t="str">
        <f t="shared" si="47"/>
        <v>OK</v>
      </c>
      <c r="N345" s="74">
        <f t="shared" si="48"/>
        <v>0</v>
      </c>
    </row>
    <row r="346" spans="1:14" s="1" customFormat="1" ht="18.75" hidden="1" x14ac:dyDescent="0.2">
      <c r="A346" s="51">
        <v>286</v>
      </c>
      <c r="B346" s="88" t="s">
        <v>920</v>
      </c>
      <c r="C346" s="19" t="s">
        <v>667</v>
      </c>
      <c r="D346" s="10" t="s">
        <v>668</v>
      </c>
      <c r="E346" s="15" t="s">
        <v>586</v>
      </c>
      <c r="F346" s="67"/>
      <c r="G346" s="38"/>
      <c r="H346" s="39">
        <f t="shared" si="44"/>
        <v>0</v>
      </c>
      <c r="I346" s="92">
        <v>0.08</v>
      </c>
      <c r="J346" s="47">
        <f t="shared" si="45"/>
        <v>0</v>
      </c>
      <c r="K346" s="48">
        <f t="shared" si="46"/>
        <v>0</v>
      </c>
      <c r="M346" s="84" t="str">
        <f t="shared" si="47"/>
        <v>OK</v>
      </c>
      <c r="N346" s="74">
        <f t="shared" si="48"/>
        <v>0</v>
      </c>
    </row>
    <row r="347" spans="1:14" s="1" customFormat="1" ht="18.75" hidden="1" x14ac:dyDescent="0.2">
      <c r="A347" s="51">
        <v>287</v>
      </c>
      <c r="B347" s="88" t="s">
        <v>920</v>
      </c>
      <c r="C347" s="19" t="s">
        <v>669</v>
      </c>
      <c r="D347" s="10" t="s">
        <v>670</v>
      </c>
      <c r="E347" s="15" t="s">
        <v>586</v>
      </c>
      <c r="F347" s="67"/>
      <c r="G347" s="38"/>
      <c r="H347" s="39">
        <f t="shared" si="44"/>
        <v>0</v>
      </c>
      <c r="I347" s="92">
        <v>0.08</v>
      </c>
      <c r="J347" s="47">
        <f t="shared" si="45"/>
        <v>0</v>
      </c>
      <c r="K347" s="48">
        <f t="shared" si="46"/>
        <v>0</v>
      </c>
      <c r="M347" s="84" t="str">
        <f t="shared" si="47"/>
        <v>OK</v>
      </c>
      <c r="N347" s="74">
        <f t="shared" si="48"/>
        <v>0</v>
      </c>
    </row>
    <row r="348" spans="1:14" s="1" customFormat="1" ht="18.75" x14ac:dyDescent="0.2">
      <c r="A348" s="51">
        <v>288</v>
      </c>
      <c r="B348" s="88" t="s">
        <v>920</v>
      </c>
      <c r="C348" s="19" t="s">
        <v>671</v>
      </c>
      <c r="D348" s="10" t="s">
        <v>672</v>
      </c>
      <c r="E348" s="15" t="s">
        <v>586</v>
      </c>
      <c r="F348" s="67">
        <v>0.15</v>
      </c>
      <c r="G348" s="38"/>
      <c r="H348" s="39">
        <f t="shared" si="44"/>
        <v>0</v>
      </c>
      <c r="I348" s="92">
        <v>0.08</v>
      </c>
      <c r="J348" s="47">
        <f t="shared" si="45"/>
        <v>0</v>
      </c>
      <c r="K348" s="48">
        <f t="shared" si="46"/>
        <v>0</v>
      </c>
      <c r="M348" s="84" t="str">
        <f t="shared" si="47"/>
        <v>podaj stawkę!</v>
      </c>
      <c r="N348" s="74">
        <f t="shared" si="48"/>
        <v>1</v>
      </c>
    </row>
    <row r="349" spans="1:14" s="1" customFormat="1" ht="18.75" hidden="1" x14ac:dyDescent="0.2">
      <c r="A349" s="51">
        <v>289</v>
      </c>
      <c r="B349" s="88" t="s">
        <v>920</v>
      </c>
      <c r="C349" s="19" t="s">
        <v>673</v>
      </c>
      <c r="D349" s="10" t="s">
        <v>674</v>
      </c>
      <c r="E349" s="15" t="s">
        <v>586</v>
      </c>
      <c r="F349" s="67"/>
      <c r="G349" s="38"/>
      <c r="H349" s="39">
        <f t="shared" si="44"/>
        <v>0</v>
      </c>
      <c r="I349" s="92">
        <v>0.08</v>
      </c>
      <c r="J349" s="47">
        <f t="shared" si="45"/>
        <v>0</v>
      </c>
      <c r="K349" s="48">
        <f t="shared" si="46"/>
        <v>0</v>
      </c>
      <c r="M349" s="84" t="str">
        <f t="shared" si="47"/>
        <v>OK</v>
      </c>
      <c r="N349" s="74">
        <f t="shared" si="48"/>
        <v>0</v>
      </c>
    </row>
    <row r="350" spans="1:14" s="1" customFormat="1" ht="18.75" x14ac:dyDescent="0.2">
      <c r="A350" s="51">
        <v>290</v>
      </c>
      <c r="B350" s="88" t="s">
        <v>920</v>
      </c>
      <c r="C350" s="19" t="s">
        <v>675</v>
      </c>
      <c r="D350" s="10" t="s">
        <v>676</v>
      </c>
      <c r="E350" s="15" t="s">
        <v>586</v>
      </c>
      <c r="F350" s="67">
        <v>0.4</v>
      </c>
      <c r="G350" s="38"/>
      <c r="H350" s="39">
        <f t="shared" si="44"/>
        <v>0</v>
      </c>
      <c r="I350" s="92">
        <v>0.08</v>
      </c>
      <c r="J350" s="47">
        <f t="shared" si="45"/>
        <v>0</v>
      </c>
      <c r="K350" s="48">
        <f t="shared" si="46"/>
        <v>0</v>
      </c>
      <c r="M350" s="84" t="str">
        <f t="shared" si="47"/>
        <v>podaj stawkę!</v>
      </c>
      <c r="N350" s="74">
        <f t="shared" si="48"/>
        <v>1</v>
      </c>
    </row>
    <row r="351" spans="1:14" s="1" customFormat="1" ht="18.75" x14ac:dyDescent="0.2">
      <c r="A351" s="51">
        <v>291</v>
      </c>
      <c r="B351" s="88" t="s">
        <v>920</v>
      </c>
      <c r="C351" s="19" t="s">
        <v>677</v>
      </c>
      <c r="D351" s="10" t="s">
        <v>678</v>
      </c>
      <c r="E351" s="15" t="s">
        <v>586</v>
      </c>
      <c r="F351" s="67">
        <v>0.05</v>
      </c>
      <c r="G351" s="38"/>
      <c r="H351" s="39">
        <f t="shared" si="44"/>
        <v>0</v>
      </c>
      <c r="I351" s="92">
        <v>0.08</v>
      </c>
      <c r="J351" s="47">
        <f t="shared" si="45"/>
        <v>0</v>
      </c>
      <c r="K351" s="48">
        <f t="shared" si="46"/>
        <v>0</v>
      </c>
      <c r="M351" s="84" t="str">
        <f t="shared" si="47"/>
        <v>podaj stawkę!</v>
      </c>
      <c r="N351" s="74">
        <f t="shared" si="48"/>
        <v>1</v>
      </c>
    </row>
    <row r="352" spans="1:14" s="1" customFormat="1" ht="18.75" hidden="1" x14ac:dyDescent="0.2">
      <c r="A352" s="51">
        <v>292</v>
      </c>
      <c r="B352" s="88" t="s">
        <v>920</v>
      </c>
      <c r="C352" s="19" t="s">
        <v>679</v>
      </c>
      <c r="D352" s="10" t="s">
        <v>680</v>
      </c>
      <c r="E352" s="15" t="s">
        <v>586</v>
      </c>
      <c r="F352" s="67"/>
      <c r="G352" s="38"/>
      <c r="H352" s="39">
        <f t="shared" si="44"/>
        <v>0</v>
      </c>
      <c r="I352" s="92">
        <v>0.08</v>
      </c>
      <c r="J352" s="47">
        <f t="shared" si="45"/>
        <v>0</v>
      </c>
      <c r="K352" s="48">
        <f t="shared" si="46"/>
        <v>0</v>
      </c>
      <c r="M352" s="84" t="str">
        <f t="shared" si="47"/>
        <v>OK</v>
      </c>
      <c r="N352" s="74">
        <f t="shared" si="48"/>
        <v>0</v>
      </c>
    </row>
    <row r="353" spans="1:14" s="1" customFormat="1" ht="18.75" hidden="1" x14ac:dyDescent="0.2">
      <c r="A353" s="51">
        <v>293</v>
      </c>
      <c r="B353" s="88" t="s">
        <v>920</v>
      </c>
      <c r="C353" s="19" t="s">
        <v>681</v>
      </c>
      <c r="D353" s="10" t="s">
        <v>682</v>
      </c>
      <c r="E353" s="15" t="s">
        <v>586</v>
      </c>
      <c r="F353" s="67"/>
      <c r="G353" s="38"/>
      <c r="H353" s="39">
        <f t="shared" si="44"/>
        <v>0</v>
      </c>
      <c r="I353" s="92">
        <v>0.08</v>
      </c>
      <c r="J353" s="47">
        <f t="shared" si="45"/>
        <v>0</v>
      </c>
      <c r="K353" s="48">
        <f t="shared" si="46"/>
        <v>0</v>
      </c>
      <c r="M353" s="84" t="str">
        <f t="shared" si="47"/>
        <v>OK</v>
      </c>
      <c r="N353" s="74">
        <f t="shared" si="48"/>
        <v>0</v>
      </c>
    </row>
    <row r="354" spans="1:14" s="1" customFormat="1" ht="18.75" hidden="1" x14ac:dyDescent="0.2">
      <c r="A354" s="51">
        <v>294</v>
      </c>
      <c r="B354" s="88" t="s">
        <v>920</v>
      </c>
      <c r="C354" s="19" t="s">
        <v>683</v>
      </c>
      <c r="D354" s="10" t="s">
        <v>684</v>
      </c>
      <c r="E354" s="15" t="s">
        <v>586</v>
      </c>
      <c r="F354" s="67"/>
      <c r="G354" s="38"/>
      <c r="H354" s="39">
        <f t="shared" si="44"/>
        <v>0</v>
      </c>
      <c r="I354" s="92">
        <v>0.08</v>
      </c>
      <c r="J354" s="47">
        <f t="shared" si="45"/>
        <v>0</v>
      </c>
      <c r="K354" s="48">
        <f t="shared" si="46"/>
        <v>0</v>
      </c>
      <c r="M354" s="84" t="str">
        <f t="shared" si="47"/>
        <v>OK</v>
      </c>
      <c r="N354" s="74">
        <f t="shared" si="48"/>
        <v>0</v>
      </c>
    </row>
    <row r="355" spans="1:14" s="1" customFormat="1" ht="18.75" x14ac:dyDescent="0.2">
      <c r="A355" s="51">
        <v>295</v>
      </c>
      <c r="B355" s="88" t="s">
        <v>920</v>
      </c>
      <c r="C355" s="19" t="s">
        <v>685</v>
      </c>
      <c r="D355" s="10" t="s">
        <v>686</v>
      </c>
      <c r="E355" s="15" t="s">
        <v>586</v>
      </c>
      <c r="F355" s="67">
        <v>0.15</v>
      </c>
      <c r="G355" s="38"/>
      <c r="H355" s="39">
        <f t="shared" si="44"/>
        <v>0</v>
      </c>
      <c r="I355" s="92">
        <v>0.08</v>
      </c>
      <c r="J355" s="47">
        <f t="shared" si="45"/>
        <v>0</v>
      </c>
      <c r="K355" s="48">
        <f t="shared" si="46"/>
        <v>0</v>
      </c>
      <c r="M355" s="84" t="str">
        <f t="shared" si="47"/>
        <v>podaj stawkę!</v>
      </c>
      <c r="N355" s="74">
        <f t="shared" si="48"/>
        <v>1</v>
      </c>
    </row>
    <row r="356" spans="1:14" s="1" customFormat="1" ht="18.75" x14ac:dyDescent="0.2">
      <c r="A356" s="51">
        <v>296</v>
      </c>
      <c r="B356" s="88" t="s">
        <v>920</v>
      </c>
      <c r="C356" s="19" t="s">
        <v>687</v>
      </c>
      <c r="D356" s="10" t="s">
        <v>688</v>
      </c>
      <c r="E356" s="15" t="s">
        <v>586</v>
      </c>
      <c r="F356" s="67">
        <v>0.15</v>
      </c>
      <c r="G356" s="38"/>
      <c r="H356" s="39">
        <f t="shared" si="44"/>
        <v>0</v>
      </c>
      <c r="I356" s="92">
        <v>0.08</v>
      </c>
      <c r="J356" s="47">
        <f t="shared" si="45"/>
        <v>0</v>
      </c>
      <c r="K356" s="48">
        <f t="shared" si="46"/>
        <v>0</v>
      </c>
      <c r="M356" s="84" t="str">
        <f t="shared" si="47"/>
        <v>podaj stawkę!</v>
      </c>
      <c r="N356" s="74">
        <f t="shared" si="48"/>
        <v>1</v>
      </c>
    </row>
    <row r="357" spans="1:14" s="1" customFormat="1" ht="18.75" x14ac:dyDescent="0.2">
      <c r="A357" s="51">
        <v>297</v>
      </c>
      <c r="B357" s="88" t="s">
        <v>920</v>
      </c>
      <c r="C357" s="19" t="s">
        <v>689</v>
      </c>
      <c r="D357" s="10" t="s">
        <v>690</v>
      </c>
      <c r="E357" s="15" t="s">
        <v>586</v>
      </c>
      <c r="F357" s="67">
        <v>0.4</v>
      </c>
      <c r="G357" s="38"/>
      <c r="H357" s="39">
        <f t="shared" si="44"/>
        <v>0</v>
      </c>
      <c r="I357" s="92">
        <v>0.08</v>
      </c>
      <c r="J357" s="47">
        <f t="shared" si="45"/>
        <v>0</v>
      </c>
      <c r="K357" s="48">
        <f t="shared" si="46"/>
        <v>0</v>
      </c>
      <c r="M357" s="84" t="str">
        <f t="shared" si="47"/>
        <v>podaj stawkę!</v>
      </c>
      <c r="N357" s="74">
        <f t="shared" si="48"/>
        <v>1</v>
      </c>
    </row>
    <row r="358" spans="1:14" s="1" customFormat="1" ht="18.75" hidden="1" x14ac:dyDescent="0.2">
      <c r="A358" s="51">
        <v>298</v>
      </c>
      <c r="B358" s="88" t="s">
        <v>921</v>
      </c>
      <c r="C358" s="19" t="s">
        <v>691</v>
      </c>
      <c r="D358" s="10" t="s">
        <v>692</v>
      </c>
      <c r="E358" s="15" t="s">
        <v>586</v>
      </c>
      <c r="F358" s="67"/>
      <c r="G358" s="38"/>
      <c r="H358" s="39">
        <f t="shared" si="44"/>
        <v>0</v>
      </c>
      <c r="I358" s="92">
        <v>0.08</v>
      </c>
      <c r="J358" s="47">
        <f t="shared" si="45"/>
        <v>0</v>
      </c>
      <c r="K358" s="48">
        <f t="shared" si="46"/>
        <v>0</v>
      </c>
      <c r="M358" s="84" t="str">
        <f t="shared" si="47"/>
        <v>OK</v>
      </c>
      <c r="N358" s="74">
        <f t="shared" si="48"/>
        <v>0</v>
      </c>
    </row>
    <row r="359" spans="1:14" s="1" customFormat="1" ht="25.5" hidden="1" x14ac:dyDescent="0.2">
      <c r="A359" s="51">
        <v>299</v>
      </c>
      <c r="B359" s="54" t="s">
        <v>693</v>
      </c>
      <c r="C359" s="19" t="s">
        <v>694</v>
      </c>
      <c r="D359" s="10" t="s">
        <v>695</v>
      </c>
      <c r="E359" s="15" t="s">
        <v>136</v>
      </c>
      <c r="F359" s="67"/>
      <c r="G359" s="38"/>
      <c r="H359" s="39">
        <f t="shared" si="44"/>
        <v>0</v>
      </c>
      <c r="I359" s="92">
        <v>0.08</v>
      </c>
      <c r="J359" s="47">
        <f t="shared" si="45"/>
        <v>0</v>
      </c>
      <c r="K359" s="48">
        <f t="shared" si="46"/>
        <v>0</v>
      </c>
      <c r="M359" s="84" t="str">
        <f t="shared" si="47"/>
        <v>OK</v>
      </c>
      <c r="N359" s="74">
        <f t="shared" si="48"/>
        <v>0</v>
      </c>
    </row>
    <row r="360" spans="1:14" s="1" customFormat="1" ht="18.75" hidden="1" x14ac:dyDescent="0.2">
      <c r="A360" s="51">
        <v>300</v>
      </c>
      <c r="B360" s="55" t="s">
        <v>696</v>
      </c>
      <c r="C360" s="19" t="s">
        <v>697</v>
      </c>
      <c r="D360" s="10" t="s">
        <v>698</v>
      </c>
      <c r="E360" s="15" t="s">
        <v>136</v>
      </c>
      <c r="F360" s="67"/>
      <c r="G360" s="38"/>
      <c r="H360" s="39">
        <f t="shared" si="44"/>
        <v>0</v>
      </c>
      <c r="I360" s="92">
        <v>0.08</v>
      </c>
      <c r="J360" s="47">
        <f t="shared" si="45"/>
        <v>0</v>
      </c>
      <c r="K360" s="48">
        <f t="shared" si="46"/>
        <v>0</v>
      </c>
      <c r="M360" s="84" t="str">
        <f t="shared" si="47"/>
        <v>OK</v>
      </c>
      <c r="N360" s="74">
        <f t="shared" si="48"/>
        <v>0</v>
      </c>
    </row>
    <row r="361" spans="1:14" s="1" customFormat="1" ht="25.5" x14ac:dyDescent="0.2">
      <c r="A361" s="51">
        <v>301</v>
      </c>
      <c r="B361" s="89" t="s">
        <v>922</v>
      </c>
      <c r="C361" s="19" t="s">
        <v>699</v>
      </c>
      <c r="D361" s="10" t="s">
        <v>700</v>
      </c>
      <c r="E361" s="15" t="s">
        <v>28</v>
      </c>
      <c r="F361" s="67">
        <v>12</v>
      </c>
      <c r="G361" s="38"/>
      <c r="H361" s="39">
        <f t="shared" si="44"/>
        <v>0</v>
      </c>
      <c r="I361" s="92">
        <v>0.08</v>
      </c>
      <c r="J361" s="47">
        <f t="shared" si="45"/>
        <v>0</v>
      </c>
      <c r="K361" s="48">
        <f t="shared" si="46"/>
        <v>0</v>
      </c>
      <c r="M361" s="84" t="str">
        <f t="shared" si="47"/>
        <v>podaj stawkę!</v>
      </c>
      <c r="N361" s="74">
        <f t="shared" si="48"/>
        <v>1</v>
      </c>
    </row>
    <row r="362" spans="1:14" s="1" customFormat="1" ht="18.75" hidden="1" x14ac:dyDescent="0.2">
      <c r="A362" s="51">
        <v>302</v>
      </c>
      <c r="B362" s="88" t="s">
        <v>923</v>
      </c>
      <c r="C362" s="19" t="s">
        <v>701</v>
      </c>
      <c r="D362" s="10" t="s">
        <v>702</v>
      </c>
      <c r="E362" s="15" t="s">
        <v>72</v>
      </c>
      <c r="F362" s="67"/>
      <c r="G362" s="38"/>
      <c r="H362" s="39">
        <f t="shared" si="44"/>
        <v>0</v>
      </c>
      <c r="I362" s="92">
        <v>0.23</v>
      </c>
      <c r="J362" s="47">
        <f t="shared" si="45"/>
        <v>0</v>
      </c>
      <c r="K362" s="48">
        <f t="shared" si="46"/>
        <v>0</v>
      </c>
      <c r="M362" s="84" t="str">
        <f t="shared" si="47"/>
        <v>OK</v>
      </c>
      <c r="N362" s="74">
        <f t="shared" si="48"/>
        <v>0</v>
      </c>
    </row>
    <row r="363" spans="1:14" s="1" customFormat="1" ht="18.75" hidden="1" x14ac:dyDescent="0.2">
      <c r="A363" s="51">
        <v>303</v>
      </c>
      <c r="B363" s="88" t="s">
        <v>923</v>
      </c>
      <c r="C363" s="19" t="s">
        <v>703</v>
      </c>
      <c r="D363" s="10" t="s">
        <v>704</v>
      </c>
      <c r="E363" s="15" t="s">
        <v>581</v>
      </c>
      <c r="F363" s="67"/>
      <c r="G363" s="38"/>
      <c r="H363" s="39">
        <f t="shared" si="44"/>
        <v>0</v>
      </c>
      <c r="I363" s="92">
        <v>0.23</v>
      </c>
      <c r="J363" s="47">
        <f t="shared" si="45"/>
        <v>0</v>
      </c>
      <c r="K363" s="48">
        <f t="shared" si="46"/>
        <v>0</v>
      </c>
      <c r="M363" s="84" t="str">
        <f t="shared" si="47"/>
        <v>OK</v>
      </c>
      <c r="N363" s="74">
        <f t="shared" si="48"/>
        <v>0</v>
      </c>
    </row>
    <row r="364" spans="1:14" s="1" customFormat="1" ht="18.75" hidden="1" x14ac:dyDescent="0.2">
      <c r="A364" s="51">
        <v>304</v>
      </c>
      <c r="B364" s="88" t="s">
        <v>923</v>
      </c>
      <c r="C364" s="19" t="s">
        <v>705</v>
      </c>
      <c r="D364" s="10" t="s">
        <v>706</v>
      </c>
      <c r="E364" s="15" t="s">
        <v>72</v>
      </c>
      <c r="F364" s="67"/>
      <c r="G364" s="38"/>
      <c r="H364" s="39">
        <f t="shared" si="44"/>
        <v>0</v>
      </c>
      <c r="I364" s="92">
        <v>0.23</v>
      </c>
      <c r="J364" s="47">
        <f t="shared" si="45"/>
        <v>0</v>
      </c>
      <c r="K364" s="48">
        <f t="shared" si="46"/>
        <v>0</v>
      </c>
      <c r="M364" s="84" t="str">
        <f t="shared" si="47"/>
        <v>OK</v>
      </c>
      <c r="N364" s="74">
        <f t="shared" si="48"/>
        <v>0</v>
      </c>
    </row>
    <row r="365" spans="1:14" s="1" customFormat="1" ht="24" hidden="1" x14ac:dyDescent="0.2">
      <c r="A365" s="51">
        <v>305</v>
      </c>
      <c r="B365" s="88" t="s">
        <v>924</v>
      </c>
      <c r="C365" s="19" t="s">
        <v>707</v>
      </c>
      <c r="D365" s="10" t="s">
        <v>708</v>
      </c>
      <c r="E365" s="15" t="s">
        <v>709</v>
      </c>
      <c r="F365" s="67"/>
      <c r="G365" s="38"/>
      <c r="H365" s="39">
        <f t="shared" si="44"/>
        <v>0</v>
      </c>
      <c r="I365" s="92">
        <v>0.23</v>
      </c>
      <c r="J365" s="47">
        <f t="shared" si="45"/>
        <v>0</v>
      </c>
      <c r="K365" s="48">
        <f t="shared" si="46"/>
        <v>0</v>
      </c>
      <c r="M365" s="84" t="str">
        <f t="shared" si="47"/>
        <v>OK</v>
      </c>
      <c r="N365" s="74">
        <f t="shared" si="48"/>
        <v>0</v>
      </c>
    </row>
    <row r="366" spans="1:14" s="1" customFormat="1" ht="18.75" hidden="1" x14ac:dyDescent="0.2">
      <c r="A366" s="51">
        <v>306</v>
      </c>
      <c r="B366" s="88" t="s">
        <v>924</v>
      </c>
      <c r="C366" s="19" t="s">
        <v>710</v>
      </c>
      <c r="D366" s="10" t="s">
        <v>711</v>
      </c>
      <c r="E366" s="15" t="s">
        <v>709</v>
      </c>
      <c r="F366" s="67"/>
      <c r="G366" s="38"/>
      <c r="H366" s="39">
        <f t="shared" si="44"/>
        <v>0</v>
      </c>
      <c r="I366" s="92">
        <v>0.23</v>
      </c>
      <c r="J366" s="47">
        <f t="shared" si="45"/>
        <v>0</v>
      </c>
      <c r="K366" s="48">
        <f t="shared" si="46"/>
        <v>0</v>
      </c>
      <c r="M366" s="84" t="str">
        <f t="shared" si="47"/>
        <v>OK</v>
      </c>
      <c r="N366" s="74">
        <f t="shared" si="48"/>
        <v>0</v>
      </c>
    </row>
    <row r="367" spans="1:14" s="1" customFormat="1" ht="18.75" hidden="1" x14ac:dyDescent="0.2">
      <c r="A367" s="51">
        <v>307</v>
      </c>
      <c r="B367" s="88" t="s">
        <v>924</v>
      </c>
      <c r="C367" s="19" t="s">
        <v>712</v>
      </c>
      <c r="D367" s="10" t="s">
        <v>713</v>
      </c>
      <c r="E367" s="15" t="s">
        <v>136</v>
      </c>
      <c r="F367" s="67"/>
      <c r="G367" s="38"/>
      <c r="H367" s="39">
        <f t="shared" ref="H367:H400" si="49">ROUND(F367*G367,2)</f>
        <v>0</v>
      </c>
      <c r="I367" s="92">
        <v>0.23</v>
      </c>
      <c r="J367" s="47">
        <f t="shared" ref="J367:J400" si="50">ROUND(H367*I367,2)</f>
        <v>0</v>
      </c>
      <c r="K367" s="48">
        <f t="shared" ref="K367:K400" si="51">ROUND(H367+J367,2)</f>
        <v>0</v>
      </c>
      <c r="M367" s="84" t="str">
        <f t="shared" si="47"/>
        <v>OK</v>
      </c>
      <c r="N367" s="74">
        <f t="shared" si="48"/>
        <v>0</v>
      </c>
    </row>
    <row r="368" spans="1:14" s="1" customFormat="1" ht="18.75" hidden="1" x14ac:dyDescent="0.2">
      <c r="A368" s="51">
        <v>308</v>
      </c>
      <c r="B368" s="88" t="s">
        <v>924</v>
      </c>
      <c r="C368" s="19" t="s">
        <v>714</v>
      </c>
      <c r="D368" s="10" t="s">
        <v>715</v>
      </c>
      <c r="E368" s="15" t="s">
        <v>136</v>
      </c>
      <c r="F368" s="67"/>
      <c r="G368" s="38"/>
      <c r="H368" s="39">
        <f t="shared" si="49"/>
        <v>0</v>
      </c>
      <c r="I368" s="92">
        <v>0.23</v>
      </c>
      <c r="J368" s="47">
        <f t="shared" si="50"/>
        <v>0</v>
      </c>
      <c r="K368" s="48">
        <f t="shared" si="51"/>
        <v>0</v>
      </c>
      <c r="M368" s="84" t="str">
        <f t="shared" si="47"/>
        <v>OK</v>
      </c>
      <c r="N368" s="74">
        <f t="shared" si="48"/>
        <v>0</v>
      </c>
    </row>
    <row r="369" spans="1:14" s="1" customFormat="1" ht="18.75" hidden="1" x14ac:dyDescent="0.2">
      <c r="A369" s="51">
        <v>309</v>
      </c>
      <c r="B369" s="88" t="s">
        <v>925</v>
      </c>
      <c r="C369" s="19" t="s">
        <v>716</v>
      </c>
      <c r="D369" s="10" t="s">
        <v>717</v>
      </c>
      <c r="E369" s="15" t="s">
        <v>223</v>
      </c>
      <c r="F369" s="67"/>
      <c r="G369" s="38"/>
      <c r="H369" s="39">
        <f t="shared" si="49"/>
        <v>0</v>
      </c>
      <c r="I369" s="92">
        <v>0.23</v>
      </c>
      <c r="J369" s="47">
        <f t="shared" si="50"/>
        <v>0</v>
      </c>
      <c r="K369" s="48">
        <f t="shared" si="51"/>
        <v>0</v>
      </c>
      <c r="M369" s="84" t="str">
        <f t="shared" si="47"/>
        <v>OK</v>
      </c>
      <c r="N369" s="74">
        <f t="shared" si="48"/>
        <v>0</v>
      </c>
    </row>
    <row r="370" spans="1:14" s="1" customFormat="1" ht="18.75" hidden="1" x14ac:dyDescent="0.2">
      <c r="A370" s="51">
        <v>310</v>
      </c>
      <c r="B370" s="88" t="s">
        <v>926</v>
      </c>
      <c r="C370" s="19" t="s">
        <v>718</v>
      </c>
      <c r="D370" s="10" t="s">
        <v>719</v>
      </c>
      <c r="E370" s="15" t="s">
        <v>223</v>
      </c>
      <c r="F370" s="67"/>
      <c r="G370" s="38"/>
      <c r="H370" s="39">
        <f t="shared" si="49"/>
        <v>0</v>
      </c>
      <c r="I370" s="92">
        <v>0.23</v>
      </c>
      <c r="J370" s="47">
        <f t="shared" si="50"/>
        <v>0</v>
      </c>
      <c r="K370" s="48">
        <f t="shared" si="51"/>
        <v>0</v>
      </c>
      <c r="M370" s="84" t="str">
        <f t="shared" si="47"/>
        <v>OK</v>
      </c>
      <c r="N370" s="74">
        <f t="shared" si="48"/>
        <v>0</v>
      </c>
    </row>
    <row r="371" spans="1:14" s="1" customFormat="1" ht="18.75" hidden="1" x14ac:dyDescent="0.2">
      <c r="A371" s="51">
        <v>311</v>
      </c>
      <c r="B371" s="88" t="s">
        <v>926</v>
      </c>
      <c r="C371" s="19" t="s">
        <v>720</v>
      </c>
      <c r="D371" s="10" t="s">
        <v>721</v>
      </c>
      <c r="E371" s="15" t="s">
        <v>223</v>
      </c>
      <c r="F371" s="67"/>
      <c r="G371" s="38"/>
      <c r="H371" s="39">
        <f t="shared" si="49"/>
        <v>0</v>
      </c>
      <c r="I371" s="92">
        <v>0.23</v>
      </c>
      <c r="J371" s="47">
        <f t="shared" si="50"/>
        <v>0</v>
      </c>
      <c r="K371" s="48">
        <f t="shared" si="51"/>
        <v>0</v>
      </c>
      <c r="M371" s="84" t="str">
        <f t="shared" si="47"/>
        <v>OK</v>
      </c>
      <c r="N371" s="74">
        <f t="shared" si="48"/>
        <v>0</v>
      </c>
    </row>
    <row r="372" spans="1:14" s="1" customFormat="1" ht="18.75" hidden="1" x14ac:dyDescent="0.2">
      <c r="A372" s="51">
        <v>312</v>
      </c>
      <c r="B372" s="88" t="s">
        <v>926</v>
      </c>
      <c r="C372" s="19" t="s">
        <v>722</v>
      </c>
      <c r="D372" s="10" t="s">
        <v>723</v>
      </c>
      <c r="E372" s="15" t="s">
        <v>223</v>
      </c>
      <c r="F372" s="67"/>
      <c r="G372" s="38"/>
      <c r="H372" s="39">
        <f t="shared" si="49"/>
        <v>0</v>
      </c>
      <c r="I372" s="92">
        <v>0.23</v>
      </c>
      <c r="J372" s="47">
        <f t="shared" si="50"/>
        <v>0</v>
      </c>
      <c r="K372" s="48">
        <f t="shared" si="51"/>
        <v>0</v>
      </c>
      <c r="M372" s="84" t="str">
        <f t="shared" si="47"/>
        <v>OK</v>
      </c>
      <c r="N372" s="74">
        <f t="shared" si="48"/>
        <v>0</v>
      </c>
    </row>
    <row r="373" spans="1:14" s="1" customFormat="1" ht="18.75" hidden="1" x14ac:dyDescent="0.2">
      <c r="A373" s="51">
        <v>313</v>
      </c>
      <c r="B373" s="88" t="s">
        <v>926</v>
      </c>
      <c r="C373" s="19" t="s">
        <v>724</v>
      </c>
      <c r="D373" s="10" t="s">
        <v>725</v>
      </c>
      <c r="E373" s="15" t="s">
        <v>223</v>
      </c>
      <c r="F373" s="67"/>
      <c r="G373" s="38"/>
      <c r="H373" s="39">
        <f t="shared" si="49"/>
        <v>0</v>
      </c>
      <c r="I373" s="92">
        <v>0.23</v>
      </c>
      <c r="J373" s="47">
        <f t="shared" si="50"/>
        <v>0</v>
      </c>
      <c r="K373" s="48">
        <f t="shared" si="51"/>
        <v>0</v>
      </c>
      <c r="M373" s="84" t="str">
        <f t="shared" si="47"/>
        <v>OK</v>
      </c>
      <c r="N373" s="74">
        <f t="shared" si="48"/>
        <v>0</v>
      </c>
    </row>
    <row r="374" spans="1:14" s="1" customFormat="1" ht="18.75" hidden="1" x14ac:dyDescent="0.2">
      <c r="A374" s="51">
        <v>314</v>
      </c>
      <c r="B374" s="88" t="s">
        <v>926</v>
      </c>
      <c r="C374" s="19" t="s">
        <v>726</v>
      </c>
      <c r="D374" s="10" t="s">
        <v>727</v>
      </c>
      <c r="E374" s="15" t="s">
        <v>223</v>
      </c>
      <c r="F374" s="67"/>
      <c r="G374" s="38"/>
      <c r="H374" s="39">
        <f t="shared" si="49"/>
        <v>0</v>
      </c>
      <c r="I374" s="92">
        <v>0.23</v>
      </c>
      <c r="J374" s="47">
        <f t="shared" si="50"/>
        <v>0</v>
      </c>
      <c r="K374" s="48">
        <f t="shared" si="51"/>
        <v>0</v>
      </c>
      <c r="M374" s="84" t="str">
        <f t="shared" si="47"/>
        <v>OK</v>
      </c>
      <c r="N374" s="74">
        <f t="shared" si="48"/>
        <v>0</v>
      </c>
    </row>
    <row r="375" spans="1:14" s="1" customFormat="1" ht="18.75" hidden="1" x14ac:dyDescent="0.2">
      <c r="A375" s="51">
        <v>315</v>
      </c>
      <c r="B375" s="88" t="s">
        <v>926</v>
      </c>
      <c r="C375" s="19" t="s">
        <v>728</v>
      </c>
      <c r="D375" s="10" t="s">
        <v>729</v>
      </c>
      <c r="E375" s="15" t="s">
        <v>223</v>
      </c>
      <c r="F375" s="67"/>
      <c r="G375" s="38"/>
      <c r="H375" s="39">
        <f t="shared" si="49"/>
        <v>0</v>
      </c>
      <c r="I375" s="92">
        <v>0.23</v>
      </c>
      <c r="J375" s="47">
        <f t="shared" si="50"/>
        <v>0</v>
      </c>
      <c r="K375" s="48">
        <f t="shared" si="51"/>
        <v>0</v>
      </c>
      <c r="M375" s="84" t="str">
        <f t="shared" si="47"/>
        <v>OK</v>
      </c>
      <c r="N375" s="74">
        <f t="shared" si="48"/>
        <v>0</v>
      </c>
    </row>
    <row r="376" spans="1:14" s="1" customFormat="1" ht="18.75" hidden="1" x14ac:dyDescent="0.2">
      <c r="A376" s="51">
        <v>316</v>
      </c>
      <c r="B376" s="88" t="s">
        <v>926</v>
      </c>
      <c r="C376" s="19" t="s">
        <v>730</v>
      </c>
      <c r="D376" s="10" t="s">
        <v>731</v>
      </c>
      <c r="E376" s="15" t="s">
        <v>223</v>
      </c>
      <c r="F376" s="67"/>
      <c r="G376" s="38"/>
      <c r="H376" s="39">
        <f t="shared" si="49"/>
        <v>0</v>
      </c>
      <c r="I376" s="92">
        <v>0.23</v>
      </c>
      <c r="J376" s="47">
        <f t="shared" si="50"/>
        <v>0</v>
      </c>
      <c r="K376" s="48">
        <f t="shared" si="51"/>
        <v>0</v>
      </c>
      <c r="M376" s="84" t="str">
        <f t="shared" si="47"/>
        <v>OK</v>
      </c>
      <c r="N376" s="74">
        <f t="shared" si="48"/>
        <v>0</v>
      </c>
    </row>
    <row r="377" spans="1:14" s="1" customFormat="1" ht="18.75" hidden="1" x14ac:dyDescent="0.2">
      <c r="A377" s="51">
        <v>317</v>
      </c>
      <c r="B377" s="88" t="s">
        <v>927</v>
      </c>
      <c r="C377" s="19" t="s">
        <v>732</v>
      </c>
      <c r="D377" s="10" t="s">
        <v>733</v>
      </c>
      <c r="E377" s="15" t="s">
        <v>136</v>
      </c>
      <c r="F377" s="67"/>
      <c r="G377" s="38"/>
      <c r="H377" s="39">
        <f t="shared" si="49"/>
        <v>0</v>
      </c>
      <c r="I377" s="92">
        <v>0.23</v>
      </c>
      <c r="J377" s="47">
        <f t="shared" si="50"/>
        <v>0</v>
      </c>
      <c r="K377" s="48">
        <f t="shared" si="51"/>
        <v>0</v>
      </c>
      <c r="M377" s="84" t="str">
        <f t="shared" si="47"/>
        <v>OK</v>
      </c>
      <c r="N377" s="74">
        <f t="shared" si="48"/>
        <v>0</v>
      </c>
    </row>
    <row r="378" spans="1:14" s="1" customFormat="1" ht="18.75" hidden="1" x14ac:dyDescent="0.2">
      <c r="A378" s="51">
        <v>318</v>
      </c>
      <c r="B378" s="88" t="s">
        <v>928</v>
      </c>
      <c r="C378" s="19" t="s">
        <v>734</v>
      </c>
      <c r="D378" s="10" t="s">
        <v>735</v>
      </c>
      <c r="E378" s="15" t="s">
        <v>223</v>
      </c>
      <c r="F378" s="67"/>
      <c r="G378" s="38"/>
      <c r="H378" s="39">
        <f t="shared" si="49"/>
        <v>0</v>
      </c>
      <c r="I378" s="92">
        <v>0.23</v>
      </c>
      <c r="J378" s="47">
        <f t="shared" si="50"/>
        <v>0</v>
      </c>
      <c r="K378" s="48">
        <f t="shared" si="51"/>
        <v>0</v>
      </c>
      <c r="M378" s="84" t="str">
        <f t="shared" si="47"/>
        <v>OK</v>
      </c>
      <c r="N378" s="74">
        <f t="shared" si="48"/>
        <v>0</v>
      </c>
    </row>
    <row r="379" spans="1:14" s="1" customFormat="1" ht="18.75" hidden="1" x14ac:dyDescent="0.2">
      <c r="A379" s="51">
        <v>319</v>
      </c>
      <c r="B379" s="88" t="s">
        <v>928</v>
      </c>
      <c r="C379" s="19" t="s">
        <v>736</v>
      </c>
      <c r="D379" s="10" t="s">
        <v>737</v>
      </c>
      <c r="E379" s="15" t="s">
        <v>223</v>
      </c>
      <c r="F379" s="67"/>
      <c r="G379" s="38"/>
      <c r="H379" s="39">
        <f t="shared" si="49"/>
        <v>0</v>
      </c>
      <c r="I379" s="92">
        <v>0.23</v>
      </c>
      <c r="J379" s="47">
        <f t="shared" si="50"/>
        <v>0</v>
      </c>
      <c r="K379" s="48">
        <f t="shared" si="51"/>
        <v>0</v>
      </c>
      <c r="M379" s="84" t="str">
        <f t="shared" si="47"/>
        <v>OK</v>
      </c>
      <c r="N379" s="74">
        <f t="shared" si="48"/>
        <v>0</v>
      </c>
    </row>
    <row r="380" spans="1:14" s="1" customFormat="1" ht="18.75" hidden="1" x14ac:dyDescent="0.2">
      <c r="A380" s="51">
        <v>320</v>
      </c>
      <c r="B380" s="88" t="s">
        <v>928</v>
      </c>
      <c r="C380" s="19" t="s">
        <v>738</v>
      </c>
      <c r="D380" s="10" t="s">
        <v>739</v>
      </c>
      <c r="E380" s="15" t="s">
        <v>223</v>
      </c>
      <c r="F380" s="67"/>
      <c r="G380" s="38"/>
      <c r="H380" s="39">
        <f t="shared" si="49"/>
        <v>0</v>
      </c>
      <c r="I380" s="92">
        <v>0.23</v>
      </c>
      <c r="J380" s="47">
        <f t="shared" si="50"/>
        <v>0</v>
      </c>
      <c r="K380" s="48">
        <f t="shared" si="51"/>
        <v>0</v>
      </c>
      <c r="M380" s="84" t="str">
        <f t="shared" si="47"/>
        <v>OK</v>
      </c>
      <c r="N380" s="74">
        <f t="shared" si="48"/>
        <v>0</v>
      </c>
    </row>
    <row r="381" spans="1:14" s="1" customFormat="1" ht="18.75" hidden="1" x14ac:dyDescent="0.2">
      <c r="A381" s="51">
        <v>321</v>
      </c>
      <c r="B381" s="88" t="s">
        <v>928</v>
      </c>
      <c r="C381" s="19" t="s">
        <v>740</v>
      </c>
      <c r="D381" s="10" t="s">
        <v>741</v>
      </c>
      <c r="E381" s="15" t="s">
        <v>223</v>
      </c>
      <c r="F381" s="67"/>
      <c r="G381" s="38"/>
      <c r="H381" s="39">
        <f t="shared" si="49"/>
        <v>0</v>
      </c>
      <c r="I381" s="92">
        <v>0.23</v>
      </c>
      <c r="J381" s="47">
        <f t="shared" si="50"/>
        <v>0</v>
      </c>
      <c r="K381" s="48">
        <f t="shared" si="51"/>
        <v>0</v>
      </c>
      <c r="M381" s="84" t="str">
        <f t="shared" si="47"/>
        <v>OK</v>
      </c>
      <c r="N381" s="74">
        <f t="shared" si="48"/>
        <v>0</v>
      </c>
    </row>
    <row r="382" spans="1:14" s="1" customFormat="1" ht="18.75" hidden="1" x14ac:dyDescent="0.2">
      <c r="A382" s="51">
        <v>322</v>
      </c>
      <c r="B382" s="88" t="s">
        <v>929</v>
      </c>
      <c r="C382" s="19" t="s">
        <v>742</v>
      </c>
      <c r="D382" s="10" t="s">
        <v>743</v>
      </c>
      <c r="E382" s="15" t="s">
        <v>136</v>
      </c>
      <c r="F382" s="67"/>
      <c r="G382" s="38"/>
      <c r="H382" s="39">
        <f t="shared" si="49"/>
        <v>0</v>
      </c>
      <c r="I382" s="92">
        <v>0.23</v>
      </c>
      <c r="J382" s="47">
        <f t="shared" si="50"/>
        <v>0</v>
      </c>
      <c r="K382" s="48">
        <f t="shared" si="51"/>
        <v>0</v>
      </c>
      <c r="M382" s="84" t="str">
        <f t="shared" si="47"/>
        <v>OK</v>
      </c>
      <c r="N382" s="74">
        <f t="shared" si="48"/>
        <v>0</v>
      </c>
    </row>
    <row r="383" spans="1:14" s="1" customFormat="1" ht="18.75" hidden="1" x14ac:dyDescent="0.2">
      <c r="A383" s="51">
        <v>323</v>
      </c>
      <c r="B383" s="88" t="s">
        <v>929</v>
      </c>
      <c r="C383" s="19" t="s">
        <v>744</v>
      </c>
      <c r="D383" s="10" t="s">
        <v>745</v>
      </c>
      <c r="E383" s="15" t="s">
        <v>136</v>
      </c>
      <c r="F383" s="67"/>
      <c r="G383" s="38"/>
      <c r="H383" s="39">
        <f t="shared" si="49"/>
        <v>0</v>
      </c>
      <c r="I383" s="92">
        <v>0.23</v>
      </c>
      <c r="J383" s="47">
        <f t="shared" si="50"/>
        <v>0</v>
      </c>
      <c r="K383" s="48">
        <f t="shared" si="51"/>
        <v>0</v>
      </c>
      <c r="M383" s="84" t="str">
        <f t="shared" si="47"/>
        <v>OK</v>
      </c>
      <c r="N383" s="74">
        <f t="shared" si="48"/>
        <v>0</v>
      </c>
    </row>
    <row r="384" spans="1:14" s="1" customFormat="1" ht="18.75" hidden="1" x14ac:dyDescent="0.2">
      <c r="A384" s="51">
        <v>324</v>
      </c>
      <c r="B384" s="88" t="s">
        <v>929</v>
      </c>
      <c r="C384" s="19" t="s">
        <v>746</v>
      </c>
      <c r="D384" s="10" t="s">
        <v>747</v>
      </c>
      <c r="E384" s="15" t="s">
        <v>136</v>
      </c>
      <c r="F384" s="67"/>
      <c r="G384" s="38"/>
      <c r="H384" s="39">
        <f t="shared" si="49"/>
        <v>0</v>
      </c>
      <c r="I384" s="92">
        <v>0.23</v>
      </c>
      <c r="J384" s="47">
        <f t="shared" si="50"/>
        <v>0</v>
      </c>
      <c r="K384" s="48">
        <f t="shared" si="51"/>
        <v>0</v>
      </c>
      <c r="M384" s="84" t="str">
        <f t="shared" si="47"/>
        <v>OK</v>
      </c>
      <c r="N384" s="74">
        <f t="shared" si="48"/>
        <v>0</v>
      </c>
    </row>
    <row r="385" spans="1:14" s="1" customFormat="1" ht="18.75" hidden="1" x14ac:dyDescent="0.2">
      <c r="A385" s="51">
        <v>325</v>
      </c>
      <c r="B385" s="88" t="s">
        <v>929</v>
      </c>
      <c r="C385" s="19" t="s">
        <v>748</v>
      </c>
      <c r="D385" s="10" t="s">
        <v>749</v>
      </c>
      <c r="E385" s="15" t="s">
        <v>136</v>
      </c>
      <c r="F385" s="67"/>
      <c r="G385" s="38"/>
      <c r="H385" s="39">
        <f t="shared" si="49"/>
        <v>0</v>
      </c>
      <c r="I385" s="92">
        <v>0.23</v>
      </c>
      <c r="J385" s="47">
        <f t="shared" si="50"/>
        <v>0</v>
      </c>
      <c r="K385" s="48">
        <f t="shared" si="51"/>
        <v>0</v>
      </c>
      <c r="M385" s="84" t="str">
        <f t="shared" si="47"/>
        <v>OK</v>
      </c>
      <c r="N385" s="74">
        <f t="shared" si="48"/>
        <v>0</v>
      </c>
    </row>
    <row r="386" spans="1:14" s="1" customFormat="1" ht="18.75" hidden="1" x14ac:dyDescent="0.2">
      <c r="A386" s="51">
        <v>326</v>
      </c>
      <c r="B386" s="88" t="s">
        <v>930</v>
      </c>
      <c r="C386" s="19" t="s">
        <v>750</v>
      </c>
      <c r="D386" s="10" t="s">
        <v>751</v>
      </c>
      <c r="E386" s="15" t="s">
        <v>136</v>
      </c>
      <c r="F386" s="67"/>
      <c r="G386" s="38"/>
      <c r="H386" s="39">
        <f t="shared" si="49"/>
        <v>0</v>
      </c>
      <c r="I386" s="92">
        <v>0.23</v>
      </c>
      <c r="J386" s="47">
        <f t="shared" si="50"/>
        <v>0</v>
      </c>
      <c r="K386" s="48">
        <f t="shared" si="51"/>
        <v>0</v>
      </c>
      <c r="M386" s="84" t="str">
        <f t="shared" si="47"/>
        <v>OK</v>
      </c>
      <c r="N386" s="74">
        <f t="shared" si="48"/>
        <v>0</v>
      </c>
    </row>
    <row r="387" spans="1:14" s="1" customFormat="1" ht="18.75" hidden="1" x14ac:dyDescent="0.2">
      <c r="A387" s="51">
        <v>327</v>
      </c>
      <c r="B387" s="88" t="s">
        <v>930</v>
      </c>
      <c r="C387" s="19" t="s">
        <v>752</v>
      </c>
      <c r="D387" s="10" t="s">
        <v>753</v>
      </c>
      <c r="E387" s="15" t="s">
        <v>136</v>
      </c>
      <c r="F387" s="67"/>
      <c r="G387" s="38"/>
      <c r="H387" s="39">
        <f t="shared" si="49"/>
        <v>0</v>
      </c>
      <c r="I387" s="92">
        <v>0.23</v>
      </c>
      <c r="J387" s="47">
        <f t="shared" si="50"/>
        <v>0</v>
      </c>
      <c r="K387" s="48">
        <f t="shared" si="51"/>
        <v>0</v>
      </c>
      <c r="M387" s="84" t="str">
        <f t="shared" si="47"/>
        <v>OK</v>
      </c>
      <c r="N387" s="74">
        <f t="shared" si="48"/>
        <v>0</v>
      </c>
    </row>
    <row r="388" spans="1:14" s="1" customFormat="1" ht="18.75" hidden="1" x14ac:dyDescent="0.2">
      <c r="A388" s="51">
        <v>328</v>
      </c>
      <c r="B388" s="88" t="s">
        <v>930</v>
      </c>
      <c r="C388" s="19" t="s">
        <v>754</v>
      </c>
      <c r="D388" s="10" t="s">
        <v>755</v>
      </c>
      <c r="E388" s="15" t="s">
        <v>136</v>
      </c>
      <c r="F388" s="67"/>
      <c r="G388" s="38"/>
      <c r="H388" s="39">
        <f t="shared" si="49"/>
        <v>0</v>
      </c>
      <c r="I388" s="92">
        <v>0.23</v>
      </c>
      <c r="J388" s="47">
        <f t="shared" si="50"/>
        <v>0</v>
      </c>
      <c r="K388" s="48">
        <f t="shared" si="51"/>
        <v>0</v>
      </c>
      <c r="M388" s="84" t="str">
        <f t="shared" si="47"/>
        <v>OK</v>
      </c>
      <c r="N388" s="74">
        <f t="shared" si="48"/>
        <v>0</v>
      </c>
    </row>
    <row r="389" spans="1:14" s="1" customFormat="1" ht="18.75" hidden="1" x14ac:dyDescent="0.2">
      <c r="A389" s="51">
        <v>329</v>
      </c>
      <c r="B389" s="88" t="s">
        <v>931</v>
      </c>
      <c r="C389" s="19" t="s">
        <v>756</v>
      </c>
      <c r="D389" s="10" t="s">
        <v>757</v>
      </c>
      <c r="E389" s="15" t="s">
        <v>136</v>
      </c>
      <c r="F389" s="67"/>
      <c r="G389" s="38"/>
      <c r="H389" s="39">
        <f t="shared" si="49"/>
        <v>0</v>
      </c>
      <c r="I389" s="92">
        <v>0.23</v>
      </c>
      <c r="J389" s="47">
        <f t="shared" si="50"/>
        <v>0</v>
      </c>
      <c r="K389" s="48">
        <f t="shared" si="51"/>
        <v>0</v>
      </c>
      <c r="M389" s="84" t="str">
        <f t="shared" si="47"/>
        <v>OK</v>
      </c>
      <c r="N389" s="74">
        <f t="shared" si="48"/>
        <v>0</v>
      </c>
    </row>
    <row r="390" spans="1:14" s="1" customFormat="1" ht="18.75" hidden="1" x14ac:dyDescent="0.2">
      <c r="A390" s="51">
        <v>330</v>
      </c>
      <c r="B390" s="88" t="s">
        <v>931</v>
      </c>
      <c r="C390" s="19" t="s">
        <v>758</v>
      </c>
      <c r="D390" s="10" t="s">
        <v>759</v>
      </c>
      <c r="E390" s="15" t="s">
        <v>136</v>
      </c>
      <c r="F390" s="67"/>
      <c r="G390" s="38"/>
      <c r="H390" s="39">
        <f t="shared" si="49"/>
        <v>0</v>
      </c>
      <c r="I390" s="92">
        <v>0.23</v>
      </c>
      <c r="J390" s="47">
        <f t="shared" si="50"/>
        <v>0</v>
      </c>
      <c r="K390" s="48">
        <f t="shared" si="51"/>
        <v>0</v>
      </c>
      <c r="M390" s="84" t="str">
        <f t="shared" si="47"/>
        <v>OK</v>
      </c>
      <c r="N390" s="74">
        <f t="shared" si="48"/>
        <v>0</v>
      </c>
    </row>
    <row r="391" spans="1:14" s="1" customFormat="1" ht="18.75" hidden="1" x14ac:dyDescent="0.2">
      <c r="A391" s="51">
        <v>331</v>
      </c>
      <c r="B391" s="88" t="s">
        <v>931</v>
      </c>
      <c r="C391" s="19" t="s">
        <v>760</v>
      </c>
      <c r="D391" s="10" t="s">
        <v>761</v>
      </c>
      <c r="E391" s="15" t="s">
        <v>136</v>
      </c>
      <c r="F391" s="67"/>
      <c r="G391" s="38"/>
      <c r="H391" s="39">
        <f t="shared" si="49"/>
        <v>0</v>
      </c>
      <c r="I391" s="92">
        <v>0.23</v>
      </c>
      <c r="J391" s="47">
        <f t="shared" si="50"/>
        <v>0</v>
      </c>
      <c r="K391" s="48">
        <f t="shared" si="51"/>
        <v>0</v>
      </c>
      <c r="M391" s="84" t="str">
        <f t="shared" si="47"/>
        <v>OK</v>
      </c>
      <c r="N391" s="74">
        <f t="shared" si="48"/>
        <v>0</v>
      </c>
    </row>
    <row r="392" spans="1:14" s="1" customFormat="1" ht="18.75" hidden="1" x14ac:dyDescent="0.2">
      <c r="A392" s="51">
        <v>332</v>
      </c>
      <c r="B392" s="88" t="s">
        <v>932</v>
      </c>
      <c r="C392" s="19" t="s">
        <v>762</v>
      </c>
      <c r="D392" s="10" t="s">
        <v>763</v>
      </c>
      <c r="E392" s="15" t="s">
        <v>243</v>
      </c>
      <c r="F392" s="67"/>
      <c r="G392" s="38"/>
      <c r="H392" s="39">
        <f t="shared" si="49"/>
        <v>0</v>
      </c>
      <c r="I392" s="92">
        <v>0.23</v>
      </c>
      <c r="J392" s="47">
        <f t="shared" si="50"/>
        <v>0</v>
      </c>
      <c r="K392" s="48">
        <f t="shared" si="51"/>
        <v>0</v>
      </c>
      <c r="M392" s="84" t="str">
        <f t="shared" si="47"/>
        <v>OK</v>
      </c>
      <c r="N392" s="74">
        <f t="shared" si="48"/>
        <v>0</v>
      </c>
    </row>
    <row r="393" spans="1:14" s="1" customFormat="1" ht="18.75" hidden="1" x14ac:dyDescent="0.2">
      <c r="A393" s="51">
        <v>333</v>
      </c>
      <c r="B393" s="88" t="s">
        <v>932</v>
      </c>
      <c r="C393" s="19" t="s">
        <v>764</v>
      </c>
      <c r="D393" s="10" t="s">
        <v>765</v>
      </c>
      <c r="E393" s="15" t="s">
        <v>243</v>
      </c>
      <c r="F393" s="67"/>
      <c r="G393" s="38"/>
      <c r="H393" s="39">
        <f t="shared" si="49"/>
        <v>0</v>
      </c>
      <c r="I393" s="92">
        <v>0.23</v>
      </c>
      <c r="J393" s="47">
        <f t="shared" si="50"/>
        <v>0</v>
      </c>
      <c r="K393" s="48">
        <f t="shared" si="51"/>
        <v>0</v>
      </c>
      <c r="M393" s="84" t="str">
        <f t="shared" si="47"/>
        <v>OK</v>
      </c>
      <c r="N393" s="74">
        <f t="shared" si="48"/>
        <v>0</v>
      </c>
    </row>
    <row r="394" spans="1:14" s="1" customFormat="1" ht="18.75" hidden="1" x14ac:dyDescent="0.2">
      <c r="A394" s="51">
        <v>334</v>
      </c>
      <c r="B394" s="88" t="s">
        <v>932</v>
      </c>
      <c r="C394" s="19" t="s">
        <v>766</v>
      </c>
      <c r="D394" s="10" t="s">
        <v>767</v>
      </c>
      <c r="E394" s="15" t="s">
        <v>243</v>
      </c>
      <c r="F394" s="67"/>
      <c r="G394" s="38"/>
      <c r="H394" s="39">
        <f t="shared" si="49"/>
        <v>0</v>
      </c>
      <c r="I394" s="92">
        <v>0.23</v>
      </c>
      <c r="J394" s="47">
        <f t="shared" si="50"/>
        <v>0</v>
      </c>
      <c r="K394" s="48">
        <f t="shared" si="51"/>
        <v>0</v>
      </c>
      <c r="M394" s="84" t="str">
        <f t="shared" si="47"/>
        <v>OK</v>
      </c>
      <c r="N394" s="74">
        <f t="shared" si="48"/>
        <v>0</v>
      </c>
    </row>
    <row r="395" spans="1:14" s="1" customFormat="1" ht="18.75" hidden="1" x14ac:dyDescent="0.2">
      <c r="A395" s="51">
        <v>335</v>
      </c>
      <c r="B395" s="88" t="s">
        <v>932</v>
      </c>
      <c r="C395" s="19" t="s">
        <v>768</v>
      </c>
      <c r="D395" s="10" t="s">
        <v>769</v>
      </c>
      <c r="E395" s="15" t="s">
        <v>136</v>
      </c>
      <c r="F395" s="67"/>
      <c r="G395" s="38"/>
      <c r="H395" s="39">
        <f t="shared" si="49"/>
        <v>0</v>
      </c>
      <c r="I395" s="92">
        <v>0.23</v>
      </c>
      <c r="J395" s="47">
        <f t="shared" si="50"/>
        <v>0</v>
      </c>
      <c r="K395" s="48">
        <f t="shared" si="51"/>
        <v>0</v>
      </c>
      <c r="M395" s="84" t="str">
        <f t="shared" si="47"/>
        <v>OK</v>
      </c>
      <c r="N395" s="74">
        <f t="shared" si="48"/>
        <v>0</v>
      </c>
    </row>
    <row r="396" spans="1:14" s="1" customFormat="1" ht="18.75" hidden="1" x14ac:dyDescent="0.2">
      <c r="A396" s="51">
        <v>336</v>
      </c>
      <c r="B396" s="88" t="s">
        <v>933</v>
      </c>
      <c r="C396" s="19" t="s">
        <v>770</v>
      </c>
      <c r="D396" s="10" t="s">
        <v>771</v>
      </c>
      <c r="E396" s="15" t="s">
        <v>243</v>
      </c>
      <c r="F396" s="67"/>
      <c r="G396" s="38"/>
      <c r="H396" s="39">
        <f t="shared" si="49"/>
        <v>0</v>
      </c>
      <c r="I396" s="92">
        <v>0.23</v>
      </c>
      <c r="J396" s="47">
        <f t="shared" si="50"/>
        <v>0</v>
      </c>
      <c r="K396" s="48">
        <f t="shared" si="51"/>
        <v>0</v>
      </c>
      <c r="M396" s="84" t="str">
        <f t="shared" si="47"/>
        <v>OK</v>
      </c>
      <c r="N396" s="74">
        <f t="shared" si="48"/>
        <v>0</v>
      </c>
    </row>
    <row r="397" spans="1:14" s="1" customFormat="1" ht="18.75" x14ac:dyDescent="0.2">
      <c r="A397" s="51">
        <v>337</v>
      </c>
      <c r="B397" s="52"/>
      <c r="C397" s="19" t="s">
        <v>772</v>
      </c>
      <c r="D397" s="10" t="s">
        <v>773</v>
      </c>
      <c r="E397" s="15" t="s">
        <v>136</v>
      </c>
      <c r="F397" s="67">
        <f>1728-102</f>
        <v>1626</v>
      </c>
      <c r="G397" s="38"/>
      <c r="H397" s="39">
        <f t="shared" si="49"/>
        <v>0</v>
      </c>
      <c r="I397" s="92">
        <v>0.08</v>
      </c>
      <c r="J397" s="47">
        <f t="shared" si="50"/>
        <v>0</v>
      </c>
      <c r="K397" s="48">
        <f t="shared" si="51"/>
        <v>0</v>
      </c>
      <c r="M397" s="84" t="str">
        <f t="shared" si="47"/>
        <v>podaj stawkę!</v>
      </c>
      <c r="N397" s="74">
        <f t="shared" si="48"/>
        <v>1</v>
      </c>
    </row>
    <row r="398" spans="1:14" s="1" customFormat="1" ht="18.75" hidden="1" x14ac:dyDescent="0.2">
      <c r="A398" s="51">
        <v>338</v>
      </c>
      <c r="B398" s="52"/>
      <c r="C398" s="19" t="s">
        <v>774</v>
      </c>
      <c r="D398" s="10" t="s">
        <v>773</v>
      </c>
      <c r="E398" s="15" t="s">
        <v>136</v>
      </c>
      <c r="F398" s="67"/>
      <c r="G398" s="38"/>
      <c r="H398" s="39">
        <f t="shared" si="49"/>
        <v>0</v>
      </c>
      <c r="I398" s="92">
        <v>0.23</v>
      </c>
      <c r="J398" s="47">
        <f t="shared" si="50"/>
        <v>0</v>
      </c>
      <c r="K398" s="48">
        <f t="shared" si="51"/>
        <v>0</v>
      </c>
      <c r="M398" s="84" t="str">
        <f t="shared" si="47"/>
        <v>OK</v>
      </c>
      <c r="N398" s="74">
        <f t="shared" si="48"/>
        <v>0</v>
      </c>
    </row>
    <row r="399" spans="1:14" s="1" customFormat="1" ht="18.75" x14ac:dyDescent="0.2">
      <c r="A399" s="51">
        <v>339</v>
      </c>
      <c r="B399" s="52"/>
      <c r="C399" s="19" t="s">
        <v>775</v>
      </c>
      <c r="D399" s="10" t="s">
        <v>776</v>
      </c>
      <c r="E399" s="15" t="s">
        <v>136</v>
      </c>
      <c r="F399" s="67">
        <f>481-6-118</f>
        <v>357</v>
      </c>
      <c r="G399" s="38"/>
      <c r="H399" s="39">
        <f t="shared" si="49"/>
        <v>0</v>
      </c>
      <c r="I399" s="92">
        <v>0.08</v>
      </c>
      <c r="J399" s="47">
        <f t="shared" si="50"/>
        <v>0</v>
      </c>
      <c r="K399" s="48">
        <f t="shared" si="51"/>
        <v>0</v>
      </c>
      <c r="M399" s="84" t="str">
        <f t="shared" si="47"/>
        <v>podaj stawkę!</v>
      </c>
      <c r="N399" s="74">
        <f t="shared" si="48"/>
        <v>1</v>
      </c>
    </row>
    <row r="400" spans="1:14" s="1" customFormat="1" ht="19.5" thickBot="1" x14ac:dyDescent="0.25">
      <c r="A400" s="61">
        <v>340</v>
      </c>
      <c r="B400" s="62"/>
      <c r="C400" s="20" t="s">
        <v>777</v>
      </c>
      <c r="D400" s="12" t="s">
        <v>776</v>
      </c>
      <c r="E400" s="16" t="s">
        <v>136</v>
      </c>
      <c r="F400" s="68">
        <f>11-11</f>
        <v>0</v>
      </c>
      <c r="G400" s="43"/>
      <c r="H400" s="44">
        <f t="shared" si="49"/>
        <v>0</v>
      </c>
      <c r="I400" s="94">
        <v>0.23</v>
      </c>
      <c r="J400" s="69">
        <f t="shared" si="50"/>
        <v>0</v>
      </c>
      <c r="K400" s="70">
        <f t="shared" si="51"/>
        <v>0</v>
      </c>
      <c r="M400" s="84" t="str">
        <f t="shared" si="47"/>
        <v>OK</v>
      </c>
      <c r="N400" s="74">
        <f t="shared" si="48"/>
        <v>0</v>
      </c>
    </row>
    <row r="401" spans="1:14" s="1" customFormat="1" x14ac:dyDescent="0.25">
      <c r="C401" s="17"/>
      <c r="M401" s="81"/>
      <c r="N401" s="79">
        <f>SUM(N17:N400)</f>
        <v>95</v>
      </c>
    </row>
    <row r="402" spans="1:14" s="1" customFormat="1" x14ac:dyDescent="0.25">
      <c r="C402" s="17"/>
      <c r="M402" s="81"/>
      <c r="N402" s="72"/>
    </row>
    <row r="403" spans="1:14" s="1" customFormat="1" ht="33.75" customHeight="1" x14ac:dyDescent="0.3">
      <c r="A403" s="174" t="s">
        <v>778</v>
      </c>
      <c r="B403" s="174"/>
      <c r="C403" s="174"/>
      <c r="D403" s="71">
        <f>SUM(H17:H146,H148:H150,H152:H154,H156:H158,H160:H162,H164:H166,H168:H169,H171:H173,H175:H400)</f>
        <v>0</v>
      </c>
      <c r="E403" s="7"/>
      <c r="F403" s="7"/>
      <c r="G403" s="7"/>
      <c r="H403" s="96"/>
      <c r="I403" s="97"/>
      <c r="J403" s="97"/>
      <c r="K403" s="98"/>
      <c r="M403" s="85"/>
      <c r="N403" s="46"/>
    </row>
    <row r="404" spans="1:14" s="1" customFormat="1" ht="36.75" customHeight="1" x14ac:dyDescent="0.3">
      <c r="A404" s="174" t="s">
        <v>779</v>
      </c>
      <c r="B404" s="174"/>
      <c r="C404" s="174"/>
      <c r="D404" s="71">
        <f>SUM(K17:K146,K148:K150,K152:K154,K156:K158,K160:K162,K164:K166,K168:K169,K171:K173,K175:K400)</f>
        <v>0</v>
      </c>
      <c r="E404" s="7"/>
      <c r="F404" s="7"/>
      <c r="G404" s="7"/>
      <c r="H404" s="99"/>
      <c r="I404" s="100"/>
      <c r="J404" s="100"/>
      <c r="K404" s="101"/>
      <c r="L404" s="8"/>
      <c r="M404" s="85"/>
      <c r="N404" s="46"/>
    </row>
    <row r="405" spans="1:14" s="1" customFormat="1" x14ac:dyDescent="0.25">
      <c r="C405" s="17"/>
      <c r="E405" s="36"/>
      <c r="F405" s="36"/>
      <c r="G405" s="36"/>
      <c r="H405" s="99"/>
      <c r="I405" s="100"/>
      <c r="J405" s="100"/>
      <c r="K405" s="101"/>
      <c r="L405" s="8"/>
      <c r="M405" s="81"/>
      <c r="N405" s="72"/>
    </row>
    <row r="406" spans="1:14" s="1" customFormat="1" x14ac:dyDescent="0.25">
      <c r="C406" s="17"/>
      <c r="E406" s="36"/>
      <c r="F406" s="36"/>
      <c r="G406" s="36"/>
      <c r="H406" s="102"/>
      <c r="I406" s="103"/>
      <c r="J406" s="103"/>
      <c r="K406" s="104"/>
      <c r="M406" s="81"/>
      <c r="N406" s="72"/>
    </row>
    <row r="408" spans="1:14" ht="27" x14ac:dyDescent="0.35">
      <c r="D408" s="80" t="str">
        <f>IF(N401&gt;0,"Nie wypełniono wszystkich stawek lub wprowadzono niepotrzebne stawki!!!!!!","")</f>
        <v>Nie wypełniono wszystkich stawek lub wprowadzono niepotrzebne stawki!!!!!!</v>
      </c>
    </row>
  </sheetData>
  <sheetProtection algorithmName="SHA-512" hashValue="s8+6NjuG9buS8UYaVD1fXVZDVWYxRFGytkd3R8CY2dCctjWqJDa556o5F/P5nauVWmQ9eUG7bNvlSBbtp9CYIA==" saltValue="+OjPkbOH4Q1W0jDljKOydw==" spinCount="100000" sheet="1" selectLockedCells="1"/>
  <mergeCells count="196">
    <mergeCell ref="N83:N86"/>
    <mergeCell ref="N94:N95"/>
    <mergeCell ref="N96:N97"/>
    <mergeCell ref="N98:N99"/>
    <mergeCell ref="N128:N129"/>
    <mergeCell ref="N254:N256"/>
    <mergeCell ref="A404:C404"/>
    <mergeCell ref="N17:N18"/>
    <mergeCell ref="N36:N40"/>
    <mergeCell ref="N45:N47"/>
    <mergeCell ref="N49:N50"/>
    <mergeCell ref="N53:N55"/>
    <mergeCell ref="N59:N60"/>
    <mergeCell ref="N61:N63"/>
    <mergeCell ref="N79:N81"/>
    <mergeCell ref="H254:H256"/>
    <mergeCell ref="I254:I256"/>
    <mergeCell ref="J254:J256"/>
    <mergeCell ref="K254:K256"/>
    <mergeCell ref="M254:M256"/>
    <mergeCell ref="A403:C403"/>
    <mergeCell ref="A164:A166"/>
    <mergeCell ref="B164:B166"/>
    <mergeCell ref="A167:K167"/>
    <mergeCell ref="A174:K174"/>
    <mergeCell ref="A254:A256"/>
    <mergeCell ref="B254:B256"/>
    <mergeCell ref="E254:E256"/>
    <mergeCell ref="F254:F256"/>
    <mergeCell ref="G254:G256"/>
    <mergeCell ref="A156:A158"/>
    <mergeCell ref="B156:B158"/>
    <mergeCell ref="A159:K159"/>
    <mergeCell ref="A160:A162"/>
    <mergeCell ref="B160:B162"/>
    <mergeCell ref="A163:K163"/>
    <mergeCell ref="M128:M129"/>
    <mergeCell ref="A147:K147"/>
    <mergeCell ref="J98:J99"/>
    <mergeCell ref="K98:K99"/>
    <mergeCell ref="M98:M99"/>
    <mergeCell ref="A123:A124"/>
    <mergeCell ref="B123:B124"/>
    <mergeCell ref="A128:A129"/>
    <mergeCell ref="B128:B129"/>
    <mergeCell ref="E128:E129"/>
    <mergeCell ref="F128:F129"/>
    <mergeCell ref="G128:G129"/>
    <mergeCell ref="H128:H129"/>
    <mergeCell ref="I128:I129"/>
    <mergeCell ref="J128:J129"/>
    <mergeCell ref="K128:K129"/>
    <mergeCell ref="M94:M95"/>
    <mergeCell ref="A96:A97"/>
    <mergeCell ref="B96:B97"/>
    <mergeCell ref="E96:E97"/>
    <mergeCell ref="F96:F97"/>
    <mergeCell ref="G96:G97"/>
    <mergeCell ref="H96:H97"/>
    <mergeCell ref="I96:I97"/>
    <mergeCell ref="J96:J97"/>
    <mergeCell ref="K96:K97"/>
    <mergeCell ref="M96:M97"/>
    <mergeCell ref="A94:A95"/>
    <mergeCell ref="B94:B95"/>
    <mergeCell ref="E94:E95"/>
    <mergeCell ref="F94:F95"/>
    <mergeCell ref="G94:G95"/>
    <mergeCell ref="H94:H95"/>
    <mergeCell ref="I94:I95"/>
    <mergeCell ref="J94:J95"/>
    <mergeCell ref="K94:K95"/>
    <mergeCell ref="M79:M81"/>
    <mergeCell ref="A83:A86"/>
    <mergeCell ref="B83:B86"/>
    <mergeCell ref="E83:E86"/>
    <mergeCell ref="F83:F86"/>
    <mergeCell ref="G83:G86"/>
    <mergeCell ref="H83:H86"/>
    <mergeCell ref="I83:I86"/>
    <mergeCell ref="J83:J86"/>
    <mergeCell ref="K83:K86"/>
    <mergeCell ref="M83:M86"/>
    <mergeCell ref="A79:A81"/>
    <mergeCell ref="B79:B81"/>
    <mergeCell ref="E79:E81"/>
    <mergeCell ref="F79:F81"/>
    <mergeCell ref="G79:G81"/>
    <mergeCell ref="H79:H81"/>
    <mergeCell ref="I79:I81"/>
    <mergeCell ref="J79:J81"/>
    <mergeCell ref="K79:K81"/>
    <mergeCell ref="M61:M63"/>
    <mergeCell ref="A77:A78"/>
    <mergeCell ref="B77:B78"/>
    <mergeCell ref="E77:E78"/>
    <mergeCell ref="F77:F78"/>
    <mergeCell ref="G77:G78"/>
    <mergeCell ref="H77:H78"/>
    <mergeCell ref="I77:I78"/>
    <mergeCell ref="J77:J78"/>
    <mergeCell ref="K77:K78"/>
    <mergeCell ref="M77:M78"/>
    <mergeCell ref="A61:A63"/>
    <mergeCell ref="B61:B63"/>
    <mergeCell ref="E61:E63"/>
    <mergeCell ref="F61:F63"/>
    <mergeCell ref="G61:G63"/>
    <mergeCell ref="H61:H63"/>
    <mergeCell ref="I61:I63"/>
    <mergeCell ref="J61:J63"/>
    <mergeCell ref="K61:K63"/>
    <mergeCell ref="M53:M55"/>
    <mergeCell ref="A59:A60"/>
    <mergeCell ref="B59:B60"/>
    <mergeCell ref="E59:E60"/>
    <mergeCell ref="F59:F60"/>
    <mergeCell ref="G59:G60"/>
    <mergeCell ref="H59:H60"/>
    <mergeCell ref="I59:I60"/>
    <mergeCell ref="J59:J60"/>
    <mergeCell ref="K59:K60"/>
    <mergeCell ref="M59:M60"/>
    <mergeCell ref="A53:A55"/>
    <mergeCell ref="B53:B55"/>
    <mergeCell ref="E53:E55"/>
    <mergeCell ref="F53:F55"/>
    <mergeCell ref="G53:G55"/>
    <mergeCell ref="H53:H55"/>
    <mergeCell ref="I53:I55"/>
    <mergeCell ref="J53:J55"/>
    <mergeCell ref="K53:K55"/>
    <mergeCell ref="M45:M47"/>
    <mergeCell ref="A49:A50"/>
    <mergeCell ref="B49:B50"/>
    <mergeCell ref="E49:E50"/>
    <mergeCell ref="F49:F50"/>
    <mergeCell ref="G49:G50"/>
    <mergeCell ref="H49:H50"/>
    <mergeCell ref="I49:I50"/>
    <mergeCell ref="J49:J50"/>
    <mergeCell ref="K49:K50"/>
    <mergeCell ref="M49:M50"/>
    <mergeCell ref="A45:A47"/>
    <mergeCell ref="B45:B47"/>
    <mergeCell ref="E45:E47"/>
    <mergeCell ref="F45:F47"/>
    <mergeCell ref="G45:G47"/>
    <mergeCell ref="H45:H47"/>
    <mergeCell ref="I45:I47"/>
    <mergeCell ref="J45:J47"/>
    <mergeCell ref="K45:K47"/>
    <mergeCell ref="M17:M18"/>
    <mergeCell ref="A36:A40"/>
    <mergeCell ref="B36:B40"/>
    <mergeCell ref="E36:E40"/>
    <mergeCell ref="F36:F40"/>
    <mergeCell ref="G36:G40"/>
    <mergeCell ref="H36:H40"/>
    <mergeCell ref="I36:I40"/>
    <mergeCell ref="J36:J40"/>
    <mergeCell ref="K36:K40"/>
    <mergeCell ref="M36:M40"/>
    <mergeCell ref="A17:A18"/>
    <mergeCell ref="B17:B18"/>
    <mergeCell ref="E17:E18"/>
    <mergeCell ref="F17:F18"/>
    <mergeCell ref="G17:G18"/>
    <mergeCell ref="H17:H18"/>
    <mergeCell ref="I17:I18"/>
    <mergeCell ref="J17:J18"/>
    <mergeCell ref="K17:K18"/>
    <mergeCell ref="H403:K406"/>
    <mergeCell ref="A3:J3"/>
    <mergeCell ref="A4:E4"/>
    <mergeCell ref="A8:K8"/>
    <mergeCell ref="A10:D10"/>
    <mergeCell ref="A11:D11"/>
    <mergeCell ref="A12:D12"/>
    <mergeCell ref="A13:D13"/>
    <mergeCell ref="A14:K14"/>
    <mergeCell ref="C16:D16"/>
    <mergeCell ref="A98:A99"/>
    <mergeCell ref="B98:B99"/>
    <mergeCell ref="E98:E99"/>
    <mergeCell ref="F98:F99"/>
    <mergeCell ref="G98:G99"/>
    <mergeCell ref="H98:H99"/>
    <mergeCell ref="I98:I99"/>
    <mergeCell ref="A148:A150"/>
    <mergeCell ref="B148:B150"/>
    <mergeCell ref="A151:K151"/>
    <mergeCell ref="A152:A154"/>
    <mergeCell ref="B152:B154"/>
    <mergeCell ref="A155:K155"/>
    <mergeCell ref="A170:K170"/>
  </mergeCells>
  <conditionalFormatting sqref="H17:H146 J17:K146">
    <cfRule type="cellIs" dxfId="57" priority="84" operator="greaterThan">
      <formula>0</formula>
    </cfRule>
  </conditionalFormatting>
  <conditionalFormatting sqref="M17:M18">
    <cfRule type="cellIs" dxfId="56" priority="82" operator="notEqual">
      <formula>"OK"</formula>
    </cfRule>
    <cfRule type="cellIs" dxfId="55" priority="83" operator="equal">
      <formula>"OK"</formula>
    </cfRule>
  </conditionalFormatting>
  <conditionalFormatting sqref="M19">
    <cfRule type="cellIs" dxfId="54" priority="80" operator="notEqual">
      <formula>"OK"</formula>
    </cfRule>
    <cfRule type="cellIs" dxfId="53" priority="81" operator="equal">
      <formula>"OK"</formula>
    </cfRule>
  </conditionalFormatting>
  <conditionalFormatting sqref="M20:M36 M41:M45 M48:M49 M51:M53 M56:M59 M61 M64:M77 M82:M83 M87:M94 M96 M98 M100:M128 M130:M146 M79">
    <cfRule type="cellIs" dxfId="52" priority="78" operator="notEqual">
      <formula>"OK"</formula>
    </cfRule>
    <cfRule type="cellIs" dxfId="51" priority="79" operator="equal">
      <formula>"OK"</formula>
    </cfRule>
  </conditionalFormatting>
  <conditionalFormatting sqref="M148:M150">
    <cfRule type="cellIs" dxfId="50" priority="76" operator="notEqual">
      <formula>"OK"</formula>
    </cfRule>
    <cfRule type="cellIs" dxfId="49" priority="77" operator="equal">
      <formula>"OK"</formula>
    </cfRule>
  </conditionalFormatting>
  <conditionalFormatting sqref="M152:M154">
    <cfRule type="cellIs" dxfId="48" priority="74" operator="notEqual">
      <formula>"OK"</formula>
    </cfRule>
    <cfRule type="cellIs" dxfId="47" priority="75" operator="equal">
      <formula>"OK"</formula>
    </cfRule>
  </conditionalFormatting>
  <conditionalFormatting sqref="M156:M158">
    <cfRule type="cellIs" dxfId="46" priority="72" operator="notEqual">
      <formula>"OK"</formula>
    </cfRule>
    <cfRule type="cellIs" dxfId="45" priority="73" operator="equal">
      <formula>"OK"</formula>
    </cfRule>
  </conditionalFormatting>
  <conditionalFormatting sqref="M160:M162">
    <cfRule type="cellIs" dxfId="44" priority="70" operator="notEqual">
      <formula>"OK"</formula>
    </cfRule>
    <cfRule type="cellIs" dxfId="43" priority="71" operator="equal">
      <formula>"OK"</formula>
    </cfRule>
  </conditionalFormatting>
  <conditionalFormatting sqref="M164:M166">
    <cfRule type="cellIs" dxfId="42" priority="68" operator="notEqual">
      <formula>"OK"</formula>
    </cfRule>
    <cfRule type="cellIs" dxfId="41" priority="69" operator="equal">
      <formula>"OK"</formula>
    </cfRule>
  </conditionalFormatting>
  <conditionalFormatting sqref="M168:M169">
    <cfRule type="cellIs" dxfId="40" priority="66" operator="notEqual">
      <formula>"OK"</formula>
    </cfRule>
    <cfRule type="cellIs" dxfId="39" priority="67" operator="equal">
      <formula>"OK"</formula>
    </cfRule>
  </conditionalFormatting>
  <conditionalFormatting sqref="M171:M173">
    <cfRule type="cellIs" dxfId="38" priority="64" operator="notEqual">
      <formula>"OK"</formula>
    </cfRule>
    <cfRule type="cellIs" dxfId="37" priority="65" operator="equal">
      <formula>"OK"</formula>
    </cfRule>
  </conditionalFormatting>
  <conditionalFormatting sqref="M175:M254 M257:M400">
    <cfRule type="cellIs" dxfId="36" priority="62" operator="notEqual">
      <formula>"OK"</formula>
    </cfRule>
    <cfRule type="cellIs" dxfId="35" priority="63" operator="equal">
      <formula>"OK"</formula>
    </cfRule>
  </conditionalFormatting>
  <conditionalFormatting sqref="H149:H150 J149:K150">
    <cfRule type="cellIs" dxfId="34" priority="61" operator="greaterThan">
      <formula>0</formula>
    </cfRule>
  </conditionalFormatting>
  <conditionalFormatting sqref="J148:K148">
    <cfRule type="cellIs" dxfId="33" priority="60" operator="greaterThan">
      <formula>0</formula>
    </cfRule>
  </conditionalFormatting>
  <conditionalFormatting sqref="H148">
    <cfRule type="cellIs" dxfId="32" priority="59" operator="greaterThan">
      <formula>0</formula>
    </cfRule>
  </conditionalFormatting>
  <conditionalFormatting sqref="H17:H146 H148:H150">
    <cfRule type="cellIs" dxfId="31" priority="58" operator="greaterThan">
      <formula>0</formula>
    </cfRule>
  </conditionalFormatting>
  <conditionalFormatting sqref="H153:H154 J153:K154">
    <cfRule type="cellIs" dxfId="30" priority="57" operator="greaterThan">
      <formula>0</formula>
    </cfRule>
  </conditionalFormatting>
  <conditionalFormatting sqref="J152:K152">
    <cfRule type="cellIs" dxfId="29" priority="56" operator="greaterThan">
      <formula>0</formula>
    </cfRule>
  </conditionalFormatting>
  <conditionalFormatting sqref="H152">
    <cfRule type="cellIs" dxfId="28" priority="55" operator="greaterThan">
      <formula>0</formula>
    </cfRule>
  </conditionalFormatting>
  <conditionalFormatting sqref="H152:H154">
    <cfRule type="cellIs" dxfId="27" priority="54" operator="greaterThan">
      <formula>0</formula>
    </cfRule>
  </conditionalFormatting>
  <conditionalFormatting sqref="H157:H158 J157:K158">
    <cfRule type="cellIs" dxfId="26" priority="53" operator="greaterThan">
      <formula>0</formula>
    </cfRule>
  </conditionalFormatting>
  <conditionalFormatting sqref="J156:K156">
    <cfRule type="cellIs" dxfId="25" priority="52" operator="greaterThan">
      <formula>0</formula>
    </cfRule>
  </conditionalFormatting>
  <conditionalFormatting sqref="H156">
    <cfRule type="cellIs" dxfId="24" priority="51" operator="greaterThan">
      <formula>0</formula>
    </cfRule>
  </conditionalFormatting>
  <conditionalFormatting sqref="H156:H158">
    <cfRule type="cellIs" dxfId="23" priority="50" operator="greaterThan">
      <formula>0</formula>
    </cfRule>
  </conditionalFormatting>
  <conditionalFormatting sqref="H161:H162 J161:K162">
    <cfRule type="cellIs" dxfId="22" priority="49" operator="greaterThan">
      <formula>0</formula>
    </cfRule>
  </conditionalFormatting>
  <conditionalFormatting sqref="J160:K160">
    <cfRule type="cellIs" dxfId="21" priority="48" operator="greaterThan">
      <formula>0</formula>
    </cfRule>
  </conditionalFormatting>
  <conditionalFormatting sqref="H160">
    <cfRule type="cellIs" dxfId="20" priority="47" operator="greaterThan">
      <formula>0</formula>
    </cfRule>
  </conditionalFormatting>
  <conditionalFormatting sqref="H160:H162">
    <cfRule type="cellIs" dxfId="19" priority="46" operator="greaterThan">
      <formula>0</formula>
    </cfRule>
  </conditionalFormatting>
  <conditionalFormatting sqref="H165:H166 J165:K166">
    <cfRule type="cellIs" dxfId="18" priority="45" operator="greaterThan">
      <formula>0</formula>
    </cfRule>
  </conditionalFormatting>
  <conditionalFormatting sqref="J164:K164">
    <cfRule type="cellIs" dxfId="17" priority="44" operator="greaterThan">
      <formula>0</formula>
    </cfRule>
  </conditionalFormatting>
  <conditionalFormatting sqref="H164">
    <cfRule type="cellIs" dxfId="16" priority="43" operator="greaterThan">
      <formula>0</formula>
    </cfRule>
  </conditionalFormatting>
  <conditionalFormatting sqref="H164:H166">
    <cfRule type="cellIs" dxfId="15" priority="42" operator="greaterThan">
      <formula>0</formula>
    </cfRule>
  </conditionalFormatting>
  <conditionalFormatting sqref="H169 J169:K169">
    <cfRule type="cellIs" dxfId="14" priority="41" operator="greaterThan">
      <formula>0</formula>
    </cfRule>
  </conditionalFormatting>
  <conditionalFormatting sqref="J168:K168">
    <cfRule type="cellIs" dxfId="13" priority="40" operator="greaterThan">
      <formula>0</formula>
    </cfRule>
  </conditionalFormatting>
  <conditionalFormatting sqref="H168">
    <cfRule type="cellIs" dxfId="12" priority="39" operator="greaterThan">
      <formula>0</formula>
    </cfRule>
  </conditionalFormatting>
  <conditionalFormatting sqref="H168:H169">
    <cfRule type="cellIs" dxfId="11" priority="38" operator="greaterThan">
      <formula>0</formula>
    </cfRule>
  </conditionalFormatting>
  <conditionalFormatting sqref="H172:H173 J172:K173">
    <cfRule type="cellIs" dxfId="10" priority="37" operator="greaterThan">
      <formula>0</formula>
    </cfRule>
  </conditionalFormatting>
  <conditionalFormatting sqref="J171:K171">
    <cfRule type="cellIs" dxfId="9" priority="36" operator="greaterThan">
      <formula>0</formula>
    </cfRule>
  </conditionalFormatting>
  <conditionalFormatting sqref="H171">
    <cfRule type="cellIs" dxfId="8" priority="35" operator="greaterThan">
      <formula>0</formula>
    </cfRule>
  </conditionalFormatting>
  <conditionalFormatting sqref="H171:H173">
    <cfRule type="cellIs" dxfId="7" priority="34" operator="greaterThan">
      <formula>0</formula>
    </cfRule>
  </conditionalFormatting>
  <conditionalFormatting sqref="J175:K175">
    <cfRule type="cellIs" dxfId="6" priority="33" operator="greaterThan">
      <formula>0</formula>
    </cfRule>
  </conditionalFormatting>
  <conditionalFormatting sqref="H175">
    <cfRule type="cellIs" dxfId="5" priority="32" operator="greaterThan">
      <formula>0</formula>
    </cfRule>
  </conditionalFormatting>
  <conditionalFormatting sqref="H175">
    <cfRule type="cellIs" dxfId="4" priority="31" operator="greaterThan">
      <formula>0</formula>
    </cfRule>
  </conditionalFormatting>
  <conditionalFormatting sqref="H176:H254 H257:H400">
    <cfRule type="cellIs" dxfId="3" priority="30" operator="greaterThan">
      <formula>0</formula>
    </cfRule>
  </conditionalFormatting>
  <conditionalFormatting sqref="H176:H254 H257:H400">
    <cfRule type="cellIs" dxfId="2" priority="29" operator="greaterThan">
      <formula>0</formula>
    </cfRule>
  </conditionalFormatting>
  <conditionalFormatting sqref="J176:K254 J257:K400">
    <cfRule type="cellIs" dxfId="1" priority="28" operator="greaterThan">
      <formula>0</formula>
    </cfRule>
  </conditionalFormatting>
  <conditionalFormatting sqref="N17 N79 N19:N36 N41:N45 N48:N49 N51:N53 N56:N59 N61 N64:N77 N82:N83 N87:N94 N96 N98 N100:N128 N130:N254 N257:N400">
    <cfRule type="cellIs" dxfId="0" priority="1" operator="greaterThan">
      <formula>0</formula>
    </cfRule>
  </conditionalFormatting>
  <dataValidations count="2">
    <dataValidation type="decimal" allowBlank="1" showInputMessage="1" showErrorMessage="1" errorTitle="stwka" error="Wprowadź liczbę większą od 0. Sprawdż separator części dziesiętnej (przecinek, kropka)_x000a_" promptTitle="stawka" prompt="Podaj stawkę w zł" sqref="G17:G146 G148 G152 G156 G160 G164 G168 G171 G175:G254 G257:G400" xr:uid="{2A6E2B95-76E4-44EB-B5CB-8F3580995462}">
      <formula1>0</formula1>
      <formula2>100000000000</formula2>
    </dataValidation>
    <dataValidation type="list" showInputMessage="1" showErrorMessage="1" error="Podaj właściwą stawkęVAT (8 lub 23%)" sqref="I17:I146 I148:I150 I152:I154 I156:I158 I160:I162 I164:I166 I168:I169 I171:I173 I175:I400" xr:uid="{CE5A9787-B11F-4528-97D7-DCAF2B0EAA9C}">
      <formula1>"8%,23%"</formula1>
    </dataValidation>
  </dataValidations>
  <pageMargins left="0.70866141732283472" right="0.70866141732283472" top="0.74803149606299213" bottom="0.74803149606299213" header="0.31496062992125984" footer="0.31496062992125984"/>
  <pageSetup paperSize="9" scale="69" fitToHeight="18"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pakiet ....</vt:lpstr>
      <vt:lpstr>'pakiet ....'!Obszar_wydruku</vt:lpstr>
      <vt:lpstr>'pakiet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1219 N.Tuchola Rafał Pruss</cp:lastModifiedBy>
  <cp:lastPrinted>2020-10-23T06:14:06Z</cp:lastPrinted>
  <dcterms:created xsi:type="dcterms:W3CDTF">2020-10-18T08:42:39Z</dcterms:created>
  <dcterms:modified xsi:type="dcterms:W3CDTF">2020-10-23T06:14:21Z</dcterms:modified>
</cp:coreProperties>
</file>