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nawlatyna\Documents\D\Pulpit_stary\przetargi\2024\Przetarg na dostawę materiałów szewnych, jednorazowych staplerów i zszywek\"/>
    </mc:Choice>
  </mc:AlternateContent>
  <bookViews>
    <workbookView xWindow="0" yWindow="0" windowWidth="23040" windowHeight="9264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363" i="1" l="1"/>
  <c r="J363" i="1"/>
  <c r="L363" i="1" s="1"/>
  <c r="K362" i="1"/>
  <c r="J362" i="1"/>
  <c r="L362" i="1" s="1"/>
  <c r="K364" i="1" l="1"/>
  <c r="L364" i="1"/>
  <c r="J352" i="1"/>
  <c r="K352" i="1"/>
  <c r="L352" i="1"/>
  <c r="K351" i="1"/>
  <c r="J351" i="1"/>
  <c r="L351" i="1" s="1"/>
  <c r="K350" i="1"/>
  <c r="J350" i="1"/>
  <c r="L350" i="1" s="1"/>
  <c r="K349" i="1"/>
  <c r="J349" i="1"/>
  <c r="L349" i="1" s="1"/>
  <c r="K348" i="1"/>
  <c r="J348" i="1"/>
  <c r="L348" i="1" s="1"/>
  <c r="L353" i="1" l="1"/>
  <c r="K353" i="1"/>
  <c r="H173" i="1"/>
  <c r="H174" i="1"/>
  <c r="H186" i="1"/>
  <c r="J159" i="1" l="1"/>
  <c r="L159" i="1" s="1"/>
  <c r="J158" i="1"/>
  <c r="L158" i="1" s="1"/>
  <c r="J157" i="1"/>
  <c r="L157" i="1" s="1"/>
  <c r="K159" i="1"/>
  <c r="K158" i="1"/>
  <c r="K157" i="1"/>
  <c r="J54" i="1"/>
  <c r="L54" i="1" s="1"/>
  <c r="K54" i="1"/>
  <c r="J17" i="1" l="1"/>
  <c r="L17" i="1" s="1"/>
  <c r="K17" i="1"/>
  <c r="K338" i="1" l="1"/>
  <c r="J338" i="1"/>
  <c r="L338" i="1" s="1"/>
  <c r="K337" i="1"/>
  <c r="J337" i="1"/>
  <c r="L337" i="1" s="1"/>
  <c r="K336" i="1"/>
  <c r="J336" i="1"/>
  <c r="L336" i="1" s="1"/>
  <c r="K335" i="1"/>
  <c r="J335" i="1"/>
  <c r="L335" i="1" s="1"/>
  <c r="K334" i="1"/>
  <c r="J334" i="1"/>
  <c r="L334" i="1" s="1"/>
  <c r="K324" i="1"/>
  <c r="J324" i="1"/>
  <c r="L324" i="1" s="1"/>
  <c r="K323" i="1"/>
  <c r="J323" i="1"/>
  <c r="L323" i="1" s="1"/>
  <c r="K322" i="1"/>
  <c r="J322" i="1"/>
  <c r="L322" i="1" s="1"/>
  <c r="K311" i="1"/>
  <c r="J311" i="1"/>
  <c r="L311" i="1" s="1"/>
  <c r="K310" i="1"/>
  <c r="J310" i="1"/>
  <c r="L310" i="1" s="1"/>
  <c r="K309" i="1"/>
  <c r="J309" i="1"/>
  <c r="L309" i="1" s="1"/>
  <c r="K308" i="1"/>
  <c r="J308" i="1"/>
  <c r="L308" i="1" s="1"/>
  <c r="K297" i="1"/>
  <c r="J297" i="1"/>
  <c r="L297" i="1" s="1"/>
  <c r="K296" i="1"/>
  <c r="J296" i="1"/>
  <c r="L296" i="1" s="1"/>
  <c r="K295" i="1"/>
  <c r="J295" i="1"/>
  <c r="L295" i="1" s="1"/>
  <c r="K284" i="1"/>
  <c r="J284" i="1"/>
  <c r="L284" i="1" s="1"/>
  <c r="K283" i="1"/>
  <c r="J283" i="1"/>
  <c r="L283" i="1" s="1"/>
  <c r="K282" i="1"/>
  <c r="J282" i="1"/>
  <c r="L282" i="1" s="1"/>
  <c r="K281" i="1"/>
  <c r="J281" i="1"/>
  <c r="L281" i="1" s="1"/>
  <c r="K280" i="1"/>
  <c r="J280" i="1"/>
  <c r="L280" i="1" s="1"/>
  <c r="K279" i="1"/>
  <c r="J279" i="1"/>
  <c r="L279" i="1" s="1"/>
  <c r="K278" i="1"/>
  <c r="J278" i="1"/>
  <c r="L278" i="1" s="1"/>
  <c r="K267" i="1"/>
  <c r="K268" i="1" s="1"/>
  <c r="J267" i="1"/>
  <c r="L267" i="1" s="1"/>
  <c r="L268" i="1" s="1"/>
  <c r="K256" i="1"/>
  <c r="J256" i="1"/>
  <c r="L256" i="1" s="1"/>
  <c r="K255" i="1"/>
  <c r="J255" i="1"/>
  <c r="L255" i="1" s="1"/>
  <c r="K244" i="1"/>
  <c r="J244" i="1"/>
  <c r="L244" i="1" s="1"/>
  <c r="K243" i="1"/>
  <c r="J243" i="1"/>
  <c r="L243" i="1" s="1"/>
  <c r="K242" i="1"/>
  <c r="J242" i="1"/>
  <c r="L242" i="1" s="1"/>
  <c r="K241" i="1"/>
  <c r="J241" i="1"/>
  <c r="L241" i="1" s="1"/>
  <c r="K230" i="1"/>
  <c r="J230" i="1"/>
  <c r="L230" i="1" s="1"/>
  <c r="K229" i="1"/>
  <c r="J229" i="1"/>
  <c r="L229" i="1" s="1"/>
  <c r="K228" i="1"/>
  <c r="J228" i="1"/>
  <c r="L228" i="1" s="1"/>
  <c r="K227" i="1"/>
  <c r="J227" i="1"/>
  <c r="L227" i="1" s="1"/>
  <c r="I215" i="1"/>
  <c r="I216" i="1" s="1"/>
  <c r="H215" i="1"/>
  <c r="K215" i="1" s="1"/>
  <c r="K216" i="1" s="1"/>
  <c r="K203" i="1"/>
  <c r="J203" i="1"/>
  <c r="L203" i="1" s="1"/>
  <c r="K202" i="1"/>
  <c r="J202" i="1"/>
  <c r="L202" i="1" s="1"/>
  <c r="K201" i="1"/>
  <c r="J201" i="1"/>
  <c r="L201" i="1" s="1"/>
  <c r="K200" i="1"/>
  <c r="J200" i="1"/>
  <c r="L200" i="1" s="1"/>
  <c r="K199" i="1"/>
  <c r="J199" i="1"/>
  <c r="L199" i="1" s="1"/>
  <c r="K198" i="1"/>
  <c r="J198" i="1"/>
  <c r="L198" i="1" s="1"/>
  <c r="K197" i="1"/>
  <c r="J197" i="1"/>
  <c r="L197" i="1" s="1"/>
  <c r="I186" i="1"/>
  <c r="I187" i="1" s="1"/>
  <c r="K186" i="1"/>
  <c r="K187" i="1" s="1"/>
  <c r="I174" i="1"/>
  <c r="K174" i="1"/>
  <c r="I173" i="1"/>
  <c r="K173" i="1"/>
  <c r="K161" i="1"/>
  <c r="J161" i="1"/>
  <c r="L161" i="1" s="1"/>
  <c r="K160" i="1"/>
  <c r="J160" i="1"/>
  <c r="L160" i="1" s="1"/>
  <c r="K156" i="1"/>
  <c r="J156" i="1"/>
  <c r="L156" i="1" s="1"/>
  <c r="K155" i="1"/>
  <c r="J155" i="1"/>
  <c r="L155" i="1" s="1"/>
  <c r="K154" i="1"/>
  <c r="J154" i="1"/>
  <c r="L154" i="1" s="1"/>
  <c r="K153" i="1"/>
  <c r="J153" i="1"/>
  <c r="L153" i="1" s="1"/>
  <c r="K152" i="1"/>
  <c r="J152" i="1"/>
  <c r="L152" i="1" s="1"/>
  <c r="K151" i="1"/>
  <c r="J151" i="1"/>
  <c r="L151" i="1" s="1"/>
  <c r="K150" i="1"/>
  <c r="J150" i="1"/>
  <c r="L150" i="1" s="1"/>
  <c r="K149" i="1"/>
  <c r="J149" i="1"/>
  <c r="L149" i="1" s="1"/>
  <c r="K148" i="1"/>
  <c r="J148" i="1"/>
  <c r="L148" i="1" s="1"/>
  <c r="K147" i="1"/>
  <c r="J147" i="1"/>
  <c r="L147" i="1" s="1"/>
  <c r="K146" i="1"/>
  <c r="J146" i="1"/>
  <c r="L146" i="1" s="1"/>
  <c r="K145" i="1"/>
  <c r="J145" i="1"/>
  <c r="L145" i="1" s="1"/>
  <c r="K144" i="1"/>
  <c r="J144" i="1"/>
  <c r="L144" i="1" s="1"/>
  <c r="K143" i="1"/>
  <c r="J143" i="1"/>
  <c r="L143" i="1" s="1"/>
  <c r="K142" i="1"/>
  <c r="J142" i="1"/>
  <c r="L142" i="1" s="1"/>
  <c r="K141" i="1"/>
  <c r="J141" i="1"/>
  <c r="L141" i="1" s="1"/>
  <c r="K140" i="1"/>
  <c r="J140" i="1"/>
  <c r="L140" i="1" s="1"/>
  <c r="K129" i="1"/>
  <c r="J129" i="1"/>
  <c r="L129" i="1" s="1"/>
  <c r="K128" i="1"/>
  <c r="J128" i="1"/>
  <c r="L128" i="1" s="1"/>
  <c r="K127" i="1"/>
  <c r="J127" i="1"/>
  <c r="L127" i="1" s="1"/>
  <c r="K113" i="1"/>
  <c r="J113" i="1"/>
  <c r="L113" i="1" s="1"/>
  <c r="K112" i="1"/>
  <c r="J112" i="1"/>
  <c r="L112" i="1" s="1"/>
  <c r="K111" i="1"/>
  <c r="J111" i="1"/>
  <c r="L111" i="1" s="1"/>
  <c r="K110" i="1"/>
  <c r="J110" i="1"/>
  <c r="L110" i="1" s="1"/>
  <c r="K99" i="1"/>
  <c r="J99" i="1"/>
  <c r="L99" i="1" s="1"/>
  <c r="K98" i="1"/>
  <c r="J98" i="1"/>
  <c r="L98" i="1" s="1"/>
  <c r="K97" i="1"/>
  <c r="J97" i="1"/>
  <c r="L97" i="1" s="1"/>
  <c r="K87" i="1"/>
  <c r="J87" i="1"/>
  <c r="L87" i="1" s="1"/>
  <c r="K86" i="1"/>
  <c r="J86" i="1"/>
  <c r="L86" i="1" s="1"/>
  <c r="K85" i="1"/>
  <c r="J85" i="1"/>
  <c r="L85" i="1" s="1"/>
  <c r="K75" i="1"/>
  <c r="J75" i="1"/>
  <c r="L75" i="1" s="1"/>
  <c r="K74" i="1"/>
  <c r="J74" i="1"/>
  <c r="L74" i="1" s="1"/>
  <c r="K73" i="1"/>
  <c r="J73" i="1"/>
  <c r="L73" i="1" s="1"/>
  <c r="K72" i="1"/>
  <c r="J72" i="1"/>
  <c r="L72" i="1" s="1"/>
  <c r="K71" i="1"/>
  <c r="J71" i="1"/>
  <c r="L71" i="1" s="1"/>
  <c r="K70" i="1"/>
  <c r="J70" i="1"/>
  <c r="L70" i="1" s="1"/>
  <c r="K69" i="1"/>
  <c r="J69" i="1"/>
  <c r="L69" i="1" s="1"/>
  <c r="K68" i="1"/>
  <c r="J68" i="1"/>
  <c r="L68" i="1" s="1"/>
  <c r="K67" i="1"/>
  <c r="J67" i="1"/>
  <c r="L67" i="1" s="1"/>
  <c r="K66" i="1"/>
  <c r="J66" i="1"/>
  <c r="L66" i="1" s="1"/>
  <c r="K56" i="1"/>
  <c r="J56" i="1"/>
  <c r="L56" i="1" s="1"/>
  <c r="K55" i="1"/>
  <c r="J55" i="1"/>
  <c r="L55" i="1" s="1"/>
  <c r="K53" i="1"/>
  <c r="J53" i="1"/>
  <c r="L53" i="1" s="1"/>
  <c r="K52" i="1"/>
  <c r="J52" i="1"/>
  <c r="L52" i="1" s="1"/>
  <c r="K51" i="1"/>
  <c r="J51" i="1"/>
  <c r="L51" i="1" s="1"/>
  <c r="K50" i="1"/>
  <c r="J50" i="1"/>
  <c r="L50" i="1" s="1"/>
  <c r="K49" i="1"/>
  <c r="J49" i="1"/>
  <c r="L49" i="1" s="1"/>
  <c r="K48" i="1"/>
  <c r="J48" i="1"/>
  <c r="L48" i="1" s="1"/>
  <c r="K47" i="1"/>
  <c r="J47" i="1"/>
  <c r="L47" i="1" s="1"/>
  <c r="K37" i="1"/>
  <c r="J37" i="1"/>
  <c r="L37" i="1" s="1"/>
  <c r="K36" i="1"/>
  <c r="J36" i="1"/>
  <c r="L36" i="1" s="1"/>
  <c r="K35" i="1"/>
  <c r="J35" i="1"/>
  <c r="L35" i="1" s="1"/>
  <c r="K34" i="1"/>
  <c r="J34" i="1"/>
  <c r="L34" i="1" s="1"/>
  <c r="K33" i="1"/>
  <c r="J33" i="1"/>
  <c r="L33" i="1" s="1"/>
  <c r="K32" i="1"/>
  <c r="J32" i="1"/>
  <c r="L32" i="1" s="1"/>
  <c r="K31" i="1"/>
  <c r="J31" i="1"/>
  <c r="L31" i="1" s="1"/>
  <c r="K30" i="1"/>
  <c r="J30" i="1"/>
  <c r="L30" i="1" s="1"/>
  <c r="K19" i="1"/>
  <c r="J19" i="1"/>
  <c r="L19" i="1" s="1"/>
  <c r="K18" i="1"/>
  <c r="J18" i="1"/>
  <c r="L18" i="1" s="1"/>
  <c r="K16" i="1"/>
  <c r="J16" i="1"/>
  <c r="L16" i="1" s="1"/>
  <c r="K15" i="1"/>
  <c r="J15" i="1"/>
  <c r="L15" i="1" s="1"/>
  <c r="K14" i="1"/>
  <c r="J14" i="1"/>
  <c r="L14" i="1" s="1"/>
  <c r="K13" i="1"/>
  <c r="J13" i="1"/>
  <c r="L13" i="1" s="1"/>
  <c r="K12" i="1"/>
  <c r="J12" i="1"/>
  <c r="L12" i="1" s="1"/>
  <c r="K11" i="1"/>
  <c r="J11" i="1"/>
  <c r="L11" i="1" s="1"/>
  <c r="K10" i="1"/>
  <c r="J10" i="1"/>
  <c r="L10" i="1" s="1"/>
  <c r="K9" i="1"/>
  <c r="J9" i="1"/>
  <c r="L9" i="1" s="1"/>
  <c r="K8" i="1"/>
  <c r="J8" i="1"/>
  <c r="L8" i="1" s="1"/>
  <c r="K7" i="1"/>
  <c r="J7" i="1"/>
  <c r="L7" i="1" s="1"/>
  <c r="L38" i="1" l="1"/>
  <c r="K38" i="1"/>
  <c r="K162" i="1"/>
  <c r="L162" i="1"/>
  <c r="L57" i="1"/>
  <c r="K57" i="1"/>
  <c r="L231" i="1"/>
  <c r="K88" i="1"/>
  <c r="L325" i="1"/>
  <c r="K20" i="1"/>
  <c r="L20" i="1"/>
  <c r="K245" i="1"/>
  <c r="K339" i="1"/>
  <c r="K312" i="1"/>
  <c r="K285" i="1"/>
  <c r="L257" i="1"/>
  <c r="L312" i="1"/>
  <c r="K76" i="1"/>
  <c r="K175" i="1"/>
  <c r="K298" i="1"/>
  <c r="K231" i="1"/>
  <c r="K100" i="1"/>
  <c r="K130" i="1"/>
  <c r="I175" i="1"/>
  <c r="K257" i="1"/>
  <c r="K325" i="1"/>
  <c r="L114" i="1"/>
  <c r="K114" i="1"/>
  <c r="K204" i="1"/>
  <c r="L100" i="1"/>
  <c r="L298" i="1"/>
  <c r="L88" i="1"/>
  <c r="L130" i="1"/>
  <c r="L76" i="1"/>
  <c r="L204" i="1"/>
  <c r="L245" i="1"/>
  <c r="L285" i="1"/>
  <c r="L339" i="1"/>
</calcChain>
</file>

<file path=xl/sharedStrings.xml><?xml version="1.0" encoding="utf-8"?>
<sst xmlns="http://schemas.openxmlformats.org/spreadsheetml/2006/main" count="1357" uniqueCount="239">
  <si>
    <r>
      <t xml:space="preserve">Zadanie 1
</t>
    </r>
    <r>
      <rPr>
        <sz val="12"/>
        <color theme="1"/>
        <rFont val="Times New Roman"/>
        <family val="1"/>
        <charset val="238"/>
      </rPr>
      <t>Szew syntetyczny, poliamidowy, monofilament,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niepowlekany z igłą o zwiększonej odporności na zaginanie i łamanie; bezpośredni dostęp do igły po otwarciu opakowania – saszetki; kod matrycowy luk kreskowy na każdej saszetce.</t>
    </r>
  </si>
  <si>
    <t>L.p.</t>
  </si>
  <si>
    <t>Grubość nitki</t>
  </si>
  <si>
    <t>Długość igły (mm)</t>
  </si>
  <si>
    <t>Rodzaj igły</t>
  </si>
  <si>
    <t>Krzywizna igły</t>
  </si>
  <si>
    <t>Długość nitki (cm)</t>
  </si>
  <si>
    <t>Ilość nitek</t>
  </si>
  <si>
    <t>Cena jednostkowa netto za nitkę</t>
  </si>
  <si>
    <t>VAT %</t>
  </si>
  <si>
    <t>Cena jednostkowa brutto za nitkę</t>
  </si>
  <si>
    <t>Wartość netto (PLN)</t>
  </si>
  <si>
    <t>Wartość brutto (PLN)</t>
  </si>
  <si>
    <t>Nazwa nici</t>
  </si>
  <si>
    <t>Nazwa Producenta</t>
  </si>
  <si>
    <t>Nr katalogowy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</si>
  <si>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</si>
  <si>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</si>
  <si>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</si>
  <si>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</si>
  <si>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</si>
  <si>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</si>
  <si>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</si>
  <si>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</si>
  <si>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</si>
  <si>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</si>
  <si>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</si>
  <si>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</si>
  <si>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</si>
  <si>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</si>
  <si>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</si>
  <si>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(hxi)+h</t>
  </si>
  <si>
    <t>gxh</t>
  </si>
  <si>
    <t>gxj</t>
  </si>
  <si>
    <t>1.</t>
  </si>
  <si>
    <t>6/0</t>
  </si>
  <si>
    <t>16-17</t>
  </si>
  <si>
    <t>Odwrotnie tnące ostrze</t>
  </si>
  <si>
    <t>3/8koła</t>
  </si>
  <si>
    <t>40-45</t>
  </si>
  <si>
    <t>2.</t>
  </si>
  <si>
    <t>5/0</t>
  </si>
  <si>
    <t>3.</t>
  </si>
  <si>
    <t>4/0</t>
  </si>
  <si>
    <t>19-20</t>
  </si>
  <si>
    <t>4.</t>
  </si>
  <si>
    <t>24-26</t>
  </si>
  <si>
    <t>70-75</t>
  </si>
  <si>
    <t>5.</t>
  </si>
  <si>
    <t>3/0</t>
  </si>
  <si>
    <t>6.</t>
  </si>
  <si>
    <t>7.</t>
  </si>
  <si>
    <t>8.</t>
  </si>
  <si>
    <t>2/0</t>
  </si>
  <si>
    <t>24-28</t>
  </si>
  <si>
    <t>9.</t>
  </si>
  <si>
    <t>37-40</t>
  </si>
  <si>
    <t>10.</t>
  </si>
  <si>
    <t>90-100</t>
  </si>
  <si>
    <t>11.</t>
  </si>
  <si>
    <t>85-90</t>
  </si>
  <si>
    <t>12.</t>
  </si>
  <si>
    <t>RAZEM</t>
  </si>
  <si>
    <r>
      <t xml:space="preserve">Zadanie 2
</t>
    </r>
    <r>
      <rPr>
        <sz val="12"/>
        <color theme="1"/>
        <rFont val="Times New Roman"/>
        <family val="1"/>
        <charset val="238"/>
      </rPr>
      <t>Szew syntetyczny, poliestrowy, pleciony, powlekany;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z igłą o zwiększonej odporności na zaginanie i łamanie; bezpośredni dostęp do igły po otwarciu opakowania-saszetki; kod matrycowy lub kreskowy na każdej saszetce.</t>
    </r>
  </si>
  <si>
    <t>28-30</t>
  </si>
  <si>
    <t>okrągła</t>
  </si>
  <si>
    <t>½ koła</t>
  </si>
  <si>
    <t>70-80</t>
  </si>
  <si>
    <t>29-31</t>
  </si>
  <si>
    <t>30-32</t>
  </si>
  <si>
    <t>42-45</t>
  </si>
  <si>
    <t>75-80</t>
  </si>
  <si>
    <t>ostra tnąca</t>
  </si>
  <si>
    <t>3/8 koła</t>
  </si>
  <si>
    <t>45-70</t>
  </si>
  <si>
    <t>25-26</t>
  </si>
  <si>
    <t>75-90</t>
  </si>
  <si>
    <r>
      <t xml:space="preserve">Zadanie 3
</t>
    </r>
    <r>
      <rPr>
        <sz val="12"/>
        <color theme="1"/>
        <rFont val="Times New Roman"/>
        <family val="1"/>
        <charset val="238"/>
      </rPr>
      <t>Szew syntetyczny, pleciony, powlekany, podtrzymujący 5 tygodni, wchłanialny w okresie 56-72 dni – podwiązki;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kod matrycowy lub kreskowy na każdej saszetce</t>
    </r>
  </si>
  <si>
    <t>Ilość saszetek</t>
  </si>
  <si>
    <t>Cena jednostkowa netto za saszetkę</t>
  </si>
  <si>
    <t>Cena jednostkowa brutto za saszetkę</t>
  </si>
  <si>
    <t>-</t>
  </si>
  <si>
    <t>10-12 nitek w saszetce x 45-50</t>
  </si>
  <si>
    <t>6 nitek w saszetce x 45-50</t>
  </si>
  <si>
    <t>150-180 pojed. Nitka</t>
  </si>
  <si>
    <r>
      <t xml:space="preserve">Zadanie 4
</t>
    </r>
    <r>
      <rPr>
        <sz val="12"/>
        <color theme="1"/>
        <rFont val="Times New Roman"/>
        <family val="1"/>
        <charset val="238"/>
      </rPr>
      <t>Szew syntetyczny polipropylenowy z polietylenem, monofilament,</t>
    </r>
    <r>
      <rPr>
        <sz val="12"/>
        <color theme="1"/>
        <rFont val="Times New Roman"/>
        <family val="1"/>
        <charset val="238"/>
      </rPr>
      <t xml:space="preserve"> z igłą o zwiększonej odporności na zaginanie i łamanie; bezpośredni dostęp do igły po otwarciu opakowania-saszetki; kod matrycowy lub kreskowy na każdej saszetce.</t>
    </r>
  </si>
  <si>
    <t>2xOkrągła</t>
  </si>
  <si>
    <t>20-22</t>
  </si>
  <si>
    <t>30-31</t>
  </si>
  <si>
    <t>Okrągła</t>
  </si>
  <si>
    <t>70-78</t>
  </si>
  <si>
    <t>Okrągła masywna</t>
  </si>
  <si>
    <t>Okrągła cienka</t>
  </si>
  <si>
    <t>34-37</t>
  </si>
  <si>
    <t>40-50</t>
  </si>
  <si>
    <t>44-65</t>
  </si>
  <si>
    <t>90-150</t>
  </si>
  <si>
    <r>
      <t xml:space="preserve">Zadanie 5
</t>
    </r>
    <r>
      <rPr>
        <sz val="12"/>
        <color theme="1"/>
        <rFont val="Times New Roman"/>
        <family val="1"/>
        <charset val="238"/>
      </rPr>
      <t>Szew naturalny, jedwabny, pleciony.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Igła o zwiększonej odporności na zaginanie i łamanie. Bezpośredni dostęp do igły po otwarciu opakowania-saszetki. Kod matrycowy lub kreskowy na każdej saszetce</t>
    </r>
  </si>
  <si>
    <t>½koła</t>
  </si>
  <si>
    <t>Tnąca</t>
  </si>
  <si>
    <t>40-42</t>
  </si>
  <si>
    <t>150-180</t>
  </si>
  <si>
    <r>
      <t xml:space="preserve">Zadanie 7
</t>
    </r>
    <r>
      <rPr>
        <sz val="12"/>
        <color theme="1"/>
        <rFont val="Times New Roman"/>
        <family val="1"/>
        <charset val="238"/>
      </rPr>
      <t>Szew syntetyczny, pleciony, powlekany,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podtrzymujący 50% po 5-ciu dniach, 0% po 14-tu dniach. Igła o zwiększonej odporności na zaginanie i łamanie. Wchłanialny w okresie 42-45 dni. Bezpośredni dostęp do igły po otwarciu opakowania-saszetki. Kod matrycowy lub kreskowy na każdej saszetce.</t>
    </r>
  </si>
  <si>
    <t>19-21</t>
  </si>
  <si>
    <t>Odwrotnie tnąca</t>
  </si>
  <si>
    <t>Okrągła zaostrzona</t>
  </si>
  <si>
    <t>80-90</t>
  </si>
  <si>
    <r>
      <t xml:space="preserve">Zadanie 8
</t>
    </r>
    <r>
      <rPr>
        <sz val="12"/>
        <color theme="1"/>
        <rFont val="Times New Roman"/>
        <family val="1"/>
        <charset val="238"/>
      </rPr>
      <t>Szew syntetyczny, pleciony, powlekany,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podtrzymujący 50% po 5-ciu dniach, 0% po 10-14-tu dniach. Igła o zwiększonej odporności na zaginanie i łamanie. Wchłanialny w okresie 42 dni. Bezpośredni dostęp do igły po otwarciu opakowania-saszetki. Kod matrycowy lub kreskowy na każdej saszetce.</t>
    </r>
  </si>
  <si>
    <t>48-50</t>
  </si>
  <si>
    <t>35-37</t>
  </si>
  <si>
    <r>
      <t xml:space="preserve">Zadanie 9
</t>
    </r>
    <r>
      <rPr>
        <sz val="12"/>
        <color theme="1"/>
        <rFont val="Times New Roman"/>
        <family val="1"/>
        <charset val="238"/>
      </rPr>
      <t>Szew syntetyczny, pleciony, PGLA, powlekany;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podtrzymywanie tkankowe min 75% po 2 tygodniach, min 40% po 3 tygodniach, wchłanialny w okresie po 56-70 dniach. Igła o zwiększonej odporności na zaginanie i łamanie. Bezpośredni dostęp do igły po otwarciu opakowania-saszetki. Kod matrycowy lub kreskowy na każdej saszetce. Poz. 9 i 10 z powleczeniem antybakteryjnym.</t>
    </r>
  </si>
  <si>
    <t>45-50</t>
  </si>
  <si>
    <t>30-33</t>
  </si>
  <si>
    <t>Okrągła/ masywna</t>
  </si>
  <si>
    <t>40-43</t>
  </si>
  <si>
    <t>32-37</t>
  </si>
  <si>
    <t>27-31</t>
  </si>
  <si>
    <t>35-38</t>
  </si>
  <si>
    <t>13.</t>
  </si>
  <si>
    <t>14.</t>
  </si>
  <si>
    <t>28-31</t>
  </si>
  <si>
    <t>15.</t>
  </si>
  <si>
    <t>17-20</t>
  </si>
  <si>
    <t>16.</t>
  </si>
  <si>
    <t>37-41</t>
  </si>
  <si>
    <t>5/8 koła</t>
  </si>
  <si>
    <t>17.</t>
  </si>
  <si>
    <t>43-45</t>
  </si>
  <si>
    <t>18.</t>
  </si>
  <si>
    <t>60-70</t>
  </si>
  <si>
    <t>Okrągła/ Tępa</t>
  </si>
  <si>
    <t>80-100</t>
  </si>
  <si>
    <t>19.</t>
  </si>
  <si>
    <t>Okrągła/tępa</t>
  </si>
  <si>
    <t>Opis Produktu</t>
  </si>
  <si>
    <t>Ilość w sztukach</t>
  </si>
  <si>
    <t>Cena jednostkowa netto za sztukę</t>
  </si>
  <si>
    <t>Cena jednostkowa brutto za sztukę</t>
  </si>
  <si>
    <t>Nazwa</t>
  </si>
  <si>
    <t>(dxe)+d</t>
  </si>
  <si>
    <t>cxd</t>
  </si>
  <si>
    <t>cxf</t>
  </si>
  <si>
    <t>Hemostatyczna wchłanialna gaza celulozowa. Tamowanie krwawienia w ciągu 2-8 minut. Całkowite wchłonięcie w ciągu 7-14 dni. Wymiary 10cm x 20cm</t>
  </si>
  <si>
    <t>Hemostatyczna wchłanialna gaza celulozowa. Tamowanie krwawienia w ciągu 2-8 minut. Całkowite wchłonięcie w ciągu 7-14 dni. Wymiary 5cm x 7cm lub 5cm x 7,5cm</t>
  </si>
  <si>
    <r>
      <rPr>
        <b/>
        <sz val="12"/>
        <color theme="1"/>
        <rFont val="Times New Roman"/>
        <family val="1"/>
        <charset val="238"/>
      </rPr>
      <t>Zadanie 11</t>
    </r>
    <r>
      <rPr>
        <b/>
        <sz val="12"/>
        <color theme="1"/>
        <rFont val="Times New Roman"/>
        <family val="1"/>
        <charset val="238"/>
      </rPr>
      <t xml:space="preserve">
</t>
    </r>
    <r>
      <rPr>
        <sz val="12"/>
        <color theme="1"/>
        <rFont val="Times New Roman"/>
        <family val="1"/>
        <charset val="238"/>
      </rPr>
      <t>Wosk kostny.</t>
    </r>
  </si>
  <si>
    <t>Wosk kostny 2,5g</t>
  </si>
  <si>
    <r>
      <t xml:space="preserve">Zadanie 12
</t>
    </r>
    <r>
      <rPr>
        <sz val="12"/>
        <color theme="1"/>
        <rFont val="Times New Roman"/>
        <family val="1"/>
        <charset val="238"/>
      </rPr>
      <t xml:space="preserve">Szew syntetyczny, monofilament, 65-90% początkowej wytrzymałości węzła na rozciąganie po 28 dniach. Wchłanialny w okresie po 180-220 dniach. </t>
    </r>
    <r>
      <rPr>
        <sz val="12"/>
        <color theme="1"/>
        <rFont val="Times New Roman"/>
        <family val="1"/>
        <charset val="238"/>
      </rPr>
      <t>Igła o zwiększonej odporności na zaginanie i łamanie. Bezpośredni dostęp do igły po otwarciu opakowania-saszetki. Kod matrycowy lub kreskowy na każdej saszetce</t>
    </r>
  </si>
  <si>
    <t>46-48</t>
  </si>
  <si>
    <t>140-150 pętla</t>
  </si>
  <si>
    <t>21-22</t>
  </si>
  <si>
    <t>29-30</t>
  </si>
  <si>
    <t>17-18</t>
  </si>
  <si>
    <r>
      <rPr>
        <b/>
        <sz val="12"/>
        <color theme="1"/>
        <rFont val="Times New Roman"/>
        <family val="1"/>
        <charset val="238"/>
      </rPr>
      <t>Zadanie 13</t>
    </r>
    <r>
      <rPr>
        <b/>
        <sz val="12"/>
        <color theme="1"/>
        <rFont val="Times New Roman"/>
        <family val="1"/>
        <charset val="238"/>
      </rPr>
      <t xml:space="preserve">
</t>
    </r>
    <r>
      <rPr>
        <sz val="12"/>
        <color theme="1"/>
        <rFont val="Times New Roman"/>
        <family val="1"/>
        <charset val="238"/>
      </rPr>
      <t>Klipsy tytanowe.</t>
    </r>
  </si>
  <si>
    <t>Ilość opakowań</t>
  </si>
  <si>
    <r>
      <rPr>
        <sz val="10"/>
        <color theme="1"/>
        <rFont val="Times New Roman"/>
        <family val="1"/>
        <charset val="238"/>
      </rPr>
      <t>Klipsy tytanowe do zabiegów laparoskopowych do automatycznej klipsownicy o wkładzie 8 sztuk klipsów w magazynku ( PL-569T)</t>
    </r>
    <r>
      <rPr>
        <sz val="10"/>
        <color theme="1"/>
        <rFont val="Times New Roman"/>
        <family val="1"/>
        <charset val="238"/>
      </rPr>
      <t xml:space="preserve">
Opakowanie = 12 magazynków</t>
    </r>
  </si>
  <si>
    <r>
      <t xml:space="preserve">Zadanie 14
</t>
    </r>
    <r>
      <rPr>
        <sz val="12"/>
        <color theme="1"/>
        <rFont val="Times New Roman"/>
        <family val="1"/>
        <charset val="238"/>
      </rPr>
      <t xml:space="preserve">Szew syntetyczny, monofilament, o krótkim okresie podtrzymywania tkankowego 70-80% po 5 dniach, 30-20% po 10 dniach. Całkowita absorbcja szwu po 56 dniach, z igłą o </t>
    </r>
    <r>
      <rPr>
        <sz val="12"/>
        <color theme="1"/>
        <rFont val="Times New Roman"/>
        <family val="1"/>
        <charset val="238"/>
      </rPr>
      <t>zwiększonej odporności na zginanie i łamanie. Bezpośredni dostęp do igły po otwarciu opakowania-saszetki. Kod matrycowy lub kreskowy na każdej saszetce.</t>
    </r>
  </si>
  <si>
    <t>16-18</t>
  </si>
  <si>
    <t>Kosmetyczna/ Odwrotnie tnąca</t>
  </si>
  <si>
    <t>24-27</t>
  </si>
  <si>
    <r>
      <t>Zadanie 15</t>
    </r>
    <r>
      <rPr>
        <sz val="10"/>
        <color theme="1"/>
        <rFont val="Times New Roman"/>
        <family val="1"/>
        <charset val="238"/>
      </rPr>
      <t xml:space="preserve">
</t>
    </r>
    <r>
      <rPr>
        <sz val="12"/>
        <color theme="1"/>
        <rFont val="Times New Roman"/>
        <family val="1"/>
        <charset val="238"/>
      </rPr>
      <t>Poz 1-3. Siatki przepuklinowe polipropylenowe, niewchłanialny tkany monofilament. Opakowanie wyposażone w kontrolki sterylności, nr katalogowy i serię wyrobu medycznego. Wielkość oczek (porów) 1,3mm-1,5mm, waga 48-60g.m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vertAlign val="superscript"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, grubość 0,52-056mm. Siatka posiada niebieskie pasy wzmacniające (włókna siatki dodatkowo oplecione). Poz 4. Siatka transparentna waga 82g/m2, grubość 0,48mm, wielkość porów 0,8mm</t>
    </r>
  </si>
  <si>
    <t>Lp.</t>
  </si>
  <si>
    <t>Rozmiar</t>
  </si>
  <si>
    <t>J.m.</t>
  </si>
  <si>
    <t>Szacunkowa ilość</t>
  </si>
  <si>
    <t>Cena netto za jednostkę miary (PLN)</t>
  </si>
  <si>
    <t>Cena brutto za jednostkę miary (PLN)</t>
  </si>
  <si>
    <t>Wartość netto
(PLN)</t>
  </si>
  <si>
    <t>Wartość brutto
(PLN)</t>
  </si>
  <si>
    <t>Nazwa oraz gramatura oferowanego produktu</t>
  </si>
  <si>
    <t>(exf)+e</t>
  </si>
  <si>
    <t>dxe</t>
  </si>
  <si>
    <t>dxg</t>
  </si>
  <si>
    <t xml:space="preserve">10cm x 15cm (+/- 1cm) x 5szt
</t>
  </si>
  <si>
    <t>op</t>
  </si>
  <si>
    <t xml:space="preserve">15cm x 15cm (+/- 1cm) x 5szt
</t>
  </si>
  <si>
    <t xml:space="preserve">30cm x 30cm (+/- 2cm) x 5szt
</t>
  </si>
  <si>
    <t>5cm x 10cm (+/-1cm) x 5szt</t>
  </si>
  <si>
    <r>
      <t xml:space="preserve">Zadanie 16
</t>
    </r>
    <r>
      <rPr>
        <sz val="12"/>
        <color theme="1"/>
        <rFont val="Times New Roman"/>
        <family val="1"/>
        <charset val="238"/>
      </rPr>
      <t>Stapler skórny.</t>
    </r>
  </si>
  <si>
    <r>
      <t xml:space="preserve">Stapler skórny z ładunkiem, 35-40 zszywek, </t>
    </r>
    <r>
      <rPr>
        <sz val="10"/>
        <color rgb="FF000000"/>
        <rFont val="Times New Roman"/>
        <family val="1"/>
        <charset val="238"/>
      </rPr>
      <t>(zszywka 6,9x4,2 mm powleczona teflonem)</t>
    </r>
  </si>
  <si>
    <t>szt.</t>
  </si>
  <si>
    <t>Przyrząd do zdejmowania zszywek, jednorazowego użytku z tworzywa, z metalową płaską podstawą z otworem i dziubkiem na drugim końcu</t>
  </si>
  <si>
    <r>
      <rPr>
        <b/>
        <sz val="12"/>
        <color theme="1"/>
        <rFont val="Times New Roman"/>
        <family val="1"/>
        <charset val="238"/>
      </rPr>
      <t>Zadanie 17</t>
    </r>
    <r>
      <rPr>
        <b/>
        <sz val="12"/>
        <color theme="1"/>
        <rFont val="Times New Roman"/>
        <family val="1"/>
        <charset val="238"/>
      </rPr>
      <t xml:space="preserve">
</t>
    </r>
    <r>
      <rPr>
        <sz val="12"/>
        <color theme="1"/>
        <rFont val="Times New Roman"/>
        <family val="1"/>
        <charset val="238"/>
      </rPr>
      <t>Szew stalowy.</t>
    </r>
  </si>
  <si>
    <t>Szew stalowy z igłą tnącą 1/2 koła z obrotowym połączeniem 48mm nitka 75cm, usp. 5</t>
  </si>
  <si>
    <t>Zadanie 18</t>
  </si>
  <si>
    <t>Pełna nazwa i gramatura przedmiotu zamówienia</t>
  </si>
  <si>
    <t>Nazwa, ilość w op.</t>
  </si>
  <si>
    <t>Numer katalogowy</t>
  </si>
  <si>
    <t>Jednorazowy stapler liniowy tnąco-zamykający o długości linii szwu 80 mm, wyposażony w dwa podwójne rzędy tytanowych zszywek obustronnie spłaszczonych na całej długości zszywki, o wysokości 3,8 przed zamknięciem. Zamawiający każdorazowo określi rodzaj staplera przy składaniu zamówienia. Pakowane pojedynczo.</t>
  </si>
  <si>
    <t>1 sztuka</t>
  </si>
  <si>
    <t>Ładunek do staplera liniowego z nożem, o długości 80 mm, zszywki tytanowe obustronnie spłaszczone na całej długości, wysokość zszywek 3,8 mm, nóż w ładunku. Pakowane pojedynczo.</t>
  </si>
  <si>
    <t>Jednorazowy stapler liniowy tnąco-zamykający o długości linii szwu 80 mm, wyposażony w dwa podwójne rzędy tytanowych zszywek obustronnie spłaszczonych na całej długości zszywki, o wysokości 4,8 przed zamknięciem. Zamawiający każdorazowo określi rodzaj staplera przy składaniu zamówienia. Pakowane pojedynczo.</t>
  </si>
  <si>
    <t>Ładunek do staplera liniowego z nożem, o długości 80 mm, zszywki tytanowe obustronnie spłaszczone na całej długości, wysokość zszywek 4,8 mm, nóż w ładunku. Pakowane pojedynczo.</t>
  </si>
  <si>
    <t>Liniowy jednorazowy stapler tnąco-zamykający o dł. 80 mm z dwiema potrójnymi liniami zszywek 3,0 - 3,5 - 4,0 mm z nożem w ładunku. Pakowane pojedynczo.</t>
  </si>
  <si>
    <t>Liniowy jednorazowy ładunek do staplerów tnąco-zamykających o dł. 80 mm z dwiema potrójnymi liniami zszywek 3,0 - 3,5 - 4,0 mm z nożem w ładunku. Pakowane pojedynczo.</t>
  </si>
  <si>
    <t>Stapler okrężny jednorazowy o średnicy 21 mm, 25 mm, 28 mm 31 mm lub 33 mm (każdorazowo do wyboru przez Zamawiającego) zakrzywiony, o długości trzonu 22cm, z łamanym kowadełkiem po oddaniu strzału dla zwiększonego bezpieczeństwa podczas wyciągania staplera przez nowo utworzone zespolenie, w zależności od zapotrzebowania mozliwość zamówienia staplera ze zszywkami tytanowymi wykonanymi z drutu obustronnie spłaszczonego, przeznaczonymi do tkanki grubej (4,8mm przed zamknięciem, 2,0mm po zamknięciu) dla rozmiarów 21 mm, 25 mm, 28 mm 31 mm i 33 mm i normalnej (3,5 mm przed zamknięciem, 1,5mm po zamknięciu) dla rozmiarów 21 mm, 25 mm i 28 mm. Zamawiający określi wysokość zszywek przy składaniu zamówienia. Gumowana rękojeść. Czytelne oznaczenie rozmiaru srednicy oraz wysokosci zszywki na staplerze. Pakowane pojedynczo.</t>
  </si>
  <si>
    <t>Rozmiar nici – 4
Długość nici – 2x45cm
Kształt igły – 1/2 koła
Rodzaj igły – odwrotnie tnąca obrotowa
Rozmiar igły – 48 mm</t>
  </si>
  <si>
    <t>1 op.  = 12 sztuk</t>
  </si>
  <si>
    <t>Stapler liniowy automatyczny, długość szwu 45 mm, dwa rzędy tytanowych zszywek obustronnie spłaszczonych na całej długości przed oddaniem strzału, wysokość zszywek 3,5 mm lub 4,8 mm, łącznie do 8 strzałów, z prowadnikiem tnącym po wyzwoleniu ładunku, rękojeść gumowana, sterylny, jednorazowego użytku.</t>
  </si>
  <si>
    <t>Ładunek do staplera liniowego, długość szwu 45 mm, dwa rzędy tytanowych zszywek obustronnie spłaszczonych na całej długości przed oddaniem strzału, wysokość zszywek 3,5 mm lub 4,8 mm sterylny jednorazowego użytku.</t>
  </si>
  <si>
    <t>Stapler liniowy automatyczny, długość szwu 60 mm, dwa rzędy tytanowych zszywek obustronnie spłaszczonych na całej długości przed oddaniem strzału, wysokość zszywek 3,5mm lub 4,8 mm, łącznie do 8 strzałów, z prowadnikiem tnącym po wyzwoleniu ładunku, rękojeść gumowana, sterylny, jednorazowego użytku.</t>
  </si>
  <si>
    <t>Ładunek do staplera liniowego, długość szwu 60 mm, dwa rzędy tytanowych zszywek obustronnie spłaszczonych na całej długości przed oddaniem strzału, wysokość zszywek 3,5 lub 4,8 mm, sterylny jednorazowego użytku.</t>
  </si>
  <si>
    <t>13 x 9 cm</t>
  </si>
  <si>
    <t>15 x 10 cm</t>
  </si>
  <si>
    <t>16 x 12 cm</t>
  </si>
  <si>
    <t>Zadanie 23</t>
  </si>
  <si>
    <t>Lekka siatka o rozmiarze 15 x 9 cm, częściowo wchłanialna z systemem samomocującym do zaopatrywania przepuklin pachwinowych, zbudowana z monofilamentu poliestrowego i polilaktydu o gramaturze 73 g/m2 (po wchłonięciu polilaktydu 38g/m2) o rozmiarze porów 1,7 x 1,1 mm oraz system do zamykania ran z igłą 27 mm, 1/2 koła, wzmocnioną, szew z jednokierunkowymi haczykami, wchłanialnymi do 110 dni, zakończony pętlą. Zestaw zapakowany w opakowanie kartonowe, dodatkowo każdy z elementów zapakowany w sterylnym opakowaniu.</t>
  </si>
  <si>
    <t>Lekka siatka o rozmiarze 15 x 15 cm, częściowo wchłanialna z systemem samomocującym do zaopatrywania przepuklin pachwinowych, zbudowana z monofilamentu poliestrowego i polilaktydu o gramaturze 73 g/m2 (po wchłonięciu polilaktydu 38g/m2) o rozmiarze porów 1,7 x 1,1 mm oraz system do zamykania ran z igłą 27 mm, 1/2 koła, wzmocnioną, szew z jednokierunkowymi haczykami, wchłanialnymi do 110 dni, zakończony pętlą. Zestaw zapakowany w opakowanie kartonowe, dodatkowo każdy z elementów zapakowany w sterylnym opakowaniu.</t>
  </si>
  <si>
    <t>Lekka siatka o rozmiarze 15 x 9 cm, częściowo wchłanialna z systemem samomocującym do zaopatrywania przepuklin pachwinowych, zbudowana z monofilamentu poliestrowego i polilaktydu o gramaturze 73 g/m2 (po wchłonięciu polilaktydu 38g/m2) o rozmiarze porów 1,7 x 1,1 mm</t>
  </si>
  <si>
    <t>Lekka siatka o rozmiarze 15 x 15 cm, częściowo wchłanialna z systemem samomocującym do zaopatrywania przepuklin pachwinowych, zbudowana z monofilamentu poliestrowego i polilaktydu o gramaturze 73 g/m2 (po wchłonięciu polilaktydu 38g/m2) o rozmiarze porów 1,7 x 1,1 mm</t>
  </si>
  <si>
    <t>…………..……………………………………………………</t>
  </si>
  <si>
    <t>…………………………………………………………………………………</t>
  </si>
  <si>
    <t>miejscowość i data</t>
  </si>
  <si>
    <t>podpis i pieczęć</t>
  </si>
  <si>
    <t>Rozmiar nici – 6
Długość nici – 2x45cm
Kształt igły – 1/2 koła
Rodzaj igły – okrągła przyostrzona
Rozmiar igły – 48 mm</t>
  </si>
  <si>
    <t>Rozmiar nici – 6
Długość nici – 4x45cm
Kształt igły – 1/2 koła
Rodzaj igły – okrągła przyostrzona
Rozmiar igły – 48 mm</t>
  </si>
  <si>
    <t>2 nitki w saszetce x 70</t>
  </si>
  <si>
    <t>20.</t>
  </si>
  <si>
    <t>21.</t>
  </si>
  <si>
    <t>22.</t>
  </si>
  <si>
    <t>p</t>
  </si>
  <si>
    <t>EAN</t>
  </si>
  <si>
    <t xml:space="preserve"> </t>
  </si>
  <si>
    <t>Wchłanialny system do zamykania ran, monofilamentowy, wykonany z glikolidu, dioksanonu i węglanu trimetylenu z igłą 27 mm, okrągłą, wzmocnioną, 1/2 koła, szew z jednokierunkowymi haczykami zakończony pętlą 2/0 o długości 23 cm. Czas całkowitego wchłaniania 90-110 dni. Zdolność podtrzymywania tkankowego: po 7 dniach min. 90% pierwotnej wytrzymałości, po 14 dniach min. 75% pierwotnej wytrzymałości.</t>
  </si>
  <si>
    <t>Zadanie 24</t>
  </si>
  <si>
    <t>Klipsy polimerowe niewchłanialne, rozmiar XXL (zakres rozmiaru tkanki 10-22 mm), dwukierunkowo naprzemiennie ułożone zęby umieszczone na całej wewnętrznej powierzchni ramion klipsa zakończone ostrzem uniesionym w kierunku przeciwległego ramienia pod kątem 45 ° dla podwyższonej stabilności poprzecznej na naczyniu, aktywny zawias oraz zatrzask; do każdego zasobnika dwie samoprzylepne naklejki do umieszczenia w dokumentacji medycznej; ładunek zawierający 4 klipsy, kompatybilne z klipsownicą 0301-04XXLEN (kompatybilność potwierdzona w instrukcji obsługi klipsów).</t>
  </si>
  <si>
    <t>Klipsy tytanowe rozmiar ML, posiadające wewnętrzne i zewnętrzne rowkowanie zabezpieczające przed zsunięciem się z naczynia i wysunięciem z klipsownicy, do każdego zasobnika dwie samoprzylepne naklejki do umieszczenia w dokumentacji medycznej; ładunek zawierający 6 klipsów, kompatybilne z klipsownicą ref. 0301-02MLE (kompatybilność potwierdzona w instrukcji obsługi klipsów)</t>
  </si>
  <si>
    <t>Klipsy polimerowe niewchłanialne, rozmiar L o podwyższonej stabilności poprzecznej na naczyniu; dwukierunkowo naprzemiennie ułożone zęby umieszczone na całej wewnętrznej powierzchni ramion klipsa zakończone ostrzem uniesionym w kierunku przeciwległego ramienia pod kątem 45°, aktywny zawias oraz zatrzask; do każdego zasobnika dwie samoprzylepne naklejki do umieszczenia w dokumentacji medycznej; ładunek zawierający 4 klipsy, kompatybilne z klipsownicą ref. 0301-04LE (kompatybilność potwierdzona w instrukcji obsługi klipsów).</t>
  </si>
  <si>
    <t>Klipsy polimerowe niewchłanialne, rozmiar XL o podwyższonej stabilności poprzecznej na naczyniu; dwukierunkowo naprzemiennie ułożone zęby umieszczone na całej wewnętrznej powierzchni ramion klipsa zakończone ostrzem uniesionym w kierunku przeciwległego ramienia pod kątem 45°, aktywny zawias oraz zatrzask; do każdego zasobnika dwie samoprzylepne naklejki do umieszczenia w dokumentacji medycznej; ładunek zawierający 4 klipsy, kompatybilne z klipsownicą ref. 0301-04XLE (kompatybilność potwierdzona w instrukcji obsługi klipsów).</t>
  </si>
  <si>
    <t>Klipsy tytanowe rozmiar L, posiadające wewnętrzne i zewnętrzne rowkowanie zabezpieczające przed zsunięciem się z naczynia i wysunięciem z klipsownicy, do każdego zasobnika dwie samoprzylepne naklejki do umieszczenia w dokumentacji medycznej; ładunek zawierający 6 klipsów, kompatybilne z klipsownicą ref. 0301-02LE (kompatybilność potwierdzona w instrukcji obsługi klipsów)</t>
  </si>
  <si>
    <t>op.</t>
  </si>
  <si>
    <t>Klej tkankowy, n-butyl-2-cyjanoakrylat 10x0,5ml fioletowy, bez konieczności przechowywania w lodówce</t>
  </si>
  <si>
    <t>Klej tkankowy, n-butyl-2-cyjanoakrylat 10x0,5ml bezbarwny, bez konieczności przechowywania w lodówce</t>
  </si>
  <si>
    <r>
      <t xml:space="preserve">Zadanie 19
</t>
    </r>
    <r>
      <rPr>
        <sz val="12"/>
        <color theme="1"/>
        <rFont val="Times New Roman"/>
        <family val="1"/>
        <charset val="238"/>
      </rPr>
      <t>Szwy niewchłaniane, jednowłóknowe ze stali nierdzewnej, wykonane ze stali szlachetnej 316L, sterylizowane.</t>
    </r>
  </si>
  <si>
    <t>Zadanie 20</t>
  </si>
  <si>
    <r>
      <t xml:space="preserve">Zadanie 21
</t>
    </r>
    <r>
      <rPr>
        <sz val="12"/>
        <color theme="1"/>
        <rFont val="Times New Roman"/>
        <family val="1"/>
        <charset val="238"/>
      </rPr>
      <t>Siatka polipropylenowa, makroporowa (rozmiar pora około 1,1x1,6mm), o ciężarze pow. 90 g/m2, do laparoskopowej naprawy przepuklin pachwinowych o trójwymiarowym kształcie, z oznaczeniem części przyśrodkowej. Siatka o anatomicznym kształcie odrębna na lewą i prawą stronę. Siatka posiada wzmocnione brzegi na większości swojego obwodu co ułatwia ułożenie jej po wprowadzeniu przez trokar. Średnica włókna polipropylenowego 0,18mm. 1 sztuka w opakowaniu.</t>
    </r>
  </si>
  <si>
    <t>Zadanie 22</t>
  </si>
  <si>
    <r>
      <t xml:space="preserve">Zadanie 6
</t>
    </r>
    <r>
      <rPr>
        <sz val="11"/>
        <color theme="1"/>
        <rFont val="Times New Roman"/>
        <family val="1"/>
        <charset val="238"/>
      </rPr>
      <t>Szew syntetyczny, poliestrowy, pleciony, powlekany – podwiązki</t>
    </r>
  </si>
  <si>
    <r>
      <t xml:space="preserve">Zadanie 10
</t>
    </r>
    <r>
      <rPr>
        <sz val="11"/>
        <color theme="1"/>
        <rFont val="Times New Roman"/>
        <family val="1"/>
        <charset val="238"/>
      </rPr>
      <t>Wchłanialna celulozowa gaza do śródoperacyjnego tamowania krwawienia.</t>
    </r>
  </si>
  <si>
    <t>Załącznik nr 1do oferty 261.64.D.2024 - 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</si>
</sst>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15]General"/>
    <numFmt numFmtId="165" formatCode="[$-415]0%"/>
    <numFmt numFmtId="166" formatCode="[$-415]0"/>
    <numFmt numFmtId="167" formatCode="#,##0.00&quot; &quot;[$zł-415];[Red]&quot;-&quot;#,##0.00&quot; &quot;[$zł-415]"/>
    <numFmt numFmtId="168" formatCode="[$-415]0.00%"/>
    <numFmt numFmtId="169" formatCode="#,##0.00\ [$zł-415];[Red]#,##0.00\ [$zł-415]"/>
  </numFmts>
  <fonts count="31">
    <font>
      <sz val="11"/>
      <color theme="1"/>
      <name val="Liberation Sans"/>
      <family val="2"/>
      <charset val="238"/>
    </font>
    <font>
      <sz val="11"/>
      <color theme="1"/>
      <name val="Liberation Sans"/>
      <family val="2"/>
      <charset val="238"/>
    </font>
    <font>
      <b/>
      <sz val="10"/>
      <color rgb="FF000000"/>
      <name val="Liberation Sans"/>
      <family val="2"/>
      <charset val="238"/>
    </font>
    <font>
      <sz val="10"/>
      <color rgb="FFFFFFFF"/>
      <name val="Liberation Sans"/>
      <family val="2"/>
      <charset val="238"/>
    </font>
    <font>
      <sz val="10"/>
      <color rgb="FFCC0000"/>
      <name val="Liberation Sans"/>
      <family val="2"/>
      <charset val="238"/>
    </font>
    <font>
      <b/>
      <sz val="10"/>
      <color rgb="FFFFFFFF"/>
      <name val="Liberation Sans"/>
      <family val="2"/>
      <charset val="238"/>
    </font>
    <font>
      <sz val="11"/>
      <color rgb="FF000000"/>
      <name val="Calibri"/>
      <family val="2"/>
      <charset val="238"/>
    </font>
    <font>
      <i/>
      <sz val="10"/>
      <color rgb="FF808080"/>
      <name val="Liberation Sans"/>
      <family val="2"/>
      <charset val="238"/>
    </font>
    <font>
      <sz val="10"/>
      <color rgb="FF006600"/>
      <name val="Liberation Sans"/>
      <family val="2"/>
      <charset val="238"/>
    </font>
    <font>
      <b/>
      <sz val="24"/>
      <color rgb="FF000000"/>
      <name val="Liberation Sans"/>
      <family val="2"/>
      <charset val="238"/>
    </font>
    <font>
      <sz val="18"/>
      <color rgb="FF000000"/>
      <name val="Liberation Sans"/>
      <family val="2"/>
      <charset val="238"/>
    </font>
    <font>
      <sz val="12"/>
      <color rgb="FF000000"/>
      <name val="Liberation Sans"/>
      <family val="2"/>
      <charset val="238"/>
    </font>
    <font>
      <u/>
      <sz val="10"/>
      <color rgb="FF0000EE"/>
      <name val="Liberation Sans"/>
      <family val="2"/>
      <charset val="238"/>
    </font>
    <font>
      <sz val="10"/>
      <color rgb="FF996600"/>
      <name val="Liberation Sans"/>
      <family val="2"/>
      <charset val="238"/>
    </font>
    <font>
      <sz val="10"/>
      <color rgb="FF333333"/>
      <name val="Liberation Sans"/>
      <family val="2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164" fontId="6" fillId="0" borderId="0"/>
    <xf numFmtId="165" fontId="6" fillId="0" borderId="0"/>
    <xf numFmtId="0" fontId="7" fillId="0" borderId="0"/>
    <xf numFmtId="0" fontId="8" fillId="7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1"/>
    <xf numFmtId="0" fontId="1" fillId="0" borderId="0"/>
    <xf numFmtId="0" fontId="1" fillId="0" borderId="0"/>
    <xf numFmtId="0" fontId="4" fillId="0" borderId="0"/>
  </cellStyleXfs>
  <cellXfs count="128">
    <xf numFmtId="0" fontId="0" fillId="0" borderId="0" xfId="0"/>
    <xf numFmtId="0" fontId="15" fillId="0" borderId="0" xfId="0" applyFont="1"/>
    <xf numFmtId="164" fontId="18" fillId="0" borderId="2" xfId="7" applyFont="1" applyFill="1" applyBorder="1" applyAlignment="1">
      <alignment horizontal="center" vertical="center" wrapText="1"/>
    </xf>
    <xf numFmtId="166" fontId="18" fillId="0" borderId="2" xfId="7" applyNumberFormat="1" applyFont="1" applyFill="1" applyBorder="1" applyAlignment="1">
      <alignment horizontal="center" vertical="center" wrapText="1"/>
    </xf>
    <xf numFmtId="167" fontId="18" fillId="0" borderId="2" xfId="7" applyNumberFormat="1" applyFont="1" applyFill="1" applyBorder="1" applyAlignment="1">
      <alignment horizontal="center" vertical="center" wrapText="1"/>
    </xf>
    <xf numFmtId="165" fontId="18" fillId="0" borderId="2" xfId="7" applyNumberFormat="1" applyFont="1" applyFill="1" applyBorder="1" applyAlignment="1">
      <alignment horizontal="center" vertical="center" wrapText="1"/>
    </xf>
    <xf numFmtId="164" fontId="19" fillId="9" borderId="2" xfId="7" applyFont="1" applyFill="1" applyBorder="1" applyAlignment="1">
      <alignment horizontal="center" vertical="center" wrapText="1"/>
    </xf>
    <xf numFmtId="49" fontId="19" fillId="9" borderId="2" xfId="7" applyNumberFormat="1" applyFont="1" applyFill="1" applyBorder="1" applyAlignment="1">
      <alignment horizontal="center" vertical="center" wrapText="1"/>
    </xf>
    <xf numFmtId="49" fontId="20" fillId="9" borderId="2" xfId="0" applyNumberFormat="1" applyFont="1" applyFill="1" applyBorder="1" applyAlignment="1">
      <alignment horizontal="center" vertical="center" wrapText="1"/>
    </xf>
    <xf numFmtId="166" fontId="19" fillId="9" borderId="2" xfId="7" applyNumberFormat="1" applyFont="1" applyFill="1" applyBorder="1" applyAlignment="1">
      <alignment horizontal="center" vertical="center" wrapText="1"/>
    </xf>
    <xf numFmtId="0" fontId="19" fillId="9" borderId="2" xfId="7" applyNumberFormat="1" applyFont="1" applyFill="1" applyBorder="1" applyAlignment="1">
      <alignment horizontal="center" vertical="center" wrapText="1"/>
    </xf>
    <xf numFmtId="164" fontId="19" fillId="0" borderId="2" xfId="8" applyNumberFormat="1" applyFont="1" applyFill="1" applyBorder="1" applyAlignment="1" applyProtection="1">
      <alignment horizontal="center" vertical="center" wrapText="1"/>
    </xf>
    <xf numFmtId="164" fontId="19" fillId="0" borderId="2" xfId="7" applyFont="1" applyFill="1" applyBorder="1" applyAlignment="1">
      <alignment horizontal="center" vertical="center" wrapText="1"/>
    </xf>
    <xf numFmtId="0" fontId="19" fillId="0" borderId="2" xfId="7" applyNumberFormat="1" applyFont="1" applyFill="1" applyBorder="1" applyAlignment="1">
      <alignment horizontal="center" vertical="center" wrapText="1"/>
    </xf>
    <xf numFmtId="167" fontId="19" fillId="9" borderId="2" xfId="7" applyNumberFormat="1" applyFont="1" applyFill="1" applyBorder="1" applyAlignment="1">
      <alignment horizontal="center" vertical="center" wrapText="1"/>
    </xf>
    <xf numFmtId="165" fontId="19" fillId="0" borderId="2" xfId="8" applyFont="1" applyFill="1" applyBorder="1" applyAlignment="1" applyProtection="1">
      <alignment horizontal="center" vertical="center" wrapText="1"/>
    </xf>
    <xf numFmtId="167" fontId="19" fillId="0" borderId="2" xfId="7" applyNumberFormat="1" applyFont="1" applyFill="1" applyBorder="1" applyAlignment="1">
      <alignment horizontal="center" vertical="center" wrapText="1"/>
    </xf>
    <xf numFmtId="164" fontId="21" fillId="9" borderId="2" xfId="7" applyFont="1" applyFill="1" applyBorder="1" applyAlignment="1">
      <alignment horizontal="center" vertical="center" wrapText="1"/>
    </xf>
    <xf numFmtId="49" fontId="22" fillId="9" borderId="2" xfId="7" applyNumberFormat="1" applyFont="1" applyFill="1" applyBorder="1" applyAlignment="1">
      <alignment horizontal="center" vertical="center" wrapText="1"/>
    </xf>
    <xf numFmtId="49" fontId="23" fillId="9" borderId="2" xfId="0" applyNumberFormat="1" applyFont="1" applyFill="1" applyBorder="1" applyAlignment="1">
      <alignment horizontal="center" vertical="center" wrapText="1"/>
    </xf>
    <xf numFmtId="166" fontId="24" fillId="9" borderId="2" xfId="7" applyNumberFormat="1" applyFont="1" applyFill="1" applyBorder="1" applyAlignment="1">
      <alignment horizontal="center" vertical="center" wrapText="1"/>
    </xf>
    <xf numFmtId="167" fontId="22" fillId="9" borderId="2" xfId="7" applyNumberFormat="1" applyFont="1" applyFill="1" applyBorder="1" applyAlignment="1">
      <alignment horizontal="center" vertical="center" wrapText="1"/>
    </xf>
    <xf numFmtId="165" fontId="22" fillId="0" borderId="2" xfId="8" applyFont="1" applyFill="1" applyBorder="1" applyAlignment="1" applyProtection="1">
      <alignment horizontal="center" vertical="center" wrapText="1"/>
    </xf>
    <xf numFmtId="164" fontId="22" fillId="0" borderId="2" xfId="7" applyFont="1" applyFill="1" applyBorder="1" applyAlignment="1">
      <alignment horizontal="center" vertical="center" wrapText="1"/>
    </xf>
    <xf numFmtId="167" fontId="21" fillId="9" borderId="2" xfId="7" applyNumberFormat="1" applyFont="1" applyFill="1" applyBorder="1" applyAlignment="1">
      <alignment horizontal="center" vertical="center" wrapText="1"/>
    </xf>
    <xf numFmtId="10" fontId="22" fillId="0" borderId="2" xfId="7" applyNumberFormat="1" applyFont="1" applyFill="1" applyBorder="1" applyAlignment="1">
      <alignment horizontal="center" vertical="center" wrapText="1"/>
    </xf>
    <xf numFmtId="167" fontId="22" fillId="0" borderId="2" xfId="7" applyNumberFormat="1" applyFont="1" applyFill="1" applyBorder="1" applyAlignment="1">
      <alignment horizontal="center" vertical="center" wrapText="1"/>
    </xf>
    <xf numFmtId="164" fontId="18" fillId="9" borderId="2" xfId="7" applyFont="1" applyFill="1" applyBorder="1" applyAlignment="1">
      <alignment horizontal="center" vertical="center" wrapText="1"/>
    </xf>
    <xf numFmtId="167" fontId="18" fillId="9" borderId="2" xfId="7" applyNumberFormat="1" applyFont="1" applyFill="1" applyBorder="1" applyAlignment="1">
      <alignment horizontal="center" vertical="center" wrapText="1"/>
    </xf>
    <xf numFmtId="166" fontId="22" fillId="9" borderId="2" xfId="7" applyNumberFormat="1" applyFont="1" applyFill="1" applyBorder="1" applyAlignment="1">
      <alignment horizontal="center" vertical="center" wrapText="1"/>
    </xf>
    <xf numFmtId="164" fontId="22" fillId="0" borderId="2" xfId="8" applyNumberFormat="1" applyFont="1" applyFill="1" applyBorder="1" applyAlignment="1" applyProtection="1">
      <alignment horizontal="center" vertical="center" wrapText="1"/>
    </xf>
    <xf numFmtId="165" fontId="25" fillId="0" borderId="2" xfId="8" applyFont="1" applyFill="1" applyBorder="1" applyAlignment="1" applyProtection="1">
      <alignment horizontal="center" vertical="center" wrapText="1"/>
    </xf>
    <xf numFmtId="0" fontId="21" fillId="9" borderId="2" xfId="7" applyNumberFormat="1" applyFont="1" applyFill="1" applyBorder="1" applyAlignment="1">
      <alignment horizontal="center" vertical="center" wrapText="1"/>
    </xf>
    <xf numFmtId="167" fontId="21" fillId="0" borderId="2" xfId="8" applyNumberFormat="1" applyFont="1" applyFill="1" applyBorder="1" applyAlignment="1" applyProtection="1">
      <alignment horizontal="center" vertical="center" wrapText="1"/>
    </xf>
    <xf numFmtId="168" fontId="22" fillId="0" borderId="2" xfId="7" applyNumberFormat="1" applyFont="1" applyFill="1" applyBorder="1" applyAlignment="1">
      <alignment horizontal="center" vertical="center" wrapText="1"/>
    </xf>
    <xf numFmtId="0" fontId="22" fillId="9" borderId="2" xfId="7" applyNumberFormat="1" applyFont="1" applyFill="1" applyBorder="1" applyAlignment="1">
      <alignment horizontal="center" vertical="center" wrapText="1"/>
    </xf>
    <xf numFmtId="167" fontId="22" fillId="0" borderId="2" xfId="8" applyNumberFormat="1" applyFont="1" applyFill="1" applyBorder="1" applyAlignment="1" applyProtection="1">
      <alignment horizontal="center" vertical="center" wrapText="1"/>
    </xf>
    <xf numFmtId="0" fontId="17" fillId="0" borderId="0" xfId="0" applyFont="1"/>
    <xf numFmtId="0" fontId="23" fillId="0" borderId="0" xfId="0" applyFont="1" applyAlignment="1">
      <alignment wrapText="1" shrinkToFit="1"/>
    </xf>
    <xf numFmtId="0" fontId="23" fillId="0" borderId="0" xfId="0" applyFont="1"/>
    <xf numFmtId="0" fontId="20" fillId="0" borderId="3" xfId="0" applyFont="1" applyBorder="1" applyAlignment="1">
      <alignment horizontal="center" vertical="center"/>
    </xf>
    <xf numFmtId="166" fontId="19" fillId="0" borderId="2" xfId="7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167" fontId="23" fillId="0" borderId="2" xfId="0" applyNumberFormat="1" applyFont="1" applyBorder="1" applyAlignment="1">
      <alignment horizontal="right" vertical="center"/>
    </xf>
    <xf numFmtId="9" fontId="23" fillId="0" borderId="2" xfId="0" applyNumberFormat="1" applyFont="1" applyBorder="1" applyAlignment="1">
      <alignment horizontal="center" vertical="center"/>
    </xf>
    <xf numFmtId="2" fontId="23" fillId="0" borderId="2" xfId="0" applyNumberFormat="1" applyFont="1" applyBorder="1" applyAlignment="1">
      <alignment horizontal="right" vertical="center"/>
    </xf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right"/>
    </xf>
    <xf numFmtId="9" fontId="23" fillId="0" borderId="0" xfId="0" applyNumberFormat="1" applyFont="1"/>
    <xf numFmtId="167" fontId="20" fillId="0" borderId="2" xfId="0" applyNumberFormat="1" applyFont="1" applyBorder="1" applyAlignment="1">
      <alignment horizontal="center" vertical="center"/>
    </xf>
    <xf numFmtId="167" fontId="20" fillId="0" borderId="2" xfId="0" applyNumberFormat="1" applyFont="1" applyBorder="1" applyAlignment="1">
      <alignment horizontal="center" vertical="center" wrapText="1"/>
    </xf>
    <xf numFmtId="0" fontId="16" fillId="0" borderId="0" xfId="0" applyFont="1"/>
    <xf numFmtId="0" fontId="28" fillId="0" borderId="0" xfId="0" applyFont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67" fontId="23" fillId="0" borderId="2" xfId="0" applyNumberFormat="1" applyFont="1" applyBorder="1" applyAlignment="1">
      <alignment horizontal="center" vertical="center"/>
    </xf>
    <xf numFmtId="2" fontId="23" fillId="0" borderId="2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166" fontId="22" fillId="0" borderId="2" xfId="7" applyNumberFormat="1" applyFont="1" applyFill="1" applyBorder="1" applyAlignment="1">
      <alignment horizontal="center" vertical="center" wrapText="1"/>
    </xf>
    <xf numFmtId="167" fontId="23" fillId="0" borderId="3" xfId="0" applyNumberFormat="1" applyFont="1" applyBorder="1" applyAlignment="1">
      <alignment horizontal="center" vertical="center" wrapText="1"/>
    </xf>
    <xf numFmtId="167" fontId="22" fillId="0" borderId="2" xfId="7" applyNumberFormat="1" applyFont="1" applyFill="1" applyBorder="1" applyAlignment="1">
      <alignment horizontal="center" vertical="center" wrapText="1"/>
    </xf>
    <xf numFmtId="167" fontId="21" fillId="9" borderId="2" xfId="7" applyNumberFormat="1" applyFont="1" applyFill="1" applyBorder="1" applyAlignment="1">
      <alignment horizontal="center" vertical="center" wrapText="1"/>
    </xf>
    <xf numFmtId="167" fontId="22" fillId="0" borderId="2" xfId="7" applyNumberFormat="1" applyFont="1" applyFill="1" applyBorder="1" applyAlignment="1">
      <alignment horizontal="center" vertical="center" wrapText="1"/>
    </xf>
    <xf numFmtId="167" fontId="21" fillId="9" borderId="2" xfId="7" applyNumberFormat="1" applyFont="1" applyFill="1" applyBorder="1" applyAlignment="1">
      <alignment horizontal="center" vertical="center" wrapText="1"/>
    </xf>
    <xf numFmtId="49" fontId="22" fillId="9" borderId="2" xfId="7" applyNumberFormat="1" applyFont="1" applyFill="1" applyBorder="1" applyAlignment="1">
      <alignment horizontal="center" vertical="center" wrapText="1"/>
    </xf>
    <xf numFmtId="0" fontId="23" fillId="9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169" fontId="15" fillId="0" borderId="0" xfId="0" applyNumberFormat="1" applyFont="1"/>
    <xf numFmtId="0" fontId="15" fillId="0" borderId="0" xfId="0" applyFont="1" applyAlignment="1">
      <alignment vertical="center" wrapText="1"/>
    </xf>
    <xf numFmtId="164" fontId="18" fillId="0" borderId="2" xfId="7" applyFont="1" applyFill="1" applyBorder="1" applyAlignment="1">
      <alignment horizontal="center" vertical="center" wrapText="1"/>
    </xf>
    <xf numFmtId="167" fontId="22" fillId="0" borderId="2" xfId="7" applyNumberFormat="1" applyFont="1" applyFill="1" applyBorder="1" applyAlignment="1">
      <alignment horizontal="center" vertical="center" wrapText="1"/>
    </xf>
    <xf numFmtId="0" fontId="19" fillId="0" borderId="2" xfId="7" applyNumberFormat="1" applyFont="1" applyFill="1" applyBorder="1" applyAlignment="1">
      <alignment horizontal="center" vertical="center" wrapText="1"/>
    </xf>
    <xf numFmtId="167" fontId="19" fillId="0" borderId="2" xfId="7" applyNumberFormat="1" applyFont="1" applyFill="1" applyBorder="1" applyAlignment="1">
      <alignment horizontal="center" vertical="center" wrapText="1"/>
    </xf>
    <xf numFmtId="167" fontId="19" fillId="0" borderId="2" xfId="7" applyNumberFormat="1" applyFont="1" applyFill="1" applyBorder="1" applyAlignment="1">
      <alignment horizontal="center" vertical="center" wrapText="1"/>
    </xf>
    <xf numFmtId="164" fontId="19" fillId="9" borderId="2" xfId="7" applyFont="1" applyFill="1" applyBorder="1" applyAlignment="1">
      <alignment horizontal="center" vertical="center" wrapText="1"/>
    </xf>
    <xf numFmtId="167" fontId="22" fillId="0" borderId="2" xfId="7" applyNumberFormat="1" applyFont="1" applyFill="1" applyBorder="1" applyAlignment="1">
      <alignment horizontal="center" vertical="center" wrapText="1"/>
    </xf>
    <xf numFmtId="164" fontId="18" fillId="0" borderId="2" xfId="7" applyFont="1" applyFill="1" applyBorder="1" applyAlignment="1">
      <alignment horizontal="center" vertical="center" wrapText="1"/>
    </xf>
    <xf numFmtId="167" fontId="18" fillId="0" borderId="2" xfId="7" applyNumberFormat="1" applyFont="1" applyFill="1" applyBorder="1" applyAlignment="1">
      <alignment horizontal="center" vertical="center" wrapText="1"/>
    </xf>
    <xf numFmtId="0" fontId="19" fillId="0" borderId="2" xfId="7" applyNumberFormat="1" applyFont="1" applyFill="1" applyBorder="1" applyAlignment="1">
      <alignment horizontal="center" vertical="center" wrapText="1"/>
    </xf>
    <xf numFmtId="0" fontId="19" fillId="0" borderId="2" xfId="7" applyNumberFormat="1" applyFont="1" applyFill="1" applyBorder="1" applyAlignment="1">
      <alignment horizontal="center" vertical="center" wrapText="1"/>
    </xf>
    <xf numFmtId="167" fontId="19" fillId="0" borderId="2" xfId="7" applyNumberFormat="1" applyFont="1" applyFill="1" applyBorder="1" applyAlignment="1">
      <alignment horizontal="center" vertical="center" wrapText="1"/>
    </xf>
    <xf numFmtId="0" fontId="19" fillId="0" borderId="2" xfId="7" applyNumberFormat="1" applyFont="1" applyFill="1" applyBorder="1" applyAlignment="1">
      <alignment horizontal="center" vertical="center" wrapText="1"/>
    </xf>
    <xf numFmtId="167" fontId="19" fillId="0" borderId="2" xfId="7" applyNumberFormat="1" applyFont="1" applyFill="1" applyBorder="1" applyAlignment="1">
      <alignment horizontal="center" vertical="center" wrapText="1"/>
    </xf>
    <xf numFmtId="4" fontId="15" fillId="0" borderId="0" xfId="0" applyNumberFormat="1" applyFont="1"/>
    <xf numFmtId="167" fontId="22" fillId="0" borderId="2" xfId="7" applyNumberFormat="1" applyFont="1" applyFill="1" applyBorder="1" applyAlignment="1">
      <alignment horizontal="center" vertical="center" wrapText="1"/>
    </xf>
    <xf numFmtId="167" fontId="21" fillId="9" borderId="2" xfId="7" applyNumberFormat="1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16" fillId="0" borderId="0" xfId="0" applyFont="1"/>
    <xf numFmtId="0" fontId="29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0" fillId="0" borderId="3" xfId="0" applyFill="1" applyBorder="1"/>
    <xf numFmtId="0" fontId="29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0" fillId="0" borderId="0" xfId="0" applyAlignment="1"/>
    <xf numFmtId="0" fontId="16" fillId="0" borderId="0" xfId="0" applyFont="1" applyAlignment="1">
      <alignment vertical="center"/>
    </xf>
    <xf numFmtId="0" fontId="17" fillId="0" borderId="0" xfId="0" applyFont="1" applyAlignment="1">
      <alignment wrapText="1"/>
    </xf>
    <xf numFmtId="0" fontId="23" fillId="0" borderId="2" xfId="0" applyFont="1" applyFill="1" applyBorder="1" applyAlignment="1">
      <alignment horizontal="center" vertical="center"/>
    </xf>
    <xf numFmtId="167" fontId="19" fillId="0" borderId="2" xfId="7" applyNumberFormat="1" applyFont="1" applyFill="1" applyBorder="1" applyAlignment="1">
      <alignment horizontal="center" vertical="center" wrapText="1"/>
    </xf>
    <xf numFmtId="167" fontId="18" fillId="9" borderId="2" xfId="7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0" fillId="9" borderId="2" xfId="0" applyFill="1" applyBorder="1"/>
    <xf numFmtId="164" fontId="19" fillId="9" borderId="2" xfId="7" applyFont="1" applyFill="1" applyBorder="1" applyAlignment="1">
      <alignment horizontal="center" vertical="center" wrapText="1"/>
    </xf>
    <xf numFmtId="49" fontId="22" fillId="9" borderId="2" xfId="7" applyNumberFormat="1" applyFont="1" applyFill="1" applyBorder="1" applyAlignment="1">
      <alignment horizontal="center" vertical="center" wrapText="1"/>
    </xf>
    <xf numFmtId="167" fontId="22" fillId="0" borderId="2" xfId="7" applyNumberFormat="1" applyFont="1" applyFill="1" applyBorder="1" applyAlignment="1">
      <alignment horizontal="center" vertical="center" wrapText="1"/>
    </xf>
    <xf numFmtId="167" fontId="21" fillId="9" borderId="2" xfId="7" applyNumberFormat="1" applyFont="1" applyFill="1" applyBorder="1" applyAlignment="1">
      <alignment horizontal="center" vertical="center" wrapText="1"/>
    </xf>
    <xf numFmtId="49" fontId="19" fillId="9" borderId="2" xfId="7" applyNumberFormat="1" applyFont="1" applyFill="1" applyBorder="1" applyAlignment="1">
      <alignment horizontal="center" vertical="center" wrapText="1"/>
    </xf>
    <xf numFmtId="0" fontId="19" fillId="0" borderId="2" xfId="7" applyNumberFormat="1" applyFont="1" applyFill="1" applyBorder="1" applyAlignment="1">
      <alignment horizontal="center" vertical="center" wrapText="1"/>
    </xf>
    <xf numFmtId="49" fontId="26" fillId="9" borderId="2" xfId="7" applyNumberFormat="1" applyFont="1" applyFill="1" applyBorder="1" applyAlignment="1">
      <alignment horizontal="center" vertical="center" wrapText="1"/>
    </xf>
    <xf numFmtId="0" fontId="17" fillId="0" borderId="0" xfId="0" applyFont="1"/>
    <xf numFmtId="164" fontId="18" fillId="0" borderId="2" xfId="7" applyFont="1" applyFill="1" applyBorder="1" applyAlignment="1">
      <alignment horizontal="center" vertical="center" wrapText="1"/>
    </xf>
    <xf numFmtId="167" fontId="18" fillId="0" borderId="2" xfId="7" applyNumberFormat="1" applyFont="1" applyFill="1" applyBorder="1" applyAlignment="1">
      <alignment horizontal="center" vertical="center" wrapText="1"/>
    </xf>
    <xf numFmtId="49" fontId="25" fillId="9" borderId="2" xfId="7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</cellXfs>
  <cellStyles count="21">
    <cellStyle name="Accent" xfId="1"/>
    <cellStyle name="Accent 1" xfId="2"/>
    <cellStyle name="Accent 2" xfId="3"/>
    <cellStyle name="Accent 3" xfId="4"/>
    <cellStyle name="Bad" xfId="5"/>
    <cellStyle name="Error" xfId="6"/>
    <cellStyle name="Excel Built-in Normal" xfId="7"/>
    <cellStyle name="Excel Built-in Percent" xfId="8"/>
    <cellStyle name="Footnote" xfId="9"/>
    <cellStyle name="Good" xfId="10"/>
    <cellStyle name="Heading" xfId="11"/>
    <cellStyle name="Heading (user)" xfId="12"/>
    <cellStyle name="Heading 1" xfId="13"/>
    <cellStyle name="Heading 2" xfId="14"/>
    <cellStyle name="Hyperlink" xfId="15"/>
    <cellStyle name="Neutral" xfId="16"/>
    <cellStyle name="Normalny" xfId="0" builtinId="0" customBuiltin="1"/>
    <cellStyle name="Note" xfId="17"/>
    <cellStyle name="Status" xfId="18"/>
    <cellStyle name="Text" xfId="19"/>
    <cellStyle name="Warning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88"/>
  <sheetViews>
    <sheetView tabSelected="1" zoomScaleNormal="100" workbookViewId="0">
      <selection activeCell="S6" sqref="S6"/>
    </sheetView>
  </sheetViews>
  <sheetFormatPr defaultRowHeight="13.8"/>
  <cols>
    <col min="1" max="1" width="4.19921875" style="1" customWidth="1"/>
    <col min="2" max="2" width="6.5" style="1" customWidth="1"/>
    <col min="3" max="3" width="7.09765625" style="1" customWidth="1"/>
    <col min="4" max="4" width="9.09765625" style="1" customWidth="1"/>
    <col min="5" max="5" width="8.8984375" style="1" customWidth="1"/>
    <col min="6" max="6" width="9.59765625" style="1" customWidth="1"/>
    <col min="7" max="7" width="7.8984375" style="1" customWidth="1"/>
    <col min="8" max="8" width="9.19921875" style="1" customWidth="1"/>
    <col min="9" max="9" width="6.19921875" style="1" customWidth="1"/>
    <col min="10" max="10" width="8.69921875" style="1" customWidth="1"/>
    <col min="11" max="11" width="10.5" style="1" customWidth="1"/>
    <col min="12" max="12" width="10.3984375" style="1" customWidth="1"/>
    <col min="13" max="13" width="7.19921875" style="1" customWidth="1"/>
    <col min="14" max="14" width="8.69921875" style="1" customWidth="1"/>
    <col min="15" max="15" width="8.5" style="1" customWidth="1"/>
    <col min="16" max="64" width="10.59765625" style="1" customWidth="1"/>
  </cols>
  <sheetData>
    <row r="1" spans="1:65">
      <c r="F1" s="1" t="s">
        <v>238</v>
      </c>
    </row>
    <row r="2" spans="1:65" ht="46.5" customHeight="1">
      <c r="A2" s="105" t="s">
        <v>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4" spans="1:65" ht="63" customHeight="1">
      <c r="A4" s="2" t="s">
        <v>1</v>
      </c>
      <c r="B4" s="2" t="s">
        <v>2</v>
      </c>
      <c r="C4" s="2" t="s">
        <v>3</v>
      </c>
      <c r="D4" s="3" t="s">
        <v>4</v>
      </c>
      <c r="E4" s="4" t="s">
        <v>5</v>
      </c>
      <c r="F4" s="5" t="s">
        <v>6</v>
      </c>
      <c r="G4" s="4" t="s">
        <v>7</v>
      </c>
      <c r="H4" s="4" t="s">
        <v>8</v>
      </c>
      <c r="I4" s="4" t="s">
        <v>9</v>
      </c>
      <c r="J4" s="2" t="s">
        <v>10</v>
      </c>
      <c r="K4" s="2" t="s">
        <v>11</v>
      </c>
      <c r="L4" s="4" t="s">
        <v>12</v>
      </c>
      <c r="M4" s="4" t="s">
        <v>13</v>
      </c>
      <c r="N4" s="2" t="s">
        <v>14</v>
      </c>
      <c r="O4" s="82" t="s">
        <v>15</v>
      </c>
      <c r="P4" s="2" t="s">
        <v>220</v>
      </c>
      <c r="R4" s="73"/>
      <c r="S4" s="73"/>
      <c r="T4" s="73"/>
      <c r="BM4" s="1"/>
    </row>
    <row r="5" spans="1:65">
      <c r="A5" s="6" t="s">
        <v>16</v>
      </c>
      <c r="B5" s="7" t="s">
        <v>17</v>
      </c>
      <c r="C5" s="8" t="s">
        <v>18</v>
      </c>
      <c r="D5" s="9" t="s">
        <v>19</v>
      </c>
      <c r="E5" s="10" t="s">
        <v>20</v>
      </c>
      <c r="F5" s="11" t="s">
        <v>21</v>
      </c>
      <c r="G5" s="12" t="s">
        <v>22</v>
      </c>
      <c r="H5" s="10" t="s">
        <v>23</v>
      </c>
      <c r="I5" s="13" t="s">
        <v>24</v>
      </c>
      <c r="J5" s="6" t="s">
        <v>25</v>
      </c>
      <c r="K5" s="6" t="s">
        <v>26</v>
      </c>
      <c r="L5" s="10" t="s">
        <v>27</v>
      </c>
      <c r="M5" s="13" t="s">
        <v>28</v>
      </c>
      <c r="N5" s="6" t="s">
        <v>29</v>
      </c>
      <c r="O5" s="80" t="s">
        <v>30</v>
      </c>
      <c r="P5" s="6" t="s">
        <v>219</v>
      </c>
      <c r="BM5" s="1"/>
    </row>
    <row r="6" spans="1:65">
      <c r="A6" s="6"/>
      <c r="B6" s="7"/>
      <c r="C6" s="8"/>
      <c r="D6" s="9"/>
      <c r="E6" s="14"/>
      <c r="F6" s="15"/>
      <c r="G6" s="16"/>
      <c r="H6" s="14"/>
      <c r="I6" s="16"/>
      <c r="J6" s="6" t="s">
        <v>31</v>
      </c>
      <c r="K6" s="6" t="s">
        <v>32</v>
      </c>
      <c r="L6" s="14" t="s">
        <v>33</v>
      </c>
      <c r="M6" s="16"/>
      <c r="N6" s="6"/>
      <c r="O6" s="80"/>
      <c r="P6" s="6"/>
      <c r="BM6" s="1"/>
    </row>
    <row r="7" spans="1:65" ht="20.399999999999999">
      <c r="A7" s="17" t="s">
        <v>34</v>
      </c>
      <c r="B7" s="18" t="s">
        <v>35</v>
      </c>
      <c r="C7" s="19" t="s">
        <v>36</v>
      </c>
      <c r="D7" s="20" t="s">
        <v>37</v>
      </c>
      <c r="E7" s="21" t="s">
        <v>38</v>
      </c>
      <c r="F7" s="22" t="s">
        <v>39</v>
      </c>
      <c r="G7" s="23">
        <v>48</v>
      </c>
      <c r="H7" s="24">
        <v>0</v>
      </c>
      <c r="I7" s="25">
        <v>0.08</v>
      </c>
      <c r="J7" s="24">
        <f t="shared" ref="J7:J19" si="0">H7*I7+H7</f>
        <v>0</v>
      </c>
      <c r="K7" s="24">
        <f t="shared" ref="K7:K19" si="1">G7*H7</f>
        <v>0</v>
      </c>
      <c r="L7" s="24">
        <f t="shared" ref="L7:L19" si="2">G7*J7</f>
        <v>0</v>
      </c>
      <c r="M7" s="26"/>
      <c r="N7" s="17"/>
      <c r="O7" s="17"/>
      <c r="P7" s="17"/>
      <c r="BM7" s="1"/>
    </row>
    <row r="8" spans="1:65" ht="20.399999999999999">
      <c r="A8" s="17" t="s">
        <v>40</v>
      </c>
      <c r="B8" s="18" t="s">
        <v>41</v>
      </c>
      <c r="C8" s="19" t="s">
        <v>36</v>
      </c>
      <c r="D8" s="20" t="s">
        <v>37</v>
      </c>
      <c r="E8" s="21" t="s">
        <v>38</v>
      </c>
      <c r="F8" s="22" t="s">
        <v>39</v>
      </c>
      <c r="G8" s="23">
        <v>96</v>
      </c>
      <c r="H8" s="91">
        <v>0</v>
      </c>
      <c r="I8" s="25">
        <v>0.08</v>
      </c>
      <c r="J8" s="24">
        <f t="shared" si="0"/>
        <v>0</v>
      </c>
      <c r="K8" s="24">
        <f t="shared" si="1"/>
        <v>0</v>
      </c>
      <c r="L8" s="24">
        <f t="shared" si="2"/>
        <v>0</v>
      </c>
      <c r="M8" s="26"/>
      <c r="N8" s="17"/>
      <c r="O8" s="17"/>
      <c r="P8" s="17"/>
      <c r="R8" s="73"/>
      <c r="S8" s="89"/>
      <c r="T8" s="73"/>
      <c r="BM8" s="1"/>
    </row>
    <row r="9" spans="1:65" ht="20.399999999999999">
      <c r="A9" s="17" t="s">
        <v>42</v>
      </c>
      <c r="B9" s="18" t="s">
        <v>43</v>
      </c>
      <c r="C9" s="19" t="s">
        <v>44</v>
      </c>
      <c r="D9" s="20" t="s">
        <v>37</v>
      </c>
      <c r="E9" s="21" t="s">
        <v>38</v>
      </c>
      <c r="F9" s="22" t="s">
        <v>39</v>
      </c>
      <c r="G9" s="23">
        <v>336</v>
      </c>
      <c r="H9" s="91">
        <v>0</v>
      </c>
      <c r="I9" s="25">
        <v>0.08</v>
      </c>
      <c r="J9" s="24">
        <f t="shared" si="0"/>
        <v>0</v>
      </c>
      <c r="K9" s="24">
        <f t="shared" si="1"/>
        <v>0</v>
      </c>
      <c r="L9" s="24">
        <f t="shared" si="2"/>
        <v>0</v>
      </c>
      <c r="M9" s="26"/>
      <c r="N9" s="17"/>
      <c r="O9" s="17"/>
      <c r="P9" s="17"/>
      <c r="BM9" s="1"/>
    </row>
    <row r="10" spans="1:65" ht="20.399999999999999">
      <c r="A10" s="17" t="s">
        <v>45</v>
      </c>
      <c r="B10" s="18" t="s">
        <v>43</v>
      </c>
      <c r="C10" s="19" t="s">
        <v>46</v>
      </c>
      <c r="D10" s="20" t="s">
        <v>37</v>
      </c>
      <c r="E10" s="21" t="s">
        <v>38</v>
      </c>
      <c r="F10" s="22" t="s">
        <v>47</v>
      </c>
      <c r="G10" s="23">
        <v>96</v>
      </c>
      <c r="H10" s="91">
        <v>0</v>
      </c>
      <c r="I10" s="25">
        <v>0.08</v>
      </c>
      <c r="J10" s="24">
        <f t="shared" si="0"/>
        <v>0</v>
      </c>
      <c r="K10" s="24">
        <f t="shared" si="1"/>
        <v>0</v>
      </c>
      <c r="L10" s="24">
        <f t="shared" si="2"/>
        <v>0</v>
      </c>
      <c r="M10" s="26"/>
      <c r="N10" s="17"/>
      <c r="O10" s="17"/>
      <c r="P10" s="17"/>
      <c r="BM10" s="1"/>
    </row>
    <row r="11" spans="1:65" ht="20.399999999999999">
      <c r="A11" s="17" t="s">
        <v>48</v>
      </c>
      <c r="B11" s="18" t="s">
        <v>49</v>
      </c>
      <c r="C11" s="19" t="s">
        <v>44</v>
      </c>
      <c r="D11" s="20" t="s">
        <v>37</v>
      </c>
      <c r="E11" s="21" t="s">
        <v>38</v>
      </c>
      <c r="F11" s="22" t="s">
        <v>39</v>
      </c>
      <c r="G11" s="23">
        <v>636</v>
      </c>
      <c r="H11" s="91">
        <v>0</v>
      </c>
      <c r="I11" s="25">
        <v>0.08</v>
      </c>
      <c r="J11" s="24">
        <f t="shared" si="0"/>
        <v>0</v>
      </c>
      <c r="K11" s="24">
        <f t="shared" si="1"/>
        <v>0</v>
      </c>
      <c r="L11" s="24">
        <f t="shared" si="2"/>
        <v>0</v>
      </c>
      <c r="M11" s="26"/>
      <c r="N11" s="17"/>
      <c r="O11" s="17"/>
      <c r="P11" s="17"/>
      <c r="BM11" s="1"/>
    </row>
    <row r="12" spans="1:65" ht="20.399999999999999">
      <c r="A12" s="17" t="s">
        <v>50</v>
      </c>
      <c r="B12" s="18" t="s">
        <v>49</v>
      </c>
      <c r="C12" s="19" t="s">
        <v>46</v>
      </c>
      <c r="D12" s="20" t="s">
        <v>37</v>
      </c>
      <c r="E12" s="21" t="s">
        <v>38</v>
      </c>
      <c r="F12" s="22" t="s">
        <v>39</v>
      </c>
      <c r="G12" s="23">
        <v>1296</v>
      </c>
      <c r="H12" s="91">
        <v>0</v>
      </c>
      <c r="I12" s="25">
        <v>0.08</v>
      </c>
      <c r="J12" s="24">
        <f t="shared" si="0"/>
        <v>0</v>
      </c>
      <c r="K12" s="24">
        <f t="shared" si="1"/>
        <v>0</v>
      </c>
      <c r="L12" s="24">
        <f t="shared" si="2"/>
        <v>0</v>
      </c>
      <c r="M12" s="26"/>
      <c r="N12" s="17"/>
      <c r="O12" s="17"/>
      <c r="P12" s="17"/>
      <c r="BM12" s="1"/>
    </row>
    <row r="13" spans="1:65" ht="20.399999999999999">
      <c r="A13" s="17" t="s">
        <v>51</v>
      </c>
      <c r="B13" s="18" t="s">
        <v>49</v>
      </c>
      <c r="C13" s="19" t="s">
        <v>46</v>
      </c>
      <c r="D13" s="20" t="s">
        <v>37</v>
      </c>
      <c r="E13" s="21" t="s">
        <v>38</v>
      </c>
      <c r="F13" s="22" t="s">
        <v>47</v>
      </c>
      <c r="G13" s="23">
        <v>1272</v>
      </c>
      <c r="H13" s="91">
        <v>0</v>
      </c>
      <c r="I13" s="25">
        <v>0.08</v>
      </c>
      <c r="J13" s="24">
        <f t="shared" si="0"/>
        <v>0</v>
      </c>
      <c r="K13" s="24">
        <f t="shared" si="1"/>
        <v>0</v>
      </c>
      <c r="L13" s="24">
        <f t="shared" si="2"/>
        <v>0</v>
      </c>
      <c r="M13" s="26"/>
      <c r="N13" s="17"/>
      <c r="O13" s="17"/>
      <c r="P13" s="17"/>
      <c r="BM13" s="1"/>
    </row>
    <row r="14" spans="1:65" ht="20.399999999999999">
      <c r="A14" s="17" t="s">
        <v>52</v>
      </c>
      <c r="B14" s="18" t="s">
        <v>53</v>
      </c>
      <c r="C14" s="19" t="s">
        <v>54</v>
      </c>
      <c r="D14" s="20" t="s">
        <v>37</v>
      </c>
      <c r="E14" s="21" t="s">
        <v>38</v>
      </c>
      <c r="F14" s="22" t="s">
        <v>39</v>
      </c>
      <c r="G14" s="23">
        <v>1620</v>
      </c>
      <c r="H14" s="91">
        <v>0</v>
      </c>
      <c r="I14" s="25">
        <v>0.08</v>
      </c>
      <c r="J14" s="24">
        <f t="shared" si="0"/>
        <v>0</v>
      </c>
      <c r="K14" s="24">
        <f t="shared" si="1"/>
        <v>0</v>
      </c>
      <c r="L14" s="24">
        <f t="shared" si="2"/>
        <v>0</v>
      </c>
      <c r="M14" s="26"/>
      <c r="N14" s="17"/>
      <c r="O14" s="17"/>
      <c r="P14" s="17"/>
      <c r="BM14" s="1"/>
    </row>
    <row r="15" spans="1:65" ht="20.399999999999999">
      <c r="A15" s="17" t="s">
        <v>55</v>
      </c>
      <c r="B15" s="18" t="s">
        <v>53</v>
      </c>
      <c r="C15" s="19" t="s">
        <v>56</v>
      </c>
      <c r="D15" s="20" t="s">
        <v>37</v>
      </c>
      <c r="E15" s="21" t="s">
        <v>38</v>
      </c>
      <c r="F15" s="22" t="s">
        <v>47</v>
      </c>
      <c r="G15" s="23">
        <v>360</v>
      </c>
      <c r="H15" s="91">
        <v>0</v>
      </c>
      <c r="I15" s="25">
        <v>0.08</v>
      </c>
      <c r="J15" s="24">
        <f t="shared" si="0"/>
        <v>0</v>
      </c>
      <c r="K15" s="24">
        <f t="shared" si="1"/>
        <v>0</v>
      </c>
      <c r="L15" s="24">
        <f t="shared" si="2"/>
        <v>0</v>
      </c>
      <c r="M15" s="26"/>
      <c r="N15" s="17"/>
      <c r="O15" s="17"/>
      <c r="P15" s="17"/>
      <c r="BM15" s="1"/>
    </row>
    <row r="16" spans="1:65" ht="20.399999999999999">
      <c r="A16" s="17" t="s">
        <v>57</v>
      </c>
      <c r="B16" s="18" t="s">
        <v>53</v>
      </c>
      <c r="C16" s="19" t="s">
        <v>39</v>
      </c>
      <c r="D16" s="20" t="s">
        <v>37</v>
      </c>
      <c r="E16" s="21" t="s">
        <v>38</v>
      </c>
      <c r="F16" s="22" t="s">
        <v>58</v>
      </c>
      <c r="G16" s="23">
        <v>1200</v>
      </c>
      <c r="H16" s="91">
        <v>0</v>
      </c>
      <c r="I16" s="25">
        <v>0.08</v>
      </c>
      <c r="J16" s="24">
        <f t="shared" si="0"/>
        <v>0</v>
      </c>
      <c r="K16" s="24">
        <f t="shared" si="1"/>
        <v>0</v>
      </c>
      <c r="L16" s="24">
        <f t="shared" si="2"/>
        <v>0</v>
      </c>
      <c r="M16" s="26"/>
      <c r="N16" s="17"/>
      <c r="O16" s="17"/>
      <c r="P16" s="17"/>
      <c r="BM16" s="1"/>
    </row>
    <row r="17" spans="1:65" ht="24.75" customHeight="1">
      <c r="A17" s="17" t="s">
        <v>59</v>
      </c>
      <c r="B17" s="35">
        <v>0</v>
      </c>
      <c r="C17" s="19" t="s">
        <v>60</v>
      </c>
      <c r="D17" s="20" t="s">
        <v>37</v>
      </c>
      <c r="E17" s="21" t="s">
        <v>38</v>
      </c>
      <c r="F17" s="22" t="s">
        <v>58</v>
      </c>
      <c r="G17" s="23">
        <v>48</v>
      </c>
      <c r="H17" s="91">
        <v>0</v>
      </c>
      <c r="I17" s="25">
        <v>0.08</v>
      </c>
      <c r="J17" s="67">
        <f>H17*I17+H17</f>
        <v>0</v>
      </c>
      <c r="K17" s="67">
        <f t="shared" si="1"/>
        <v>0</v>
      </c>
      <c r="L17" s="67">
        <f t="shared" si="2"/>
        <v>0</v>
      </c>
      <c r="M17" s="66"/>
      <c r="N17" s="17"/>
      <c r="O17" s="17"/>
      <c r="P17" s="17"/>
      <c r="BM17" s="1"/>
    </row>
    <row r="18" spans="1:65" ht="20.399999999999999">
      <c r="A18" s="17" t="s">
        <v>61</v>
      </c>
      <c r="B18" s="35">
        <v>1</v>
      </c>
      <c r="C18" s="19" t="s">
        <v>60</v>
      </c>
      <c r="D18" s="20" t="s">
        <v>37</v>
      </c>
      <c r="E18" s="21" t="s">
        <v>38</v>
      </c>
      <c r="F18" s="22" t="s">
        <v>58</v>
      </c>
      <c r="G18" s="23">
        <v>48</v>
      </c>
      <c r="H18" s="91">
        <v>0</v>
      </c>
      <c r="I18" s="25">
        <v>0.08</v>
      </c>
      <c r="J18" s="24">
        <f t="shared" si="0"/>
        <v>0</v>
      </c>
      <c r="K18" s="24">
        <f t="shared" si="1"/>
        <v>0</v>
      </c>
      <c r="L18" s="24">
        <f t="shared" si="2"/>
        <v>0</v>
      </c>
      <c r="M18" s="26"/>
      <c r="N18" s="17"/>
      <c r="O18" s="17"/>
      <c r="P18" s="17"/>
      <c r="BM18" s="1"/>
    </row>
    <row r="19" spans="1:65" ht="20.399999999999999">
      <c r="A19" s="17" t="s">
        <v>118</v>
      </c>
      <c r="B19" s="35">
        <v>2</v>
      </c>
      <c r="C19" s="19" t="s">
        <v>60</v>
      </c>
      <c r="D19" s="20" t="s">
        <v>37</v>
      </c>
      <c r="E19" s="21" t="s">
        <v>38</v>
      </c>
      <c r="F19" s="22" t="s">
        <v>58</v>
      </c>
      <c r="G19" s="23">
        <v>48</v>
      </c>
      <c r="H19" s="91">
        <v>0</v>
      </c>
      <c r="I19" s="25">
        <v>0.08</v>
      </c>
      <c r="J19" s="24">
        <f t="shared" si="0"/>
        <v>0</v>
      </c>
      <c r="K19" s="24">
        <f t="shared" si="1"/>
        <v>0</v>
      </c>
      <c r="L19" s="24">
        <f t="shared" si="2"/>
        <v>0</v>
      </c>
      <c r="M19" s="26"/>
      <c r="N19" s="17"/>
      <c r="O19" s="17"/>
      <c r="P19" s="17"/>
      <c r="BM19" s="1"/>
    </row>
    <row r="20" spans="1:65" ht="24.75" customHeight="1">
      <c r="J20" s="27" t="s">
        <v>62</v>
      </c>
      <c r="K20" s="28">
        <f>K7+K8+K9+K10+K11+K12+K13+K14+K15+K16+K17+K18+K19</f>
        <v>0</v>
      </c>
      <c r="L20" s="28">
        <f>L7+L8+L9+L10+L11+L12+L13+L14+L15+L16+L17+L18+L19</f>
        <v>0</v>
      </c>
    </row>
    <row r="25" spans="1:65" ht="48" customHeight="1">
      <c r="A25" s="105" t="s">
        <v>63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</row>
    <row r="27" spans="1:65" ht="60.75" customHeight="1">
      <c r="A27" s="2" t="s">
        <v>1</v>
      </c>
      <c r="B27" s="2" t="s">
        <v>2</v>
      </c>
      <c r="C27" s="2" t="s">
        <v>3</v>
      </c>
      <c r="D27" s="3" t="s">
        <v>4</v>
      </c>
      <c r="E27" s="4" t="s">
        <v>5</v>
      </c>
      <c r="F27" s="5" t="s">
        <v>6</v>
      </c>
      <c r="G27" s="4" t="s">
        <v>7</v>
      </c>
      <c r="H27" s="4" t="s">
        <v>8</v>
      </c>
      <c r="I27" s="4" t="s">
        <v>9</v>
      </c>
      <c r="J27" s="2" t="s">
        <v>10</v>
      </c>
      <c r="K27" s="2" t="s">
        <v>11</v>
      </c>
      <c r="L27" s="4" t="s">
        <v>12</v>
      </c>
      <c r="M27" s="4" t="s">
        <v>13</v>
      </c>
      <c r="N27" s="2" t="s">
        <v>14</v>
      </c>
      <c r="O27" s="82" t="s">
        <v>15</v>
      </c>
      <c r="P27" s="2" t="s">
        <v>220</v>
      </c>
      <c r="BM27" s="1"/>
    </row>
    <row r="28" spans="1:65">
      <c r="A28" s="6" t="s">
        <v>16</v>
      </c>
      <c r="B28" s="7" t="s">
        <v>17</v>
      </c>
      <c r="C28" s="8" t="s">
        <v>18</v>
      </c>
      <c r="D28" s="9" t="s">
        <v>19</v>
      </c>
      <c r="E28" s="10" t="s">
        <v>20</v>
      </c>
      <c r="F28" s="11" t="s">
        <v>21</v>
      </c>
      <c r="G28" s="12" t="s">
        <v>22</v>
      </c>
      <c r="H28" s="10" t="s">
        <v>23</v>
      </c>
      <c r="I28" s="13" t="s">
        <v>24</v>
      </c>
      <c r="J28" s="6" t="s">
        <v>25</v>
      </c>
      <c r="K28" s="6" t="s">
        <v>26</v>
      </c>
      <c r="L28" s="10" t="s">
        <v>27</v>
      </c>
      <c r="M28" s="13" t="s">
        <v>28</v>
      </c>
      <c r="N28" s="6" t="s">
        <v>29</v>
      </c>
      <c r="O28" s="80" t="s">
        <v>30</v>
      </c>
      <c r="P28" s="6" t="s">
        <v>219</v>
      </c>
      <c r="BM28" s="1"/>
    </row>
    <row r="29" spans="1:65">
      <c r="A29" s="6"/>
      <c r="B29" s="7"/>
      <c r="C29" s="8"/>
      <c r="D29" s="9"/>
      <c r="E29" s="14"/>
      <c r="F29" s="15"/>
      <c r="G29" s="16"/>
      <c r="H29" s="14"/>
      <c r="I29" s="16"/>
      <c r="J29" s="6" t="s">
        <v>31</v>
      </c>
      <c r="K29" s="6" t="s">
        <v>32</v>
      </c>
      <c r="L29" s="14" t="s">
        <v>33</v>
      </c>
      <c r="M29" s="16"/>
      <c r="N29" s="6"/>
      <c r="O29" s="80"/>
      <c r="P29" s="6"/>
      <c r="BM29" s="1"/>
    </row>
    <row r="30" spans="1:65">
      <c r="A30" s="17" t="s">
        <v>34</v>
      </c>
      <c r="B30" s="18" t="s">
        <v>49</v>
      </c>
      <c r="C30" s="19" t="s">
        <v>64</v>
      </c>
      <c r="D30" s="29" t="s">
        <v>65</v>
      </c>
      <c r="E30" s="21" t="s">
        <v>66</v>
      </c>
      <c r="F30" s="22" t="s">
        <v>67</v>
      </c>
      <c r="G30" s="23">
        <v>12</v>
      </c>
      <c r="H30" s="24">
        <v>0</v>
      </c>
      <c r="I30" s="25">
        <v>0.08</v>
      </c>
      <c r="J30" s="24">
        <f t="shared" ref="J30:J37" si="3">H30*I30+H30</f>
        <v>0</v>
      </c>
      <c r="K30" s="24">
        <f t="shared" ref="K30:K37" si="4">G30*H30</f>
        <v>0</v>
      </c>
      <c r="L30" s="24">
        <f t="shared" ref="L30:L37" si="5">G30*J30</f>
        <v>0</v>
      </c>
      <c r="M30" s="26"/>
      <c r="N30" s="17"/>
      <c r="O30" s="17"/>
      <c r="P30" s="17"/>
      <c r="BM30" s="1"/>
    </row>
    <row r="31" spans="1:65">
      <c r="A31" s="17" t="s">
        <v>40</v>
      </c>
      <c r="B31" s="18" t="s">
        <v>53</v>
      </c>
      <c r="C31" s="19" t="s">
        <v>68</v>
      </c>
      <c r="D31" s="29" t="s">
        <v>65</v>
      </c>
      <c r="E31" s="21" t="s">
        <v>66</v>
      </c>
      <c r="F31" s="22" t="s">
        <v>67</v>
      </c>
      <c r="G31" s="23">
        <v>60</v>
      </c>
      <c r="H31" s="91">
        <v>0</v>
      </c>
      <c r="I31" s="25">
        <v>0.08</v>
      </c>
      <c r="J31" s="24">
        <f t="shared" si="3"/>
        <v>0</v>
      </c>
      <c r="K31" s="24">
        <f t="shared" si="4"/>
        <v>0</v>
      </c>
      <c r="L31" s="24">
        <f t="shared" si="5"/>
        <v>0</v>
      </c>
      <c r="M31" s="26"/>
      <c r="N31" s="17"/>
      <c r="O31" s="17"/>
      <c r="P31" s="17"/>
      <c r="BM31" s="1"/>
    </row>
    <row r="32" spans="1:65" ht="14.25" customHeight="1">
      <c r="A32" s="17" t="s">
        <v>42</v>
      </c>
      <c r="B32" s="35">
        <v>0</v>
      </c>
      <c r="C32" s="19" t="s">
        <v>69</v>
      </c>
      <c r="D32" s="29" t="s">
        <v>65</v>
      </c>
      <c r="E32" s="21" t="s">
        <v>66</v>
      </c>
      <c r="F32" s="22" t="s">
        <v>67</v>
      </c>
      <c r="G32" s="23">
        <v>156</v>
      </c>
      <c r="H32" s="91">
        <v>0</v>
      </c>
      <c r="I32" s="25">
        <v>0.08</v>
      </c>
      <c r="J32" s="24">
        <f t="shared" si="3"/>
        <v>0</v>
      </c>
      <c r="K32" s="24">
        <f t="shared" si="4"/>
        <v>0</v>
      </c>
      <c r="L32" s="24">
        <f t="shared" si="5"/>
        <v>0</v>
      </c>
      <c r="M32" s="26"/>
      <c r="N32" s="17"/>
      <c r="O32" s="17"/>
      <c r="P32" s="17"/>
      <c r="BM32" s="1"/>
    </row>
    <row r="33" spans="1:65">
      <c r="A33" s="17" t="s">
        <v>45</v>
      </c>
      <c r="B33" s="35">
        <v>1</v>
      </c>
      <c r="C33" s="19" t="s">
        <v>56</v>
      </c>
      <c r="D33" s="29" t="s">
        <v>65</v>
      </c>
      <c r="E33" s="21" t="s">
        <v>66</v>
      </c>
      <c r="F33" s="22" t="s">
        <v>67</v>
      </c>
      <c r="G33" s="23">
        <v>240</v>
      </c>
      <c r="H33" s="91">
        <v>0</v>
      </c>
      <c r="I33" s="25">
        <v>0.08</v>
      </c>
      <c r="J33" s="24">
        <f t="shared" si="3"/>
        <v>0</v>
      </c>
      <c r="K33" s="24">
        <f t="shared" si="4"/>
        <v>0</v>
      </c>
      <c r="L33" s="24">
        <f t="shared" si="5"/>
        <v>0</v>
      </c>
      <c r="M33" s="26"/>
      <c r="N33" s="17"/>
      <c r="O33" s="17"/>
      <c r="P33" s="17"/>
      <c r="BM33" s="1"/>
    </row>
    <row r="34" spans="1:65">
      <c r="A34" s="17" t="s">
        <v>48</v>
      </c>
      <c r="B34" s="35">
        <v>2</v>
      </c>
      <c r="C34" s="19" t="s">
        <v>70</v>
      </c>
      <c r="D34" s="29" t="s">
        <v>65</v>
      </c>
      <c r="E34" s="21" t="s">
        <v>66</v>
      </c>
      <c r="F34" s="22" t="s">
        <v>67</v>
      </c>
      <c r="G34" s="23">
        <v>252</v>
      </c>
      <c r="H34" s="91">
        <v>0</v>
      </c>
      <c r="I34" s="25">
        <v>0.08</v>
      </c>
      <c r="J34" s="24">
        <f t="shared" si="3"/>
        <v>0</v>
      </c>
      <c r="K34" s="24">
        <f t="shared" si="4"/>
        <v>0</v>
      </c>
      <c r="L34" s="24">
        <f t="shared" si="5"/>
        <v>0</v>
      </c>
      <c r="M34" s="26"/>
      <c r="N34" s="17"/>
      <c r="O34" s="17"/>
      <c r="P34" s="17"/>
      <c r="BM34" s="1"/>
    </row>
    <row r="35" spans="1:65">
      <c r="A35" s="17" t="s">
        <v>50</v>
      </c>
      <c r="B35" s="35">
        <v>2</v>
      </c>
      <c r="C35" s="19" t="s">
        <v>71</v>
      </c>
      <c r="D35" s="29" t="s">
        <v>72</v>
      </c>
      <c r="E35" s="21" t="s">
        <v>73</v>
      </c>
      <c r="F35" s="22" t="s">
        <v>74</v>
      </c>
      <c r="G35" s="23">
        <v>12</v>
      </c>
      <c r="H35" s="91">
        <v>0</v>
      </c>
      <c r="I35" s="25">
        <v>0.08</v>
      </c>
      <c r="J35" s="24">
        <f t="shared" si="3"/>
        <v>0</v>
      </c>
      <c r="K35" s="24">
        <f t="shared" si="4"/>
        <v>0</v>
      </c>
      <c r="L35" s="24">
        <f t="shared" si="5"/>
        <v>0</v>
      </c>
      <c r="M35" s="26"/>
      <c r="N35" s="17"/>
      <c r="O35" s="17"/>
      <c r="P35" s="17"/>
      <c r="BM35" s="1"/>
    </row>
    <row r="36" spans="1:65">
      <c r="A36" s="17" t="s">
        <v>51</v>
      </c>
      <c r="B36" s="18" t="s">
        <v>53</v>
      </c>
      <c r="C36" s="19" t="s">
        <v>75</v>
      </c>
      <c r="D36" s="29" t="s">
        <v>65</v>
      </c>
      <c r="E36" s="21" t="s">
        <v>66</v>
      </c>
      <c r="F36" s="22" t="s">
        <v>76</v>
      </c>
      <c r="G36" s="23">
        <v>12</v>
      </c>
      <c r="H36" s="91">
        <v>0</v>
      </c>
      <c r="I36" s="25">
        <v>0.08</v>
      </c>
      <c r="J36" s="24">
        <f t="shared" si="3"/>
        <v>0</v>
      </c>
      <c r="K36" s="24">
        <f t="shared" si="4"/>
        <v>0</v>
      </c>
      <c r="L36" s="24">
        <f t="shared" si="5"/>
        <v>0</v>
      </c>
      <c r="M36" s="26"/>
      <c r="N36" s="17"/>
      <c r="O36" s="17"/>
      <c r="P36" s="17"/>
      <c r="BM36" s="1"/>
    </row>
    <row r="37" spans="1:65">
      <c r="A37" s="17" t="s">
        <v>52</v>
      </c>
      <c r="B37" s="18" t="s">
        <v>49</v>
      </c>
      <c r="C37" s="19" t="s">
        <v>75</v>
      </c>
      <c r="D37" s="29" t="s">
        <v>65</v>
      </c>
      <c r="E37" s="21" t="s">
        <v>66</v>
      </c>
      <c r="F37" s="30" t="s">
        <v>71</v>
      </c>
      <c r="G37" s="23">
        <v>48</v>
      </c>
      <c r="H37" s="91">
        <v>0</v>
      </c>
      <c r="I37" s="25">
        <v>0.08</v>
      </c>
      <c r="J37" s="24">
        <f t="shared" si="3"/>
        <v>0</v>
      </c>
      <c r="K37" s="24">
        <f t="shared" si="4"/>
        <v>0</v>
      </c>
      <c r="L37" s="24">
        <f t="shared" si="5"/>
        <v>0</v>
      </c>
      <c r="M37" s="26"/>
      <c r="N37" s="17"/>
      <c r="O37" s="17"/>
      <c r="P37" s="17"/>
      <c r="BM37" s="1"/>
    </row>
    <row r="38" spans="1:65" ht="26.7" customHeight="1">
      <c r="J38" s="27" t="s">
        <v>62</v>
      </c>
      <c r="K38" s="28">
        <f>K30+K31+K32+K33+K34+K35+K36+K37</f>
        <v>0</v>
      </c>
      <c r="L38" s="28">
        <f>L30+L31+L32+L33+L34+L35+L36+L37</f>
        <v>0</v>
      </c>
    </row>
    <row r="42" spans="1:65" ht="48.75" customHeight="1">
      <c r="A42" s="105" t="s">
        <v>77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</row>
    <row r="44" spans="1:65" ht="71.25" customHeight="1">
      <c r="A44" s="2" t="s">
        <v>1</v>
      </c>
      <c r="B44" s="2" t="s">
        <v>2</v>
      </c>
      <c r="C44" s="2" t="s">
        <v>3</v>
      </c>
      <c r="D44" s="3" t="s">
        <v>4</v>
      </c>
      <c r="E44" s="4" t="s">
        <v>5</v>
      </c>
      <c r="F44" s="5" t="s">
        <v>6</v>
      </c>
      <c r="G44" s="4" t="s">
        <v>78</v>
      </c>
      <c r="H44" s="4" t="s">
        <v>79</v>
      </c>
      <c r="I44" s="4" t="s">
        <v>9</v>
      </c>
      <c r="J44" s="2" t="s">
        <v>80</v>
      </c>
      <c r="K44" s="2" t="s">
        <v>11</v>
      </c>
      <c r="L44" s="4" t="s">
        <v>12</v>
      </c>
      <c r="M44" s="4" t="s">
        <v>13</v>
      </c>
      <c r="N44" s="2" t="s">
        <v>14</v>
      </c>
      <c r="O44" s="82" t="s">
        <v>15</v>
      </c>
      <c r="P44" s="2" t="s">
        <v>220</v>
      </c>
      <c r="BM44" s="1"/>
    </row>
    <row r="45" spans="1:65">
      <c r="A45" s="6" t="s">
        <v>16</v>
      </c>
      <c r="B45" s="7" t="s">
        <v>17</v>
      </c>
      <c r="C45" s="8" t="s">
        <v>18</v>
      </c>
      <c r="D45" s="9" t="s">
        <v>19</v>
      </c>
      <c r="E45" s="10" t="s">
        <v>20</v>
      </c>
      <c r="F45" s="11" t="s">
        <v>21</v>
      </c>
      <c r="G45" s="12" t="s">
        <v>22</v>
      </c>
      <c r="H45" s="10" t="s">
        <v>23</v>
      </c>
      <c r="I45" s="13" t="s">
        <v>24</v>
      </c>
      <c r="J45" s="6" t="s">
        <v>25</v>
      </c>
      <c r="K45" s="6" t="s">
        <v>26</v>
      </c>
      <c r="L45" s="10" t="s">
        <v>27</v>
      </c>
      <c r="M45" s="13" t="s">
        <v>28</v>
      </c>
      <c r="N45" s="6" t="s">
        <v>29</v>
      </c>
      <c r="O45" s="80" t="s">
        <v>30</v>
      </c>
      <c r="P45" s="6" t="s">
        <v>219</v>
      </c>
      <c r="BM45" s="1"/>
    </row>
    <row r="46" spans="1:65">
      <c r="A46" s="6"/>
      <c r="B46" s="7"/>
      <c r="C46" s="8"/>
      <c r="D46" s="9"/>
      <c r="E46" s="14"/>
      <c r="F46" s="15"/>
      <c r="G46" s="16"/>
      <c r="H46" s="14"/>
      <c r="I46" s="16"/>
      <c r="J46" s="6" t="s">
        <v>31</v>
      </c>
      <c r="K46" s="6" t="s">
        <v>32</v>
      </c>
      <c r="L46" s="14" t="s">
        <v>33</v>
      </c>
      <c r="M46" s="16"/>
      <c r="N46" s="6"/>
      <c r="O46" s="80"/>
      <c r="P46" s="6"/>
      <c r="BM46" s="1"/>
    </row>
    <row r="47" spans="1:65" ht="36">
      <c r="A47" s="17" t="s">
        <v>34</v>
      </c>
      <c r="B47" s="18" t="s">
        <v>53</v>
      </c>
      <c r="C47" s="19" t="s">
        <v>81</v>
      </c>
      <c r="D47" s="19" t="s">
        <v>81</v>
      </c>
      <c r="E47" s="19" t="s">
        <v>81</v>
      </c>
      <c r="F47" s="31" t="s">
        <v>82</v>
      </c>
      <c r="G47" s="23">
        <v>216</v>
      </c>
      <c r="H47" s="24">
        <v>0</v>
      </c>
      <c r="I47" s="25">
        <v>0.08</v>
      </c>
      <c r="J47" s="24">
        <f t="shared" ref="J47:J56" si="6">H47*I47+H47</f>
        <v>0</v>
      </c>
      <c r="K47" s="24">
        <f t="shared" ref="K47:K56" si="7">G47*H47</f>
        <v>0</v>
      </c>
      <c r="L47" s="24">
        <f t="shared" ref="L47:L56" si="8">G47*J47</f>
        <v>0</v>
      </c>
      <c r="M47" s="26"/>
      <c r="N47" s="17"/>
      <c r="O47" s="17"/>
      <c r="P47" s="17"/>
      <c r="BM47" s="1"/>
    </row>
    <row r="48" spans="1:65" ht="36">
      <c r="A48" s="17" t="s">
        <v>40</v>
      </c>
      <c r="B48" s="35">
        <v>0</v>
      </c>
      <c r="C48" s="19" t="s">
        <v>81</v>
      </c>
      <c r="D48" s="19" t="s">
        <v>81</v>
      </c>
      <c r="E48" s="19" t="s">
        <v>81</v>
      </c>
      <c r="F48" s="31" t="s">
        <v>82</v>
      </c>
      <c r="G48" s="23">
        <v>120</v>
      </c>
      <c r="H48" s="91">
        <v>0</v>
      </c>
      <c r="I48" s="25">
        <v>0.08</v>
      </c>
      <c r="J48" s="24">
        <f t="shared" si="6"/>
        <v>0</v>
      </c>
      <c r="K48" s="24">
        <f t="shared" si="7"/>
        <v>0</v>
      </c>
      <c r="L48" s="24">
        <f t="shared" si="8"/>
        <v>0</v>
      </c>
      <c r="M48" s="26"/>
      <c r="N48" s="17"/>
      <c r="O48" s="17"/>
      <c r="P48" s="17"/>
      <c r="BM48" s="1"/>
    </row>
    <row r="49" spans="1:65" ht="36">
      <c r="A49" s="17" t="s">
        <v>42</v>
      </c>
      <c r="B49" s="18" t="s">
        <v>49</v>
      </c>
      <c r="C49" s="19" t="s">
        <v>81</v>
      </c>
      <c r="D49" s="19" t="s">
        <v>81</v>
      </c>
      <c r="E49" s="19" t="s">
        <v>81</v>
      </c>
      <c r="F49" s="31" t="s">
        <v>83</v>
      </c>
      <c r="G49" s="23">
        <v>24</v>
      </c>
      <c r="H49" s="91">
        <v>0</v>
      </c>
      <c r="I49" s="25">
        <v>0.08</v>
      </c>
      <c r="J49" s="24">
        <f t="shared" si="6"/>
        <v>0</v>
      </c>
      <c r="K49" s="24">
        <f t="shared" si="7"/>
        <v>0</v>
      </c>
      <c r="L49" s="24">
        <f t="shared" si="8"/>
        <v>0</v>
      </c>
      <c r="M49" s="26"/>
      <c r="N49" s="17"/>
      <c r="O49" s="17"/>
      <c r="P49" s="17"/>
      <c r="BM49" s="1"/>
    </row>
    <row r="50" spans="1:65" ht="36">
      <c r="A50" s="17" t="s">
        <v>45</v>
      </c>
      <c r="B50" s="18" t="s">
        <v>53</v>
      </c>
      <c r="C50" s="19" t="s">
        <v>81</v>
      </c>
      <c r="D50" s="19" t="s">
        <v>81</v>
      </c>
      <c r="E50" s="19" t="s">
        <v>81</v>
      </c>
      <c r="F50" s="31" t="s">
        <v>83</v>
      </c>
      <c r="G50" s="23">
        <v>240</v>
      </c>
      <c r="H50" s="91">
        <v>0</v>
      </c>
      <c r="I50" s="25">
        <v>0.08</v>
      </c>
      <c r="J50" s="24">
        <f t="shared" si="6"/>
        <v>0</v>
      </c>
      <c r="K50" s="24">
        <f t="shared" si="7"/>
        <v>0</v>
      </c>
      <c r="L50" s="24">
        <f t="shared" si="8"/>
        <v>0</v>
      </c>
      <c r="M50" s="26"/>
      <c r="N50" s="17"/>
      <c r="O50" s="17"/>
      <c r="P50" s="17"/>
      <c r="BM50" s="1"/>
    </row>
    <row r="51" spans="1:65" ht="36">
      <c r="A51" s="17" t="s">
        <v>48</v>
      </c>
      <c r="B51" s="35">
        <v>0</v>
      </c>
      <c r="C51" s="19" t="s">
        <v>81</v>
      </c>
      <c r="D51" s="19" t="s">
        <v>81</v>
      </c>
      <c r="E51" s="19" t="s">
        <v>81</v>
      </c>
      <c r="F51" s="31" t="s">
        <v>83</v>
      </c>
      <c r="G51" s="23">
        <v>228</v>
      </c>
      <c r="H51" s="91">
        <v>0</v>
      </c>
      <c r="I51" s="25">
        <v>0.08</v>
      </c>
      <c r="J51" s="24">
        <f t="shared" si="6"/>
        <v>0</v>
      </c>
      <c r="K51" s="24">
        <f t="shared" si="7"/>
        <v>0</v>
      </c>
      <c r="L51" s="24">
        <f t="shared" si="8"/>
        <v>0</v>
      </c>
      <c r="M51" s="26"/>
      <c r="N51" s="17"/>
      <c r="O51" s="17"/>
      <c r="P51" s="17"/>
      <c r="BM51" s="1"/>
    </row>
    <row r="52" spans="1:65" ht="36">
      <c r="A52" s="17" t="s">
        <v>50</v>
      </c>
      <c r="B52" s="35">
        <v>1</v>
      </c>
      <c r="C52" s="19" t="s">
        <v>81</v>
      </c>
      <c r="D52" s="19" t="s">
        <v>81</v>
      </c>
      <c r="E52" s="19" t="s">
        <v>81</v>
      </c>
      <c r="F52" s="31" t="s">
        <v>83</v>
      </c>
      <c r="G52" s="23">
        <v>48</v>
      </c>
      <c r="H52" s="91">
        <v>0</v>
      </c>
      <c r="I52" s="25">
        <v>0.08</v>
      </c>
      <c r="J52" s="24">
        <f t="shared" si="6"/>
        <v>0</v>
      </c>
      <c r="K52" s="24">
        <f t="shared" si="7"/>
        <v>0</v>
      </c>
      <c r="L52" s="24">
        <f t="shared" si="8"/>
        <v>0</v>
      </c>
      <c r="M52" s="26"/>
      <c r="N52" s="17"/>
      <c r="O52" s="17"/>
      <c r="P52" s="17"/>
      <c r="BM52" s="1"/>
    </row>
    <row r="53" spans="1:65" ht="31.65" customHeight="1">
      <c r="A53" s="17" t="s">
        <v>51</v>
      </c>
      <c r="B53" s="18" t="s">
        <v>53</v>
      </c>
      <c r="C53" s="19" t="s">
        <v>81</v>
      </c>
      <c r="D53" s="19" t="s">
        <v>81</v>
      </c>
      <c r="E53" s="19" t="s">
        <v>81</v>
      </c>
      <c r="F53" s="31" t="s">
        <v>84</v>
      </c>
      <c r="G53" s="23">
        <v>60</v>
      </c>
      <c r="H53" s="91">
        <v>0</v>
      </c>
      <c r="I53" s="25">
        <v>0.08</v>
      </c>
      <c r="J53" s="24">
        <f t="shared" si="6"/>
        <v>0</v>
      </c>
      <c r="K53" s="24">
        <f t="shared" si="7"/>
        <v>0</v>
      </c>
      <c r="L53" s="24">
        <f t="shared" si="8"/>
        <v>0</v>
      </c>
      <c r="M53" s="26"/>
      <c r="N53" s="17"/>
      <c r="O53" s="17"/>
      <c r="P53" s="17"/>
      <c r="BM53" s="1"/>
    </row>
    <row r="54" spans="1:65" ht="35.85" customHeight="1">
      <c r="A54" s="17" t="s">
        <v>52</v>
      </c>
      <c r="B54" s="70" t="s">
        <v>43</v>
      </c>
      <c r="C54" s="19" t="s">
        <v>81</v>
      </c>
      <c r="D54" s="19" t="s">
        <v>81</v>
      </c>
      <c r="E54" s="19" t="s">
        <v>81</v>
      </c>
      <c r="F54" s="31" t="s">
        <v>215</v>
      </c>
      <c r="G54" s="23">
        <v>72</v>
      </c>
      <c r="H54" s="91">
        <v>0</v>
      </c>
      <c r="I54" s="25">
        <v>0.08</v>
      </c>
      <c r="J54" s="69">
        <f>H54*I54+H54</f>
        <v>0</v>
      </c>
      <c r="K54" s="69">
        <f>G54*H54</f>
        <v>0</v>
      </c>
      <c r="L54" s="69">
        <f>G54*J54</f>
        <v>0</v>
      </c>
      <c r="M54" s="68"/>
      <c r="N54" s="17"/>
      <c r="O54" s="17"/>
      <c r="P54" s="17"/>
      <c r="BM54" s="1"/>
    </row>
    <row r="55" spans="1:65" ht="30.75" customHeight="1">
      <c r="A55" s="17" t="s">
        <v>55</v>
      </c>
      <c r="B55" s="35">
        <v>0</v>
      </c>
      <c r="C55" s="19" t="s">
        <v>81</v>
      </c>
      <c r="D55" s="19" t="s">
        <v>81</v>
      </c>
      <c r="E55" s="19" t="s">
        <v>81</v>
      </c>
      <c r="F55" s="31" t="s">
        <v>84</v>
      </c>
      <c r="G55" s="23">
        <v>84</v>
      </c>
      <c r="H55" s="91">
        <v>0</v>
      </c>
      <c r="I55" s="25">
        <v>0.08</v>
      </c>
      <c r="J55" s="24">
        <f t="shared" si="6"/>
        <v>0</v>
      </c>
      <c r="K55" s="24">
        <f t="shared" si="7"/>
        <v>0</v>
      </c>
      <c r="L55" s="24">
        <f t="shared" si="8"/>
        <v>0</v>
      </c>
      <c r="M55" s="26"/>
      <c r="N55" s="17"/>
      <c r="O55" s="17"/>
      <c r="P55" s="17"/>
      <c r="BM55" s="1"/>
    </row>
    <row r="56" spans="1:65" ht="27.75" customHeight="1">
      <c r="A56" s="17" t="s">
        <v>57</v>
      </c>
      <c r="B56" s="35">
        <v>1</v>
      </c>
      <c r="C56" s="19" t="s">
        <v>81</v>
      </c>
      <c r="D56" s="19" t="s">
        <v>81</v>
      </c>
      <c r="E56" s="19" t="s">
        <v>81</v>
      </c>
      <c r="F56" s="31" t="s">
        <v>84</v>
      </c>
      <c r="G56" s="23">
        <v>48</v>
      </c>
      <c r="H56" s="91">
        <v>0</v>
      </c>
      <c r="I56" s="25">
        <v>0.08</v>
      </c>
      <c r="J56" s="24">
        <f t="shared" si="6"/>
        <v>0</v>
      </c>
      <c r="K56" s="24">
        <f t="shared" si="7"/>
        <v>0</v>
      </c>
      <c r="L56" s="24">
        <f t="shared" si="8"/>
        <v>0</v>
      </c>
      <c r="M56" s="26"/>
      <c r="N56" s="17"/>
      <c r="O56" s="17"/>
      <c r="P56" s="17"/>
      <c r="BM56" s="1"/>
    </row>
    <row r="57" spans="1:65">
      <c r="J57" s="27" t="s">
        <v>62</v>
      </c>
      <c r="K57" s="28">
        <f>K47+K48+K49+K50+K51+K52+K53+K54+K55+K56</f>
        <v>0</v>
      </c>
      <c r="L57" s="28">
        <f>L47+L48+L49+L50+L51+L52+L53+L54+L55+L56</f>
        <v>0</v>
      </c>
    </row>
    <row r="60" spans="1:65" ht="14.25" customHeight="1"/>
    <row r="61" spans="1:65" ht="51" customHeight="1">
      <c r="A61" s="105" t="s">
        <v>85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</row>
    <row r="62" spans="1:65" ht="15" customHeight="1"/>
    <row r="63" spans="1:65" ht="55.2">
      <c r="A63" s="2" t="s">
        <v>1</v>
      </c>
      <c r="B63" s="2" t="s">
        <v>2</v>
      </c>
      <c r="C63" s="2" t="s">
        <v>3</v>
      </c>
      <c r="D63" s="3" t="s">
        <v>4</v>
      </c>
      <c r="E63" s="4" t="s">
        <v>5</v>
      </c>
      <c r="F63" s="5" t="s">
        <v>6</v>
      </c>
      <c r="G63" s="4" t="s">
        <v>7</v>
      </c>
      <c r="H63" s="4" t="s">
        <v>8</v>
      </c>
      <c r="I63" s="4" t="s">
        <v>9</v>
      </c>
      <c r="J63" s="2" t="s">
        <v>10</v>
      </c>
      <c r="K63" s="2" t="s">
        <v>11</v>
      </c>
      <c r="L63" s="4" t="s">
        <v>12</v>
      </c>
      <c r="M63" s="4" t="s">
        <v>13</v>
      </c>
      <c r="N63" s="2" t="s">
        <v>14</v>
      </c>
      <c r="O63" s="82" t="s">
        <v>15</v>
      </c>
      <c r="P63" s="2" t="s">
        <v>220</v>
      </c>
      <c r="BM63" s="1"/>
    </row>
    <row r="64" spans="1:65">
      <c r="A64" s="6" t="s">
        <v>16</v>
      </c>
      <c r="B64" s="7" t="s">
        <v>17</v>
      </c>
      <c r="C64" s="8" t="s">
        <v>18</v>
      </c>
      <c r="D64" s="9" t="s">
        <v>19</v>
      </c>
      <c r="E64" s="10" t="s">
        <v>20</v>
      </c>
      <c r="F64" s="11" t="s">
        <v>21</v>
      </c>
      <c r="G64" s="12" t="s">
        <v>22</v>
      </c>
      <c r="H64" s="10" t="s">
        <v>23</v>
      </c>
      <c r="I64" s="13" t="s">
        <v>24</v>
      </c>
      <c r="J64" s="6" t="s">
        <v>25</v>
      </c>
      <c r="K64" s="6" t="s">
        <v>26</v>
      </c>
      <c r="L64" s="10" t="s">
        <v>27</v>
      </c>
      <c r="M64" s="13" t="s">
        <v>28</v>
      </c>
      <c r="N64" s="6" t="s">
        <v>29</v>
      </c>
      <c r="O64" s="80" t="s">
        <v>30</v>
      </c>
      <c r="P64" s="6" t="s">
        <v>219</v>
      </c>
      <c r="BM64" s="1"/>
    </row>
    <row r="65" spans="1:65">
      <c r="A65" s="6"/>
      <c r="B65" s="7"/>
      <c r="C65" s="8"/>
      <c r="D65" s="9"/>
      <c r="E65" s="14"/>
      <c r="F65" s="15"/>
      <c r="G65" s="16"/>
      <c r="H65" s="14"/>
      <c r="I65" s="16"/>
      <c r="J65" s="6" t="s">
        <v>31</v>
      </c>
      <c r="K65" s="6" t="s">
        <v>32</v>
      </c>
      <c r="L65" s="14" t="s">
        <v>33</v>
      </c>
      <c r="M65" s="16"/>
      <c r="N65" s="6"/>
      <c r="O65" s="80"/>
      <c r="P65" s="6"/>
      <c r="BM65" s="1"/>
    </row>
    <row r="66" spans="1:65">
      <c r="A66" s="17" t="s">
        <v>34</v>
      </c>
      <c r="B66" s="18" t="s">
        <v>35</v>
      </c>
      <c r="C66" s="19" t="s">
        <v>36</v>
      </c>
      <c r="D66" s="29" t="s">
        <v>86</v>
      </c>
      <c r="E66" s="21" t="s">
        <v>66</v>
      </c>
      <c r="F66" s="22" t="s">
        <v>58</v>
      </c>
      <c r="G66" s="23">
        <v>72</v>
      </c>
      <c r="H66" s="24">
        <v>0</v>
      </c>
      <c r="I66" s="25">
        <v>0.08</v>
      </c>
      <c r="J66" s="24">
        <f t="shared" ref="J66:J75" si="9">H66*I66+H66</f>
        <v>0</v>
      </c>
      <c r="K66" s="24">
        <f t="shared" ref="K66:K75" si="10">G66*H66</f>
        <v>0</v>
      </c>
      <c r="L66" s="24">
        <f t="shared" ref="L66:L75" si="11">G66*J66</f>
        <v>0</v>
      </c>
      <c r="M66" s="26"/>
      <c r="N66" s="17"/>
      <c r="O66" s="17"/>
      <c r="P66" s="17"/>
      <c r="BM66" s="1"/>
    </row>
    <row r="67" spans="1:65">
      <c r="A67" s="17" t="s">
        <v>40</v>
      </c>
      <c r="B67" s="18" t="s">
        <v>41</v>
      </c>
      <c r="C67" s="19" t="s">
        <v>36</v>
      </c>
      <c r="D67" s="29" t="s">
        <v>86</v>
      </c>
      <c r="E67" s="21" t="s">
        <v>66</v>
      </c>
      <c r="F67" s="22" t="s">
        <v>58</v>
      </c>
      <c r="G67" s="23">
        <v>36</v>
      </c>
      <c r="H67" s="91">
        <v>0</v>
      </c>
      <c r="I67" s="25">
        <v>0.08</v>
      </c>
      <c r="J67" s="24">
        <f t="shared" si="9"/>
        <v>0</v>
      </c>
      <c r="K67" s="24">
        <f t="shared" si="10"/>
        <v>0</v>
      </c>
      <c r="L67" s="24">
        <f t="shared" si="11"/>
        <v>0</v>
      </c>
      <c r="M67" s="26"/>
      <c r="N67" s="17"/>
      <c r="O67" s="17"/>
      <c r="P67" s="17"/>
      <c r="BM67" s="1"/>
    </row>
    <row r="68" spans="1:65">
      <c r="A68" s="17" t="s">
        <v>42</v>
      </c>
      <c r="B68" s="18" t="s">
        <v>43</v>
      </c>
      <c r="C68" s="19" t="s">
        <v>36</v>
      </c>
      <c r="D68" s="29" t="s">
        <v>86</v>
      </c>
      <c r="E68" s="21" t="s">
        <v>66</v>
      </c>
      <c r="F68" s="22" t="s">
        <v>58</v>
      </c>
      <c r="G68" s="23">
        <v>36</v>
      </c>
      <c r="H68" s="91">
        <v>0</v>
      </c>
      <c r="I68" s="25">
        <v>0.08</v>
      </c>
      <c r="J68" s="24">
        <f t="shared" si="9"/>
        <v>0</v>
      </c>
      <c r="K68" s="24">
        <f t="shared" si="10"/>
        <v>0</v>
      </c>
      <c r="L68" s="24">
        <f t="shared" si="11"/>
        <v>0</v>
      </c>
      <c r="M68" s="26"/>
      <c r="N68" s="17"/>
      <c r="O68" s="17"/>
      <c r="P68" s="17"/>
      <c r="BM68" s="1"/>
    </row>
    <row r="69" spans="1:65">
      <c r="A69" s="17" t="s">
        <v>45</v>
      </c>
      <c r="B69" s="18" t="s">
        <v>49</v>
      </c>
      <c r="C69" s="19" t="s">
        <v>87</v>
      </c>
      <c r="D69" s="29" t="s">
        <v>86</v>
      </c>
      <c r="E69" s="21" t="s">
        <v>66</v>
      </c>
      <c r="F69" s="22" t="s">
        <v>58</v>
      </c>
      <c r="G69" s="23">
        <v>72</v>
      </c>
      <c r="H69" s="91">
        <v>0</v>
      </c>
      <c r="I69" s="25">
        <v>0.08</v>
      </c>
      <c r="J69" s="24">
        <f t="shared" si="9"/>
        <v>0</v>
      </c>
      <c r="K69" s="24">
        <f t="shared" si="10"/>
        <v>0</v>
      </c>
      <c r="L69" s="24">
        <f t="shared" si="11"/>
        <v>0</v>
      </c>
      <c r="M69" s="26"/>
      <c r="N69" s="17"/>
      <c r="O69" s="17"/>
      <c r="P69" s="17"/>
      <c r="BM69" s="1"/>
    </row>
    <row r="70" spans="1:65">
      <c r="A70" s="17" t="s">
        <v>48</v>
      </c>
      <c r="B70" s="18" t="s">
        <v>53</v>
      </c>
      <c r="C70" s="19" t="s">
        <v>88</v>
      </c>
      <c r="D70" s="29" t="s">
        <v>89</v>
      </c>
      <c r="E70" s="21" t="s">
        <v>66</v>
      </c>
      <c r="F70" s="22" t="s">
        <v>90</v>
      </c>
      <c r="G70" s="23">
        <v>36</v>
      </c>
      <c r="H70" s="91">
        <v>0</v>
      </c>
      <c r="I70" s="25">
        <v>0.08</v>
      </c>
      <c r="J70" s="24">
        <f t="shared" si="9"/>
        <v>0</v>
      </c>
      <c r="K70" s="24">
        <f t="shared" si="10"/>
        <v>0</v>
      </c>
      <c r="L70" s="24">
        <f t="shared" si="11"/>
        <v>0</v>
      </c>
      <c r="M70" s="26"/>
      <c r="N70" s="17"/>
      <c r="O70" s="17"/>
      <c r="P70" s="17"/>
      <c r="BM70" s="1"/>
    </row>
    <row r="71" spans="1:65" ht="26.4">
      <c r="A71" s="17" t="s">
        <v>50</v>
      </c>
      <c r="B71" s="35">
        <v>0</v>
      </c>
      <c r="C71" s="19" t="s">
        <v>69</v>
      </c>
      <c r="D71" s="29" t="s">
        <v>91</v>
      </c>
      <c r="E71" s="21" t="s">
        <v>66</v>
      </c>
      <c r="F71" s="22" t="s">
        <v>58</v>
      </c>
      <c r="G71" s="23">
        <v>288</v>
      </c>
      <c r="H71" s="91">
        <v>0</v>
      </c>
      <c r="I71" s="25">
        <v>0.08</v>
      </c>
      <c r="J71" s="24">
        <f t="shared" si="9"/>
        <v>0</v>
      </c>
      <c r="K71" s="24">
        <f t="shared" si="10"/>
        <v>0</v>
      </c>
      <c r="L71" s="24">
        <f t="shared" si="11"/>
        <v>0</v>
      </c>
      <c r="M71" s="26"/>
      <c r="N71" s="17"/>
      <c r="O71" s="17"/>
      <c r="P71" s="17"/>
      <c r="BM71" s="1"/>
    </row>
    <row r="72" spans="1:65" ht="26.4">
      <c r="A72" s="17" t="s">
        <v>51</v>
      </c>
      <c r="B72" s="35">
        <v>0</v>
      </c>
      <c r="C72" s="19" t="s">
        <v>69</v>
      </c>
      <c r="D72" s="29" t="s">
        <v>92</v>
      </c>
      <c r="E72" s="21" t="s">
        <v>66</v>
      </c>
      <c r="F72" s="22" t="s">
        <v>67</v>
      </c>
      <c r="G72" s="23">
        <v>180</v>
      </c>
      <c r="H72" s="91">
        <v>0</v>
      </c>
      <c r="I72" s="25">
        <v>0.08</v>
      </c>
      <c r="J72" s="24">
        <f t="shared" si="9"/>
        <v>0</v>
      </c>
      <c r="K72" s="24">
        <f t="shared" si="10"/>
        <v>0</v>
      </c>
      <c r="L72" s="24">
        <f t="shared" si="11"/>
        <v>0</v>
      </c>
      <c r="M72" s="26"/>
      <c r="N72" s="17"/>
      <c r="O72" s="17"/>
      <c r="P72" s="17"/>
      <c r="BM72" s="1"/>
    </row>
    <row r="73" spans="1:65">
      <c r="A73" s="17" t="s">
        <v>52</v>
      </c>
      <c r="B73" s="35">
        <v>1</v>
      </c>
      <c r="C73" s="19" t="s">
        <v>93</v>
      </c>
      <c r="D73" s="29" t="s">
        <v>89</v>
      </c>
      <c r="E73" s="21" t="s">
        <v>66</v>
      </c>
      <c r="F73" s="22" t="s">
        <v>67</v>
      </c>
      <c r="G73" s="23">
        <v>36</v>
      </c>
      <c r="H73" s="91">
        <v>0</v>
      </c>
      <c r="I73" s="25">
        <v>0.08</v>
      </c>
      <c r="J73" s="24">
        <f t="shared" si="9"/>
        <v>0</v>
      </c>
      <c r="K73" s="24">
        <f t="shared" si="10"/>
        <v>0</v>
      </c>
      <c r="L73" s="24">
        <f t="shared" si="11"/>
        <v>0</v>
      </c>
      <c r="M73" s="26"/>
      <c r="N73" s="17"/>
      <c r="O73" s="17"/>
      <c r="P73" s="17"/>
      <c r="BM73" s="1"/>
    </row>
    <row r="74" spans="1:65">
      <c r="A74" s="17" t="s">
        <v>55</v>
      </c>
      <c r="B74" s="35">
        <v>1</v>
      </c>
      <c r="C74" s="19" t="s">
        <v>94</v>
      </c>
      <c r="D74" s="29" t="s">
        <v>89</v>
      </c>
      <c r="E74" s="21" t="s">
        <v>66</v>
      </c>
      <c r="F74" s="22" t="s">
        <v>58</v>
      </c>
      <c r="G74" s="23">
        <v>36</v>
      </c>
      <c r="H74" s="91">
        <v>0</v>
      </c>
      <c r="I74" s="25">
        <v>0.08</v>
      </c>
      <c r="J74" s="24">
        <f t="shared" si="9"/>
        <v>0</v>
      </c>
      <c r="K74" s="24">
        <f t="shared" si="10"/>
        <v>0</v>
      </c>
      <c r="L74" s="24">
        <f t="shared" si="11"/>
        <v>0</v>
      </c>
      <c r="M74" s="26"/>
      <c r="N74" s="17"/>
      <c r="O74" s="17"/>
      <c r="P74" s="17"/>
      <c r="BM74" s="1"/>
    </row>
    <row r="75" spans="1:65" ht="25.5" customHeight="1">
      <c r="A75" s="17" t="s">
        <v>57</v>
      </c>
      <c r="B75" s="35">
        <v>2</v>
      </c>
      <c r="C75" s="19" t="s">
        <v>95</v>
      </c>
      <c r="D75" s="29" t="s">
        <v>89</v>
      </c>
      <c r="E75" s="21" t="s">
        <v>66</v>
      </c>
      <c r="F75" s="22" t="s">
        <v>96</v>
      </c>
      <c r="G75" s="23">
        <v>24</v>
      </c>
      <c r="H75" s="91">
        <v>0</v>
      </c>
      <c r="I75" s="25">
        <v>0.08</v>
      </c>
      <c r="J75" s="24">
        <f t="shared" si="9"/>
        <v>0</v>
      </c>
      <c r="K75" s="24">
        <f t="shared" si="10"/>
        <v>0</v>
      </c>
      <c r="L75" s="24">
        <f t="shared" si="11"/>
        <v>0</v>
      </c>
      <c r="M75" s="26"/>
      <c r="N75" s="17"/>
      <c r="O75" s="17"/>
      <c r="P75" s="17"/>
      <c r="BM75" s="1"/>
    </row>
    <row r="76" spans="1:65">
      <c r="J76" s="27" t="s">
        <v>62</v>
      </c>
      <c r="K76" s="28">
        <f>K66+K67+K68+K69+K70+K71+K72+K73+K74+K75</f>
        <v>0</v>
      </c>
      <c r="L76" s="28">
        <f>L66+L67+L68+L69+L70+L71+L72+L73+L74+L75</f>
        <v>0</v>
      </c>
    </row>
    <row r="79" spans="1:65" ht="15" customHeight="1"/>
    <row r="80" spans="1:65" ht="50.25" customHeight="1">
      <c r="A80" s="105" t="s">
        <v>97</v>
      </c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</row>
    <row r="81" spans="1:65" ht="12.75" customHeight="1"/>
    <row r="82" spans="1:65" ht="55.2">
      <c r="A82" s="2" t="s">
        <v>1</v>
      </c>
      <c r="B82" s="2" t="s">
        <v>2</v>
      </c>
      <c r="C82" s="2" t="s">
        <v>3</v>
      </c>
      <c r="D82" s="3" t="s">
        <v>4</v>
      </c>
      <c r="E82" s="4" t="s">
        <v>5</v>
      </c>
      <c r="F82" s="5" t="s">
        <v>6</v>
      </c>
      <c r="G82" s="4" t="s">
        <v>7</v>
      </c>
      <c r="H82" s="4" t="s">
        <v>8</v>
      </c>
      <c r="I82" s="4" t="s">
        <v>9</v>
      </c>
      <c r="J82" s="2" t="s">
        <v>10</v>
      </c>
      <c r="K82" s="2" t="s">
        <v>11</v>
      </c>
      <c r="L82" s="4" t="s">
        <v>12</v>
      </c>
      <c r="M82" s="4" t="s">
        <v>13</v>
      </c>
      <c r="N82" s="2" t="s">
        <v>14</v>
      </c>
      <c r="O82" s="82" t="s">
        <v>15</v>
      </c>
      <c r="P82" s="2" t="s">
        <v>220</v>
      </c>
      <c r="BM82" s="1"/>
    </row>
    <row r="83" spans="1:65">
      <c r="A83" s="6" t="s">
        <v>16</v>
      </c>
      <c r="B83" s="7" t="s">
        <v>17</v>
      </c>
      <c r="C83" s="8" t="s">
        <v>18</v>
      </c>
      <c r="D83" s="9" t="s">
        <v>19</v>
      </c>
      <c r="E83" s="10" t="s">
        <v>20</v>
      </c>
      <c r="F83" s="11" t="s">
        <v>21</v>
      </c>
      <c r="G83" s="12" t="s">
        <v>22</v>
      </c>
      <c r="H83" s="10" t="s">
        <v>23</v>
      </c>
      <c r="I83" s="13" t="s">
        <v>24</v>
      </c>
      <c r="J83" s="6" t="s">
        <v>25</v>
      </c>
      <c r="K83" s="6" t="s">
        <v>26</v>
      </c>
      <c r="L83" s="10" t="s">
        <v>27</v>
      </c>
      <c r="M83" s="13" t="s">
        <v>28</v>
      </c>
      <c r="N83" s="6" t="s">
        <v>29</v>
      </c>
      <c r="O83" s="80" t="s">
        <v>30</v>
      </c>
      <c r="P83" s="6" t="s">
        <v>219</v>
      </c>
      <c r="BM83" s="1"/>
    </row>
    <row r="84" spans="1:65">
      <c r="A84" s="6"/>
      <c r="B84" s="7"/>
      <c r="C84" s="8"/>
      <c r="D84" s="9"/>
      <c r="E84" s="14"/>
      <c r="F84" s="15"/>
      <c r="G84" s="16"/>
      <c r="H84" s="14"/>
      <c r="I84" s="16"/>
      <c r="J84" s="6" t="s">
        <v>31</v>
      </c>
      <c r="K84" s="6" t="s">
        <v>32</v>
      </c>
      <c r="L84" s="14" t="s">
        <v>33</v>
      </c>
      <c r="M84" s="16"/>
      <c r="N84" s="6"/>
      <c r="O84" s="80"/>
      <c r="P84" s="6"/>
      <c r="BM84" s="1"/>
    </row>
    <row r="85" spans="1:65">
      <c r="A85" s="17" t="s">
        <v>34</v>
      </c>
      <c r="B85" s="35">
        <v>1</v>
      </c>
      <c r="C85" s="19" t="s">
        <v>69</v>
      </c>
      <c r="D85" s="29" t="s">
        <v>89</v>
      </c>
      <c r="E85" s="21" t="s">
        <v>98</v>
      </c>
      <c r="F85" s="22" t="s">
        <v>67</v>
      </c>
      <c r="G85" s="23">
        <v>12</v>
      </c>
      <c r="H85" s="24">
        <v>0</v>
      </c>
      <c r="I85" s="25">
        <v>0.08</v>
      </c>
      <c r="J85" s="24">
        <f>H85*I85+H85</f>
        <v>0</v>
      </c>
      <c r="K85" s="24">
        <f>G85*H85</f>
        <v>0</v>
      </c>
      <c r="L85" s="24">
        <f>G85*J85</f>
        <v>0</v>
      </c>
      <c r="M85" s="26"/>
      <c r="N85" s="17"/>
      <c r="O85" s="17"/>
      <c r="P85" s="17"/>
      <c r="BM85" s="1"/>
    </row>
    <row r="86" spans="1:65">
      <c r="A86" s="17" t="s">
        <v>40</v>
      </c>
      <c r="B86" s="35">
        <v>0</v>
      </c>
      <c r="C86" s="19" t="s">
        <v>39</v>
      </c>
      <c r="D86" s="29" t="s">
        <v>99</v>
      </c>
      <c r="E86" s="21" t="s">
        <v>38</v>
      </c>
      <c r="F86" s="22" t="s">
        <v>67</v>
      </c>
      <c r="G86" s="23">
        <v>12</v>
      </c>
      <c r="H86" s="91">
        <v>0</v>
      </c>
      <c r="I86" s="25">
        <v>0.08</v>
      </c>
      <c r="J86" s="24">
        <f>H86*I86+H86</f>
        <v>0</v>
      </c>
      <c r="K86" s="24">
        <f>G86*H86</f>
        <v>0</v>
      </c>
      <c r="L86" s="24">
        <f>G86*J86</f>
        <v>0</v>
      </c>
      <c r="M86" s="26"/>
      <c r="N86" s="17"/>
      <c r="O86" s="17"/>
      <c r="P86" s="17"/>
      <c r="BM86" s="1"/>
    </row>
    <row r="87" spans="1:65">
      <c r="A87" s="17" t="s">
        <v>42</v>
      </c>
      <c r="B87" s="35">
        <v>2</v>
      </c>
      <c r="C87" s="19" t="s">
        <v>100</v>
      </c>
      <c r="D87" s="29" t="s">
        <v>89</v>
      </c>
      <c r="E87" s="21" t="s">
        <v>98</v>
      </c>
      <c r="F87" s="22" t="s">
        <v>67</v>
      </c>
      <c r="G87" s="23">
        <v>12</v>
      </c>
      <c r="H87" s="91">
        <v>0</v>
      </c>
      <c r="I87" s="25">
        <v>0.08</v>
      </c>
      <c r="J87" s="24">
        <f>H87*I87+H87</f>
        <v>0</v>
      </c>
      <c r="K87" s="24">
        <f>G87*H87</f>
        <v>0</v>
      </c>
      <c r="L87" s="24">
        <f>G87*J87</f>
        <v>0</v>
      </c>
      <c r="M87" s="26"/>
      <c r="N87" s="17"/>
      <c r="O87" s="17"/>
      <c r="P87" s="17"/>
      <c r="BM87" s="1"/>
    </row>
    <row r="88" spans="1:65">
      <c r="J88" s="27" t="s">
        <v>62</v>
      </c>
      <c r="K88" s="28">
        <f>K85+K86+K87</f>
        <v>0</v>
      </c>
      <c r="L88" s="28">
        <f>L85+L86+L87</f>
        <v>0</v>
      </c>
    </row>
    <row r="91" spans="1:65" ht="15.75" customHeight="1"/>
    <row r="92" spans="1:65" ht="36" customHeight="1">
      <c r="A92" s="105" t="s">
        <v>236</v>
      </c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</row>
    <row r="93" spans="1:65" ht="16.5" customHeight="1"/>
    <row r="94" spans="1:65" ht="55.2">
      <c r="A94" s="2" t="s">
        <v>1</v>
      </c>
      <c r="B94" s="2" t="s">
        <v>2</v>
      </c>
      <c r="C94" s="2" t="s">
        <v>3</v>
      </c>
      <c r="D94" s="3" t="s">
        <v>4</v>
      </c>
      <c r="E94" s="4" t="s">
        <v>5</v>
      </c>
      <c r="F94" s="5" t="s">
        <v>6</v>
      </c>
      <c r="G94" s="4" t="s">
        <v>7</v>
      </c>
      <c r="H94" s="4" t="s">
        <v>8</v>
      </c>
      <c r="I94" s="4" t="s">
        <v>9</v>
      </c>
      <c r="J94" s="2" t="s">
        <v>10</v>
      </c>
      <c r="K94" s="2" t="s">
        <v>11</v>
      </c>
      <c r="L94" s="4" t="s">
        <v>12</v>
      </c>
      <c r="M94" s="4" t="s">
        <v>13</v>
      </c>
      <c r="N94" s="2" t="s">
        <v>14</v>
      </c>
      <c r="O94" s="82" t="s">
        <v>15</v>
      </c>
      <c r="P94" s="2" t="s">
        <v>220</v>
      </c>
      <c r="BM94" s="1"/>
    </row>
    <row r="95" spans="1:65">
      <c r="A95" s="6" t="s">
        <v>16</v>
      </c>
      <c r="B95" s="7" t="s">
        <v>17</v>
      </c>
      <c r="C95" s="8" t="s">
        <v>18</v>
      </c>
      <c r="D95" s="9" t="s">
        <v>19</v>
      </c>
      <c r="E95" s="10" t="s">
        <v>20</v>
      </c>
      <c r="F95" s="11" t="s">
        <v>21</v>
      </c>
      <c r="G95" s="12" t="s">
        <v>22</v>
      </c>
      <c r="H95" s="10" t="s">
        <v>23</v>
      </c>
      <c r="I95" s="13" t="s">
        <v>24</v>
      </c>
      <c r="J95" s="6" t="s">
        <v>25</v>
      </c>
      <c r="K95" s="6" t="s">
        <v>26</v>
      </c>
      <c r="L95" s="10" t="s">
        <v>27</v>
      </c>
      <c r="M95" s="13" t="s">
        <v>28</v>
      </c>
      <c r="N95" s="6" t="s">
        <v>29</v>
      </c>
      <c r="O95" s="80" t="s">
        <v>30</v>
      </c>
      <c r="P95" s="6" t="s">
        <v>219</v>
      </c>
      <c r="BM95" s="1"/>
    </row>
    <row r="96" spans="1:65">
      <c r="A96" s="6"/>
      <c r="B96" s="7"/>
      <c r="C96" s="8"/>
      <c r="D96" s="9"/>
      <c r="E96" s="14"/>
      <c r="F96" s="15"/>
      <c r="G96" s="16"/>
      <c r="H96" s="14"/>
      <c r="I96" s="16"/>
      <c r="J96" s="6" t="s">
        <v>31</v>
      </c>
      <c r="K96" s="6" t="s">
        <v>32</v>
      </c>
      <c r="L96" s="14" t="s">
        <v>33</v>
      </c>
      <c r="M96" s="16"/>
      <c r="N96" s="6"/>
      <c r="O96" s="80"/>
      <c r="P96" s="6"/>
      <c r="BM96" s="1"/>
    </row>
    <row r="97" spans="1:65">
      <c r="A97" s="17" t="s">
        <v>34</v>
      </c>
      <c r="B97" s="35">
        <v>0</v>
      </c>
      <c r="C97" s="19"/>
      <c r="D97" s="29"/>
      <c r="E97" s="21"/>
      <c r="F97" s="22" t="s">
        <v>101</v>
      </c>
      <c r="G97" s="23">
        <v>36</v>
      </c>
      <c r="H97" s="24">
        <v>0</v>
      </c>
      <c r="I97" s="25">
        <v>0.08</v>
      </c>
      <c r="J97" s="24">
        <f>H97*I97+H97</f>
        <v>0</v>
      </c>
      <c r="K97" s="24">
        <f>G97*H97</f>
        <v>0</v>
      </c>
      <c r="L97" s="24">
        <f>G97*J97</f>
        <v>0</v>
      </c>
      <c r="M97" s="26"/>
      <c r="N97" s="17"/>
      <c r="O97" s="17"/>
      <c r="P97" s="17"/>
      <c r="BM97" s="1"/>
    </row>
    <row r="98" spans="1:65">
      <c r="A98" s="17" t="s">
        <v>40</v>
      </c>
      <c r="B98" s="35">
        <v>1</v>
      </c>
      <c r="C98" s="19"/>
      <c r="D98" s="29"/>
      <c r="E98" s="21"/>
      <c r="F98" s="22" t="s">
        <v>101</v>
      </c>
      <c r="G98" s="23">
        <v>36</v>
      </c>
      <c r="H98" s="91">
        <v>0</v>
      </c>
      <c r="I98" s="25">
        <v>0.08</v>
      </c>
      <c r="J98" s="24">
        <f>H98*I98+H98</f>
        <v>0</v>
      </c>
      <c r="K98" s="24">
        <f>G98*H98</f>
        <v>0</v>
      </c>
      <c r="L98" s="24">
        <f>G98*J98</f>
        <v>0</v>
      </c>
      <c r="M98" s="26"/>
      <c r="N98" s="17"/>
      <c r="O98" s="17"/>
      <c r="P98" s="17"/>
      <c r="BM98" s="1"/>
    </row>
    <row r="99" spans="1:65">
      <c r="A99" s="17" t="s">
        <v>42</v>
      </c>
      <c r="B99" s="35">
        <v>2</v>
      </c>
      <c r="C99" s="19"/>
      <c r="D99" s="29"/>
      <c r="E99" s="21"/>
      <c r="F99" s="22" t="s">
        <v>101</v>
      </c>
      <c r="G99" s="23">
        <v>108</v>
      </c>
      <c r="H99" s="91">
        <v>0</v>
      </c>
      <c r="I99" s="25">
        <v>0.08</v>
      </c>
      <c r="J99" s="24">
        <f>H99*I99+H99</f>
        <v>0</v>
      </c>
      <c r="K99" s="24">
        <f>G99*H99</f>
        <v>0</v>
      </c>
      <c r="L99" s="24">
        <f>G99*J99</f>
        <v>0</v>
      </c>
      <c r="M99" s="26"/>
      <c r="N99" s="17"/>
      <c r="O99" s="17"/>
      <c r="P99" s="17"/>
      <c r="BM99" s="1"/>
    </row>
    <row r="100" spans="1:65">
      <c r="J100" s="27" t="s">
        <v>62</v>
      </c>
      <c r="K100" s="28">
        <f>K97+K98+K99</f>
        <v>0</v>
      </c>
      <c r="L100" s="28">
        <f>L97+L98+L99</f>
        <v>0</v>
      </c>
    </row>
    <row r="104" spans="1:65" ht="15" customHeight="1"/>
    <row r="105" spans="1:65" ht="63" customHeight="1">
      <c r="A105" s="105" t="s">
        <v>102</v>
      </c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</row>
    <row r="106" spans="1:65" ht="15.75" customHeight="1"/>
    <row r="107" spans="1:65" ht="55.2">
      <c r="A107" s="2" t="s">
        <v>1</v>
      </c>
      <c r="B107" s="2" t="s">
        <v>2</v>
      </c>
      <c r="C107" s="2" t="s">
        <v>3</v>
      </c>
      <c r="D107" s="3" t="s">
        <v>4</v>
      </c>
      <c r="E107" s="4" t="s">
        <v>5</v>
      </c>
      <c r="F107" s="5" t="s">
        <v>6</v>
      </c>
      <c r="G107" s="4" t="s">
        <v>7</v>
      </c>
      <c r="H107" s="4" t="s">
        <v>8</v>
      </c>
      <c r="I107" s="4" t="s">
        <v>9</v>
      </c>
      <c r="J107" s="2" t="s">
        <v>10</v>
      </c>
      <c r="K107" s="2" t="s">
        <v>11</v>
      </c>
      <c r="L107" s="4" t="s">
        <v>12</v>
      </c>
      <c r="M107" s="4" t="s">
        <v>13</v>
      </c>
      <c r="N107" s="2" t="s">
        <v>14</v>
      </c>
      <c r="O107" s="82" t="s">
        <v>15</v>
      </c>
      <c r="P107" s="2" t="s">
        <v>220</v>
      </c>
      <c r="BM107" s="1"/>
    </row>
    <row r="108" spans="1:65">
      <c r="A108" s="6" t="s">
        <v>16</v>
      </c>
      <c r="B108" s="7" t="s">
        <v>17</v>
      </c>
      <c r="C108" s="8" t="s">
        <v>18</v>
      </c>
      <c r="D108" s="9" t="s">
        <v>19</v>
      </c>
      <c r="E108" s="10" t="s">
        <v>20</v>
      </c>
      <c r="F108" s="11" t="s">
        <v>21</v>
      </c>
      <c r="G108" s="12" t="s">
        <v>22</v>
      </c>
      <c r="H108" s="10" t="s">
        <v>23</v>
      </c>
      <c r="I108" s="13" t="s">
        <v>24</v>
      </c>
      <c r="J108" s="6" t="s">
        <v>25</v>
      </c>
      <c r="K108" s="6" t="s">
        <v>26</v>
      </c>
      <c r="L108" s="10" t="s">
        <v>27</v>
      </c>
      <c r="M108" s="13" t="s">
        <v>28</v>
      </c>
      <c r="N108" s="6" t="s">
        <v>29</v>
      </c>
      <c r="O108" s="80" t="s">
        <v>30</v>
      </c>
      <c r="P108" s="6" t="s">
        <v>219</v>
      </c>
      <c r="BM108" s="1"/>
    </row>
    <row r="109" spans="1:65">
      <c r="A109" s="6"/>
      <c r="B109" s="7"/>
      <c r="C109" s="8"/>
      <c r="D109" s="9"/>
      <c r="E109" s="14"/>
      <c r="F109" s="15"/>
      <c r="G109" s="16"/>
      <c r="H109" s="14"/>
      <c r="I109" s="16"/>
      <c r="J109" s="6" t="s">
        <v>31</v>
      </c>
      <c r="K109" s="6" t="s">
        <v>32</v>
      </c>
      <c r="L109" s="14" t="s">
        <v>33</v>
      </c>
      <c r="M109" s="16"/>
      <c r="N109" s="6"/>
      <c r="O109" s="80"/>
      <c r="P109" s="6"/>
      <c r="BM109" s="1"/>
    </row>
    <row r="110" spans="1:65" ht="26.4">
      <c r="A110" s="17" t="s">
        <v>34</v>
      </c>
      <c r="B110" s="18" t="s">
        <v>43</v>
      </c>
      <c r="C110" s="19" t="s">
        <v>103</v>
      </c>
      <c r="D110" s="29" t="s">
        <v>104</v>
      </c>
      <c r="E110" s="21" t="s">
        <v>38</v>
      </c>
      <c r="F110" s="22" t="s">
        <v>67</v>
      </c>
      <c r="G110" s="23">
        <v>36</v>
      </c>
      <c r="H110" s="24">
        <v>0</v>
      </c>
      <c r="I110" s="25">
        <v>0.08</v>
      </c>
      <c r="J110" s="24">
        <f>H110*I110+H110</f>
        <v>0</v>
      </c>
      <c r="K110" s="24">
        <f>G110*H110</f>
        <v>0</v>
      </c>
      <c r="L110" s="24">
        <f>G110*J110</f>
        <v>0</v>
      </c>
      <c r="M110" s="26"/>
      <c r="N110" s="17"/>
      <c r="O110" s="17"/>
      <c r="P110" s="17"/>
      <c r="BM110" s="1"/>
    </row>
    <row r="111" spans="1:65" ht="26.4">
      <c r="A111" s="17" t="s">
        <v>40</v>
      </c>
      <c r="B111" s="18" t="s">
        <v>49</v>
      </c>
      <c r="C111" s="19" t="s">
        <v>46</v>
      </c>
      <c r="D111" s="29" t="s">
        <v>104</v>
      </c>
      <c r="E111" s="21" t="s">
        <v>38</v>
      </c>
      <c r="F111" s="22" t="s">
        <v>67</v>
      </c>
      <c r="G111" s="23">
        <v>36</v>
      </c>
      <c r="H111" s="91">
        <v>0</v>
      </c>
      <c r="I111" s="25">
        <v>0.08</v>
      </c>
      <c r="J111" s="24">
        <f>H111*I111+H111</f>
        <v>0</v>
      </c>
      <c r="K111" s="24">
        <f>G111*H111</f>
        <v>0</v>
      </c>
      <c r="L111" s="24">
        <f>G111*J111</f>
        <v>0</v>
      </c>
      <c r="M111" s="26"/>
      <c r="N111" s="17"/>
      <c r="O111" s="17"/>
      <c r="P111" s="17"/>
      <c r="BM111" s="1"/>
    </row>
    <row r="112" spans="1:65" ht="26.4">
      <c r="A112" s="17" t="s">
        <v>42</v>
      </c>
      <c r="B112" s="18" t="s">
        <v>53</v>
      </c>
      <c r="C112" s="19" t="s">
        <v>69</v>
      </c>
      <c r="D112" s="29" t="s">
        <v>104</v>
      </c>
      <c r="E112" s="21" t="s">
        <v>38</v>
      </c>
      <c r="F112" s="22" t="s">
        <v>67</v>
      </c>
      <c r="G112" s="23">
        <v>180</v>
      </c>
      <c r="H112" s="91">
        <v>0</v>
      </c>
      <c r="I112" s="25">
        <v>0.08</v>
      </c>
      <c r="J112" s="24">
        <f>H112*I112+H112</f>
        <v>0</v>
      </c>
      <c r="K112" s="24">
        <f>G112*H112</f>
        <v>0</v>
      </c>
      <c r="L112" s="24">
        <f>G112*J112</f>
        <v>0</v>
      </c>
      <c r="M112" s="26"/>
      <c r="N112" s="17"/>
      <c r="O112" s="17"/>
      <c r="P112" s="17"/>
      <c r="BM112" s="1"/>
    </row>
    <row r="113" spans="1:65" ht="30.75" customHeight="1">
      <c r="A113" s="17" t="s">
        <v>45</v>
      </c>
      <c r="B113" s="18" t="s">
        <v>53</v>
      </c>
      <c r="C113" s="19" t="s">
        <v>93</v>
      </c>
      <c r="D113" s="29" t="s">
        <v>105</v>
      </c>
      <c r="E113" s="21" t="s">
        <v>66</v>
      </c>
      <c r="F113" s="22" t="s">
        <v>106</v>
      </c>
      <c r="G113" s="23">
        <v>216</v>
      </c>
      <c r="H113" s="91">
        <v>0</v>
      </c>
      <c r="I113" s="25">
        <v>0.08</v>
      </c>
      <c r="J113" s="24">
        <f>H113*I113+H113</f>
        <v>0</v>
      </c>
      <c r="K113" s="24">
        <f>G113*H113</f>
        <v>0</v>
      </c>
      <c r="L113" s="24">
        <f>G113*J113</f>
        <v>0</v>
      </c>
      <c r="M113" s="26"/>
      <c r="N113" s="17"/>
      <c r="O113" s="17"/>
      <c r="P113" s="17"/>
      <c r="BM113" s="1"/>
    </row>
    <row r="114" spans="1:65">
      <c r="J114" s="27" t="s">
        <v>62</v>
      </c>
      <c r="K114" s="28">
        <f>K110+K111+K112+K113</f>
        <v>0</v>
      </c>
      <c r="L114" s="28">
        <f>L110+L111+L112+L113</f>
        <v>0</v>
      </c>
    </row>
    <row r="115" spans="1:65" ht="12.75" customHeight="1"/>
    <row r="116" spans="1:65" ht="15" customHeight="1"/>
    <row r="117" spans="1:65" ht="13.5" customHeight="1"/>
    <row r="118" spans="1:65" ht="16.5" customHeight="1"/>
    <row r="119" spans="1:65" ht="12.75" customHeight="1"/>
    <row r="121" spans="1:65" ht="15" customHeight="1"/>
    <row r="122" spans="1:65" ht="63.75" customHeight="1">
      <c r="A122" s="105" t="s">
        <v>107</v>
      </c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</row>
    <row r="123" spans="1:65" ht="18.75" customHeight="1"/>
    <row r="124" spans="1:65" ht="55.2">
      <c r="A124" s="2" t="s">
        <v>1</v>
      </c>
      <c r="B124" s="2" t="s">
        <v>2</v>
      </c>
      <c r="C124" s="2" t="s">
        <v>3</v>
      </c>
      <c r="D124" s="3" t="s">
        <v>4</v>
      </c>
      <c r="E124" s="4" t="s">
        <v>5</v>
      </c>
      <c r="F124" s="5" t="s">
        <v>6</v>
      </c>
      <c r="G124" s="4" t="s">
        <v>7</v>
      </c>
      <c r="H124" s="4" t="s">
        <v>8</v>
      </c>
      <c r="I124" s="4" t="s">
        <v>9</v>
      </c>
      <c r="J124" s="2" t="s">
        <v>10</v>
      </c>
      <c r="K124" s="2" t="s">
        <v>11</v>
      </c>
      <c r="L124" s="4" t="s">
        <v>12</v>
      </c>
      <c r="M124" s="4" t="s">
        <v>13</v>
      </c>
      <c r="N124" s="2" t="s">
        <v>14</v>
      </c>
      <c r="O124" s="82" t="s">
        <v>15</v>
      </c>
      <c r="P124" s="2" t="s">
        <v>220</v>
      </c>
      <c r="BM124" s="1"/>
    </row>
    <row r="125" spans="1:65">
      <c r="A125" s="6" t="s">
        <v>16</v>
      </c>
      <c r="B125" s="7" t="s">
        <v>17</v>
      </c>
      <c r="C125" s="8" t="s">
        <v>18</v>
      </c>
      <c r="D125" s="9" t="s">
        <v>19</v>
      </c>
      <c r="E125" s="10" t="s">
        <v>20</v>
      </c>
      <c r="F125" s="11" t="s">
        <v>21</v>
      </c>
      <c r="G125" s="12" t="s">
        <v>22</v>
      </c>
      <c r="H125" s="10" t="s">
        <v>23</v>
      </c>
      <c r="I125" s="13" t="s">
        <v>24</v>
      </c>
      <c r="J125" s="6" t="s">
        <v>25</v>
      </c>
      <c r="K125" s="6" t="s">
        <v>26</v>
      </c>
      <c r="L125" s="10" t="s">
        <v>27</v>
      </c>
      <c r="M125" s="13" t="s">
        <v>28</v>
      </c>
      <c r="N125" s="6" t="s">
        <v>29</v>
      </c>
      <c r="O125" s="80" t="s">
        <v>30</v>
      </c>
      <c r="P125" s="6" t="s">
        <v>219</v>
      </c>
      <c r="BM125" s="1"/>
    </row>
    <row r="126" spans="1:65" ht="21" customHeight="1">
      <c r="A126" s="6"/>
      <c r="B126" s="7"/>
      <c r="C126" s="8"/>
      <c r="D126" s="9"/>
      <c r="E126" s="14"/>
      <c r="F126" s="15"/>
      <c r="G126" s="16"/>
      <c r="H126" s="14"/>
      <c r="I126" s="16"/>
      <c r="J126" s="6" t="s">
        <v>31</v>
      </c>
      <c r="K126" s="6" t="s">
        <v>32</v>
      </c>
      <c r="L126" s="14" t="s">
        <v>33</v>
      </c>
      <c r="M126" s="16"/>
      <c r="N126" s="6"/>
      <c r="O126" s="80"/>
      <c r="P126" s="6"/>
      <c r="BM126" s="1"/>
    </row>
    <row r="127" spans="1:65" ht="27" customHeight="1">
      <c r="A127" s="17" t="s">
        <v>34</v>
      </c>
      <c r="B127" s="35">
        <v>0</v>
      </c>
      <c r="C127" s="19" t="s">
        <v>108</v>
      </c>
      <c r="D127" s="29" t="s">
        <v>105</v>
      </c>
      <c r="E127" s="21" t="s">
        <v>66</v>
      </c>
      <c r="F127" s="22" t="s">
        <v>106</v>
      </c>
      <c r="G127" s="23">
        <v>108</v>
      </c>
      <c r="H127" s="24">
        <v>0</v>
      </c>
      <c r="I127" s="25">
        <v>0.08</v>
      </c>
      <c r="J127" s="24">
        <f>H127*I127+H127</f>
        <v>0</v>
      </c>
      <c r="K127" s="24">
        <f>G127*H127</f>
        <v>0</v>
      </c>
      <c r="L127" s="24">
        <f>G127*J127</f>
        <v>0</v>
      </c>
      <c r="M127" s="26"/>
      <c r="N127" s="17"/>
      <c r="O127" s="17"/>
      <c r="P127" s="17"/>
      <c r="BM127" s="1"/>
    </row>
    <row r="128" spans="1:65" ht="28.5" customHeight="1">
      <c r="A128" s="17" t="s">
        <v>40</v>
      </c>
      <c r="B128" s="35">
        <v>1</v>
      </c>
      <c r="C128" s="19" t="s">
        <v>70</v>
      </c>
      <c r="D128" s="29" t="s">
        <v>105</v>
      </c>
      <c r="E128" s="21" t="s">
        <v>66</v>
      </c>
      <c r="F128" s="22" t="s">
        <v>106</v>
      </c>
      <c r="G128" s="23">
        <v>216</v>
      </c>
      <c r="H128" s="91">
        <v>0</v>
      </c>
      <c r="I128" s="25">
        <v>0.08</v>
      </c>
      <c r="J128" s="24">
        <f>H128*I128+H128</f>
        <v>0</v>
      </c>
      <c r="K128" s="24">
        <f>G128*H128</f>
        <v>0</v>
      </c>
      <c r="L128" s="24">
        <f>G128*J128</f>
        <v>0</v>
      </c>
      <c r="M128" s="26"/>
      <c r="N128" s="17"/>
      <c r="O128" s="17"/>
      <c r="P128" s="17"/>
      <c r="BM128" s="1"/>
    </row>
    <row r="129" spans="1:65" ht="26.4">
      <c r="A129" s="17" t="s">
        <v>42</v>
      </c>
      <c r="B129" s="35">
        <v>0</v>
      </c>
      <c r="C129" s="19" t="s">
        <v>109</v>
      </c>
      <c r="D129" s="29" t="s">
        <v>105</v>
      </c>
      <c r="E129" s="21" t="s">
        <v>66</v>
      </c>
      <c r="F129" s="22" t="s">
        <v>106</v>
      </c>
      <c r="G129" s="23">
        <v>360</v>
      </c>
      <c r="H129" s="91">
        <v>0</v>
      </c>
      <c r="I129" s="25">
        <v>0.08</v>
      </c>
      <c r="J129" s="24">
        <f>H129*I129+H129</f>
        <v>0</v>
      </c>
      <c r="K129" s="24">
        <f>G129*H129</f>
        <v>0</v>
      </c>
      <c r="L129" s="24">
        <f>G129*J129</f>
        <v>0</v>
      </c>
      <c r="M129" s="26"/>
      <c r="N129" s="17"/>
      <c r="O129" s="17"/>
      <c r="P129" s="17"/>
      <c r="BM129" s="1"/>
    </row>
    <row r="130" spans="1:65">
      <c r="J130" s="27" t="s">
        <v>62</v>
      </c>
      <c r="K130" s="28">
        <f>K127+K128+K129</f>
        <v>0</v>
      </c>
      <c r="L130" s="28">
        <f>L127+L128+L129</f>
        <v>0</v>
      </c>
    </row>
    <row r="134" spans="1:65" ht="16.5" customHeight="1"/>
    <row r="135" spans="1:65" ht="67.5" customHeight="1">
      <c r="A135" s="105" t="s">
        <v>110</v>
      </c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</row>
    <row r="136" spans="1:65" ht="15.75" customHeight="1"/>
    <row r="137" spans="1:65" ht="55.2">
      <c r="A137" s="2" t="s">
        <v>1</v>
      </c>
      <c r="B137" s="2" t="s">
        <v>2</v>
      </c>
      <c r="C137" s="2" t="s">
        <v>3</v>
      </c>
      <c r="D137" s="3" t="s">
        <v>4</v>
      </c>
      <c r="E137" s="4" t="s">
        <v>5</v>
      </c>
      <c r="F137" s="5" t="s">
        <v>6</v>
      </c>
      <c r="G137" s="4" t="s">
        <v>7</v>
      </c>
      <c r="H137" s="4" t="s">
        <v>8</v>
      </c>
      <c r="I137" s="4" t="s">
        <v>9</v>
      </c>
      <c r="J137" s="2" t="s">
        <v>10</v>
      </c>
      <c r="K137" s="2" t="s">
        <v>11</v>
      </c>
      <c r="L137" s="4" t="s">
        <v>12</v>
      </c>
      <c r="M137" s="4" t="s">
        <v>13</v>
      </c>
      <c r="N137" s="2" t="s">
        <v>14</v>
      </c>
      <c r="O137" s="82" t="s">
        <v>15</v>
      </c>
      <c r="P137" s="2" t="s">
        <v>220</v>
      </c>
      <c r="BM137" s="1"/>
    </row>
    <row r="138" spans="1:65">
      <c r="A138" s="6" t="s">
        <v>16</v>
      </c>
      <c r="B138" s="7" t="s">
        <v>17</v>
      </c>
      <c r="C138" s="8" t="s">
        <v>18</v>
      </c>
      <c r="D138" s="9" t="s">
        <v>19</v>
      </c>
      <c r="E138" s="10" t="s">
        <v>20</v>
      </c>
      <c r="F138" s="11" t="s">
        <v>21</v>
      </c>
      <c r="G138" s="12" t="s">
        <v>22</v>
      </c>
      <c r="H138" s="10" t="s">
        <v>23</v>
      </c>
      <c r="I138" s="13" t="s">
        <v>24</v>
      </c>
      <c r="J138" s="6" t="s">
        <v>25</v>
      </c>
      <c r="K138" s="6" t="s">
        <v>26</v>
      </c>
      <c r="L138" s="10" t="s">
        <v>27</v>
      </c>
      <c r="M138" s="13" t="s">
        <v>28</v>
      </c>
      <c r="N138" s="6" t="s">
        <v>29</v>
      </c>
      <c r="O138" s="80" t="s">
        <v>30</v>
      </c>
      <c r="P138" s="6" t="s">
        <v>219</v>
      </c>
      <c r="BM138" s="1"/>
    </row>
    <row r="139" spans="1:65">
      <c r="A139" s="6"/>
      <c r="B139" s="7"/>
      <c r="C139" s="8"/>
      <c r="D139" s="9"/>
      <c r="E139" s="14"/>
      <c r="F139" s="15"/>
      <c r="G139" s="16"/>
      <c r="H139" s="14"/>
      <c r="I139" s="16"/>
      <c r="J139" s="6" t="s">
        <v>31</v>
      </c>
      <c r="K139" s="6" t="s">
        <v>32</v>
      </c>
      <c r="L139" s="14" t="s">
        <v>33</v>
      </c>
      <c r="M139" s="16"/>
      <c r="N139" s="6"/>
      <c r="O139" s="80"/>
      <c r="P139" s="6"/>
      <c r="BM139" s="1"/>
    </row>
    <row r="140" spans="1:65">
      <c r="A140" s="17" t="s">
        <v>34</v>
      </c>
      <c r="B140" s="35">
        <v>1</v>
      </c>
      <c r="C140" s="19" t="s">
        <v>111</v>
      </c>
      <c r="D140" s="29" t="s">
        <v>89</v>
      </c>
      <c r="E140" s="21" t="s">
        <v>66</v>
      </c>
      <c r="F140" s="22" t="s">
        <v>106</v>
      </c>
      <c r="G140" s="23">
        <v>216</v>
      </c>
      <c r="H140" s="24">
        <v>0</v>
      </c>
      <c r="I140" s="25">
        <v>0.08</v>
      </c>
      <c r="J140" s="24">
        <f t="shared" ref="J140:J161" si="12">H140*I140+H140</f>
        <v>0</v>
      </c>
      <c r="K140" s="24">
        <f t="shared" ref="K140:K161" si="13">G140*H140</f>
        <v>0</v>
      </c>
      <c r="L140" s="24">
        <f t="shared" ref="L140:L161" si="14">G140*J140</f>
        <v>0</v>
      </c>
      <c r="M140" s="26"/>
      <c r="N140" s="17"/>
      <c r="O140" s="17"/>
      <c r="P140" s="17"/>
      <c r="BM140" s="1"/>
    </row>
    <row r="141" spans="1:65" ht="27.75" customHeight="1">
      <c r="A141" s="17" t="s">
        <v>40</v>
      </c>
      <c r="B141" s="35">
        <v>1</v>
      </c>
      <c r="C141" s="19" t="s">
        <v>100</v>
      </c>
      <c r="D141" s="29" t="s">
        <v>89</v>
      </c>
      <c r="E141" s="21" t="s">
        <v>66</v>
      </c>
      <c r="F141" s="22" t="s">
        <v>106</v>
      </c>
      <c r="G141" s="23">
        <v>900</v>
      </c>
      <c r="H141" s="91">
        <v>0</v>
      </c>
      <c r="I141" s="25">
        <v>0.08</v>
      </c>
      <c r="J141" s="24">
        <f t="shared" si="12"/>
        <v>0</v>
      </c>
      <c r="K141" s="24">
        <f t="shared" si="13"/>
        <v>0</v>
      </c>
      <c r="L141" s="24">
        <f t="shared" si="14"/>
        <v>0</v>
      </c>
      <c r="M141" s="26"/>
      <c r="N141" s="17"/>
      <c r="O141" s="17"/>
      <c r="P141" s="17"/>
      <c r="BM141" s="1"/>
    </row>
    <row r="142" spans="1:65" ht="26.4">
      <c r="A142" s="17" t="s">
        <v>42</v>
      </c>
      <c r="B142" s="35">
        <v>1</v>
      </c>
      <c r="C142" s="19" t="s">
        <v>112</v>
      </c>
      <c r="D142" s="29" t="s">
        <v>113</v>
      </c>
      <c r="E142" s="21" t="s">
        <v>66</v>
      </c>
      <c r="F142" s="22" t="s">
        <v>67</v>
      </c>
      <c r="G142" s="23">
        <v>288</v>
      </c>
      <c r="H142" s="91">
        <v>0</v>
      </c>
      <c r="I142" s="25">
        <v>0.08</v>
      </c>
      <c r="J142" s="24">
        <f t="shared" si="12"/>
        <v>0</v>
      </c>
      <c r="K142" s="24">
        <f t="shared" si="13"/>
        <v>0</v>
      </c>
      <c r="L142" s="24">
        <f t="shared" si="14"/>
        <v>0</v>
      </c>
      <c r="M142" s="26"/>
      <c r="N142" s="17"/>
      <c r="O142" s="17"/>
      <c r="P142" s="17"/>
      <c r="BM142" s="1"/>
    </row>
    <row r="143" spans="1:65">
      <c r="A143" s="17" t="s">
        <v>45</v>
      </c>
      <c r="B143" s="35">
        <v>0</v>
      </c>
      <c r="C143" s="19" t="s">
        <v>114</v>
      </c>
      <c r="D143" s="29" t="s">
        <v>89</v>
      </c>
      <c r="E143" s="21" t="s">
        <v>66</v>
      </c>
      <c r="F143" s="22" t="s">
        <v>106</v>
      </c>
      <c r="G143" s="23">
        <v>396</v>
      </c>
      <c r="H143" s="91">
        <v>0</v>
      </c>
      <c r="I143" s="25">
        <v>0.08</v>
      </c>
      <c r="J143" s="24">
        <f t="shared" si="12"/>
        <v>0</v>
      </c>
      <c r="K143" s="24">
        <f t="shared" si="13"/>
        <v>0</v>
      </c>
      <c r="L143" s="24">
        <f t="shared" si="14"/>
        <v>0</v>
      </c>
      <c r="M143" s="26"/>
      <c r="N143" s="17"/>
      <c r="O143" s="17"/>
      <c r="P143" s="17"/>
      <c r="BM143" s="1"/>
    </row>
    <row r="144" spans="1:65">
      <c r="A144" s="17" t="s">
        <v>48</v>
      </c>
      <c r="B144" s="35">
        <v>0</v>
      </c>
      <c r="C144" s="19" t="s">
        <v>115</v>
      </c>
      <c r="D144" s="29" t="s">
        <v>89</v>
      </c>
      <c r="E144" s="21" t="s">
        <v>66</v>
      </c>
      <c r="F144" s="22" t="s">
        <v>106</v>
      </c>
      <c r="G144" s="23">
        <v>396</v>
      </c>
      <c r="H144" s="91">
        <v>0</v>
      </c>
      <c r="I144" s="25">
        <v>0.08</v>
      </c>
      <c r="J144" s="24">
        <f t="shared" si="12"/>
        <v>0</v>
      </c>
      <c r="K144" s="24">
        <f t="shared" si="13"/>
        <v>0</v>
      </c>
      <c r="L144" s="24">
        <f t="shared" si="14"/>
        <v>0</v>
      </c>
      <c r="M144" s="26"/>
      <c r="N144" s="17"/>
      <c r="O144" s="17"/>
      <c r="P144" s="17"/>
      <c r="BM144" s="1"/>
    </row>
    <row r="145" spans="1:65">
      <c r="A145" s="17" t="s">
        <v>50</v>
      </c>
      <c r="B145" s="35">
        <v>0</v>
      </c>
      <c r="C145" s="19" t="s">
        <v>108</v>
      </c>
      <c r="D145" s="29" t="s">
        <v>89</v>
      </c>
      <c r="E145" s="21" t="s">
        <v>66</v>
      </c>
      <c r="F145" s="22" t="s">
        <v>67</v>
      </c>
      <c r="G145" s="23">
        <v>72</v>
      </c>
      <c r="H145" s="91">
        <v>0</v>
      </c>
      <c r="I145" s="25">
        <v>0.08</v>
      </c>
      <c r="J145" s="24">
        <f t="shared" si="12"/>
        <v>0</v>
      </c>
      <c r="K145" s="24">
        <f t="shared" si="13"/>
        <v>0</v>
      </c>
      <c r="L145" s="24">
        <f t="shared" si="14"/>
        <v>0</v>
      </c>
      <c r="M145" s="26"/>
      <c r="N145" s="17"/>
      <c r="O145" s="17"/>
      <c r="P145" s="17"/>
      <c r="BM145" s="1"/>
    </row>
    <row r="146" spans="1:65">
      <c r="A146" s="17" t="s">
        <v>51</v>
      </c>
      <c r="B146" s="35">
        <v>0</v>
      </c>
      <c r="C146" s="19" t="s">
        <v>112</v>
      </c>
      <c r="D146" s="29" t="s">
        <v>89</v>
      </c>
      <c r="E146" s="21" t="s">
        <v>66</v>
      </c>
      <c r="F146" s="22" t="s">
        <v>67</v>
      </c>
      <c r="G146" s="23">
        <v>144</v>
      </c>
      <c r="H146" s="91">
        <v>0</v>
      </c>
      <c r="I146" s="25">
        <v>0.08</v>
      </c>
      <c r="J146" s="24">
        <f t="shared" si="12"/>
        <v>0</v>
      </c>
      <c r="K146" s="24">
        <f t="shared" si="13"/>
        <v>0</v>
      </c>
      <c r="L146" s="24">
        <f t="shared" si="14"/>
        <v>0</v>
      </c>
      <c r="M146" s="26"/>
      <c r="N146" s="17"/>
      <c r="O146" s="17"/>
      <c r="P146" s="17"/>
      <c r="BM146" s="1"/>
    </row>
    <row r="147" spans="1:65">
      <c r="A147" s="17" t="s">
        <v>52</v>
      </c>
      <c r="B147" s="18" t="s">
        <v>53</v>
      </c>
      <c r="C147" s="19" t="s">
        <v>46</v>
      </c>
      <c r="D147" s="29" t="s">
        <v>89</v>
      </c>
      <c r="E147" s="21" t="s">
        <v>66</v>
      </c>
      <c r="F147" s="22" t="s">
        <v>67</v>
      </c>
      <c r="G147" s="23">
        <v>288</v>
      </c>
      <c r="H147" s="91">
        <v>0</v>
      </c>
      <c r="I147" s="25">
        <v>0.08</v>
      </c>
      <c r="J147" s="24">
        <f t="shared" si="12"/>
        <v>0</v>
      </c>
      <c r="K147" s="24">
        <f t="shared" si="13"/>
        <v>0</v>
      </c>
      <c r="L147" s="24">
        <f t="shared" si="14"/>
        <v>0</v>
      </c>
      <c r="M147" s="26"/>
      <c r="N147" s="17"/>
      <c r="O147" s="17"/>
      <c r="P147" s="17"/>
      <c r="BM147" s="1"/>
    </row>
    <row r="148" spans="1:65">
      <c r="A148" s="17" t="s">
        <v>55</v>
      </c>
      <c r="B148" s="18" t="s">
        <v>53</v>
      </c>
      <c r="C148" s="19" t="s">
        <v>46</v>
      </c>
      <c r="D148" s="29" t="s">
        <v>89</v>
      </c>
      <c r="E148" s="21" t="s">
        <v>66</v>
      </c>
      <c r="F148" s="22" t="s">
        <v>67</v>
      </c>
      <c r="G148" s="23">
        <v>36</v>
      </c>
      <c r="H148" s="91">
        <v>0</v>
      </c>
      <c r="I148" s="25">
        <v>0.08</v>
      </c>
      <c r="J148" s="24">
        <f t="shared" si="12"/>
        <v>0</v>
      </c>
      <c r="K148" s="24">
        <f t="shared" si="13"/>
        <v>0</v>
      </c>
      <c r="L148" s="24">
        <f t="shared" si="14"/>
        <v>0</v>
      </c>
      <c r="M148" s="26"/>
      <c r="N148" s="17"/>
      <c r="O148" s="17"/>
      <c r="P148" s="17"/>
      <c r="BM148" s="1"/>
    </row>
    <row r="149" spans="1:65">
      <c r="A149" s="17" t="s">
        <v>57</v>
      </c>
      <c r="B149" s="18" t="s">
        <v>49</v>
      </c>
      <c r="C149" s="19" t="s">
        <v>46</v>
      </c>
      <c r="D149" s="29" t="s">
        <v>89</v>
      </c>
      <c r="E149" s="21" t="s">
        <v>66</v>
      </c>
      <c r="F149" s="22" t="s">
        <v>67</v>
      </c>
      <c r="G149" s="23">
        <v>72</v>
      </c>
      <c r="H149" s="91">
        <v>0</v>
      </c>
      <c r="I149" s="25">
        <v>0.08</v>
      </c>
      <c r="J149" s="24">
        <f t="shared" si="12"/>
        <v>0</v>
      </c>
      <c r="K149" s="24">
        <f t="shared" si="13"/>
        <v>0</v>
      </c>
      <c r="L149" s="24">
        <f t="shared" si="14"/>
        <v>0</v>
      </c>
      <c r="M149" s="26"/>
      <c r="N149" s="17"/>
      <c r="O149" s="17"/>
      <c r="P149" s="17"/>
      <c r="BM149" s="1"/>
    </row>
    <row r="150" spans="1:65">
      <c r="A150" s="17" t="s">
        <v>59</v>
      </c>
      <c r="B150" s="18" t="s">
        <v>53</v>
      </c>
      <c r="C150" s="19" t="s">
        <v>116</v>
      </c>
      <c r="D150" s="29" t="s">
        <v>89</v>
      </c>
      <c r="E150" s="21" t="s">
        <v>66</v>
      </c>
      <c r="F150" s="22" t="s">
        <v>67</v>
      </c>
      <c r="G150" s="23">
        <v>612</v>
      </c>
      <c r="H150" s="91">
        <v>0</v>
      </c>
      <c r="I150" s="25">
        <v>0.08</v>
      </c>
      <c r="J150" s="24">
        <f t="shared" si="12"/>
        <v>0</v>
      </c>
      <c r="K150" s="24">
        <f t="shared" si="13"/>
        <v>0</v>
      </c>
      <c r="L150" s="24">
        <f t="shared" si="14"/>
        <v>0</v>
      </c>
      <c r="M150" s="26"/>
      <c r="N150" s="17"/>
      <c r="O150" s="17"/>
      <c r="P150" s="17"/>
      <c r="BM150" s="1"/>
    </row>
    <row r="151" spans="1:65">
      <c r="A151" s="17" t="s">
        <v>61</v>
      </c>
      <c r="B151" s="18" t="s">
        <v>53</v>
      </c>
      <c r="C151" s="19" t="s">
        <v>117</v>
      </c>
      <c r="D151" s="29" t="s">
        <v>89</v>
      </c>
      <c r="E151" s="21" t="s">
        <v>66</v>
      </c>
      <c r="F151" s="22" t="s">
        <v>67</v>
      </c>
      <c r="G151" s="23">
        <v>288</v>
      </c>
      <c r="H151" s="91">
        <v>0</v>
      </c>
      <c r="I151" s="25">
        <v>0.08</v>
      </c>
      <c r="J151" s="24">
        <f t="shared" si="12"/>
        <v>0</v>
      </c>
      <c r="K151" s="24">
        <f t="shared" si="13"/>
        <v>0</v>
      </c>
      <c r="L151" s="24">
        <f t="shared" si="14"/>
        <v>0</v>
      </c>
      <c r="M151" s="26"/>
      <c r="N151" s="17"/>
      <c r="O151" s="17"/>
      <c r="P151" s="17"/>
      <c r="BM151" s="1"/>
    </row>
    <row r="152" spans="1:65">
      <c r="A152" s="17" t="s">
        <v>118</v>
      </c>
      <c r="B152" s="18" t="s">
        <v>49</v>
      </c>
      <c r="C152" s="19" t="s">
        <v>46</v>
      </c>
      <c r="D152" s="29" t="s">
        <v>89</v>
      </c>
      <c r="E152" s="21" t="s">
        <v>66</v>
      </c>
      <c r="F152" s="22" t="s">
        <v>67</v>
      </c>
      <c r="G152" s="23">
        <v>180</v>
      </c>
      <c r="H152" s="91">
        <v>0</v>
      </c>
      <c r="I152" s="25">
        <v>0.08</v>
      </c>
      <c r="J152" s="24">
        <f t="shared" si="12"/>
        <v>0</v>
      </c>
      <c r="K152" s="24">
        <f t="shared" si="13"/>
        <v>0</v>
      </c>
      <c r="L152" s="24">
        <f t="shared" si="14"/>
        <v>0</v>
      </c>
      <c r="M152" s="26"/>
      <c r="N152" s="17"/>
      <c r="O152" s="17"/>
      <c r="P152" s="17"/>
      <c r="BM152" s="1"/>
    </row>
    <row r="153" spans="1:65">
      <c r="A153" s="17" t="s">
        <v>119</v>
      </c>
      <c r="B153" s="18" t="s">
        <v>49</v>
      </c>
      <c r="C153" s="19" t="s">
        <v>120</v>
      </c>
      <c r="D153" s="29" t="s">
        <v>89</v>
      </c>
      <c r="E153" s="21" t="s">
        <v>66</v>
      </c>
      <c r="F153" s="22" t="s">
        <v>67</v>
      </c>
      <c r="G153" s="23">
        <v>396</v>
      </c>
      <c r="H153" s="91">
        <v>0</v>
      </c>
      <c r="I153" s="25">
        <v>0.08</v>
      </c>
      <c r="J153" s="24">
        <f t="shared" si="12"/>
        <v>0</v>
      </c>
      <c r="K153" s="24">
        <f t="shared" si="13"/>
        <v>0</v>
      </c>
      <c r="L153" s="24">
        <f t="shared" si="14"/>
        <v>0</v>
      </c>
      <c r="M153" s="26"/>
      <c r="N153" s="17"/>
      <c r="O153" s="17"/>
      <c r="P153" s="17"/>
      <c r="BM153" s="1"/>
    </row>
    <row r="154" spans="1:65">
      <c r="A154" s="17" t="s">
        <v>121</v>
      </c>
      <c r="B154" s="18" t="s">
        <v>43</v>
      </c>
      <c r="C154" s="19" t="s">
        <v>122</v>
      </c>
      <c r="D154" s="29" t="s">
        <v>89</v>
      </c>
      <c r="E154" s="21" t="s">
        <v>66</v>
      </c>
      <c r="F154" s="22" t="s">
        <v>67</v>
      </c>
      <c r="G154" s="23">
        <v>180</v>
      </c>
      <c r="H154" s="91">
        <v>0</v>
      </c>
      <c r="I154" s="25">
        <v>0.08</v>
      </c>
      <c r="J154" s="24">
        <f t="shared" si="12"/>
        <v>0</v>
      </c>
      <c r="K154" s="24">
        <f t="shared" si="13"/>
        <v>0</v>
      </c>
      <c r="L154" s="24">
        <f t="shared" si="14"/>
        <v>0</v>
      </c>
      <c r="M154" s="26"/>
      <c r="N154" s="17"/>
      <c r="O154" s="17"/>
      <c r="P154" s="17"/>
      <c r="BM154" s="1"/>
    </row>
    <row r="155" spans="1:65">
      <c r="A155" s="17" t="s">
        <v>123</v>
      </c>
      <c r="B155" s="35">
        <v>0</v>
      </c>
      <c r="C155" s="19" t="s">
        <v>124</v>
      </c>
      <c r="D155" s="29" t="s">
        <v>89</v>
      </c>
      <c r="E155" s="21" t="s">
        <v>125</v>
      </c>
      <c r="F155" s="22" t="s">
        <v>67</v>
      </c>
      <c r="G155" s="23">
        <v>36</v>
      </c>
      <c r="H155" s="91">
        <v>0</v>
      </c>
      <c r="I155" s="25">
        <v>0.08</v>
      </c>
      <c r="J155" s="24">
        <f t="shared" si="12"/>
        <v>0</v>
      </c>
      <c r="K155" s="24">
        <f t="shared" si="13"/>
        <v>0</v>
      </c>
      <c r="L155" s="24">
        <f t="shared" si="14"/>
        <v>0</v>
      </c>
      <c r="M155" s="26"/>
      <c r="N155" s="17"/>
      <c r="O155" s="17"/>
      <c r="P155" s="17"/>
      <c r="BM155" s="1"/>
    </row>
    <row r="156" spans="1:65">
      <c r="A156" s="17" t="s">
        <v>126</v>
      </c>
      <c r="B156" s="35">
        <v>2</v>
      </c>
      <c r="C156" s="19" t="s">
        <v>127</v>
      </c>
      <c r="D156" s="29" t="s">
        <v>89</v>
      </c>
      <c r="E156" s="21" t="s">
        <v>66</v>
      </c>
      <c r="F156" s="22" t="s">
        <v>106</v>
      </c>
      <c r="G156" s="23">
        <v>600</v>
      </c>
      <c r="H156" s="91">
        <v>0</v>
      </c>
      <c r="I156" s="25">
        <v>0.08</v>
      </c>
      <c r="J156" s="24">
        <f t="shared" si="12"/>
        <v>0</v>
      </c>
      <c r="K156" s="24">
        <f t="shared" si="13"/>
        <v>0</v>
      </c>
      <c r="L156" s="24">
        <f t="shared" si="14"/>
        <v>0</v>
      </c>
      <c r="M156" s="26"/>
      <c r="N156" s="17"/>
      <c r="O156" s="17"/>
      <c r="P156" s="17"/>
      <c r="BM156" s="1"/>
    </row>
    <row r="157" spans="1:65">
      <c r="A157" s="17" t="s">
        <v>128</v>
      </c>
      <c r="B157" s="35">
        <v>2</v>
      </c>
      <c r="C157" s="71">
        <v>48</v>
      </c>
      <c r="D157" s="29" t="s">
        <v>89</v>
      </c>
      <c r="E157" s="21" t="s">
        <v>66</v>
      </c>
      <c r="F157" s="22" t="s">
        <v>131</v>
      </c>
      <c r="G157" s="23">
        <v>240</v>
      </c>
      <c r="H157" s="91">
        <v>0</v>
      </c>
      <c r="I157" s="25">
        <v>0.08</v>
      </c>
      <c r="J157" s="69">
        <f>H157*I157+H157</f>
        <v>0</v>
      </c>
      <c r="K157" s="69">
        <f>G157*H157</f>
        <v>0</v>
      </c>
      <c r="L157" s="69">
        <f>G157*J157</f>
        <v>0</v>
      </c>
      <c r="M157" s="68"/>
      <c r="N157" s="17"/>
      <c r="O157" s="17"/>
      <c r="P157" s="17"/>
      <c r="BM157" s="1"/>
    </row>
    <row r="158" spans="1:65">
      <c r="A158" s="17" t="s">
        <v>132</v>
      </c>
      <c r="B158" s="35">
        <v>2</v>
      </c>
      <c r="C158" s="71">
        <v>60</v>
      </c>
      <c r="D158" s="29" t="s">
        <v>89</v>
      </c>
      <c r="E158" s="21" t="s">
        <v>66</v>
      </c>
      <c r="F158" s="22" t="s">
        <v>67</v>
      </c>
      <c r="G158" s="23">
        <v>36</v>
      </c>
      <c r="H158" s="91">
        <v>0</v>
      </c>
      <c r="I158" s="25">
        <v>0.08</v>
      </c>
      <c r="J158" s="69">
        <f>H158*I158+H158</f>
        <v>0</v>
      </c>
      <c r="K158" s="69">
        <f>G158*H158</f>
        <v>0</v>
      </c>
      <c r="L158" s="69">
        <f>G158*J158</f>
        <v>0</v>
      </c>
      <c r="M158" s="68"/>
      <c r="N158" s="17"/>
      <c r="O158" s="17"/>
      <c r="P158" s="17"/>
      <c r="BM158" s="1"/>
    </row>
    <row r="159" spans="1:65">
      <c r="A159" s="17" t="s">
        <v>216</v>
      </c>
      <c r="B159" s="35">
        <v>2</v>
      </c>
      <c r="C159" s="71">
        <v>65</v>
      </c>
      <c r="D159" s="29" t="s">
        <v>89</v>
      </c>
      <c r="E159" s="21" t="s">
        <v>66</v>
      </c>
      <c r="F159" s="22" t="s">
        <v>131</v>
      </c>
      <c r="G159" s="23">
        <v>48</v>
      </c>
      <c r="H159" s="91">
        <v>0</v>
      </c>
      <c r="I159" s="25">
        <v>0.08</v>
      </c>
      <c r="J159" s="69">
        <f>H159*I159+H159</f>
        <v>0</v>
      </c>
      <c r="K159" s="69">
        <f>G159*H159</f>
        <v>0</v>
      </c>
      <c r="L159" s="69">
        <f>G159*J159</f>
        <v>0</v>
      </c>
      <c r="M159" s="68"/>
      <c r="N159" s="17"/>
      <c r="O159" s="17"/>
      <c r="P159" s="17"/>
      <c r="BM159" s="1"/>
    </row>
    <row r="160" spans="1:65" ht="26.4">
      <c r="A160" s="17" t="s">
        <v>217</v>
      </c>
      <c r="B160" s="35">
        <v>2</v>
      </c>
      <c r="C160" s="19" t="s">
        <v>129</v>
      </c>
      <c r="D160" s="29" t="s">
        <v>130</v>
      </c>
      <c r="E160" s="21" t="s">
        <v>66</v>
      </c>
      <c r="F160" s="22" t="s">
        <v>131</v>
      </c>
      <c r="G160" s="23">
        <v>48</v>
      </c>
      <c r="H160" s="91">
        <v>0</v>
      </c>
      <c r="I160" s="25">
        <v>0.08</v>
      </c>
      <c r="J160" s="24">
        <f t="shared" si="12"/>
        <v>0</v>
      </c>
      <c r="K160" s="24">
        <f t="shared" si="13"/>
        <v>0</v>
      </c>
      <c r="L160" s="24">
        <f t="shared" si="14"/>
        <v>0</v>
      </c>
      <c r="M160" s="26"/>
      <c r="N160" s="17"/>
      <c r="O160" s="17"/>
      <c r="P160" s="17"/>
      <c r="BM160" s="1"/>
    </row>
    <row r="161" spans="1:66" ht="26.4">
      <c r="A161" s="17" t="s">
        <v>218</v>
      </c>
      <c r="B161" s="35">
        <v>2</v>
      </c>
      <c r="C161" s="19" t="s">
        <v>129</v>
      </c>
      <c r="D161" s="29" t="s">
        <v>133</v>
      </c>
      <c r="E161" s="21" t="s">
        <v>38</v>
      </c>
      <c r="F161" s="22" t="s">
        <v>131</v>
      </c>
      <c r="G161" s="23">
        <v>24</v>
      </c>
      <c r="H161" s="91">
        <v>0</v>
      </c>
      <c r="I161" s="25">
        <v>0.08</v>
      </c>
      <c r="J161" s="24">
        <f t="shared" si="12"/>
        <v>0</v>
      </c>
      <c r="K161" s="24">
        <f t="shared" si="13"/>
        <v>0</v>
      </c>
      <c r="L161" s="24">
        <f t="shared" si="14"/>
        <v>0</v>
      </c>
      <c r="M161" s="26"/>
      <c r="N161" s="17"/>
      <c r="O161" s="17"/>
      <c r="P161" s="17"/>
      <c r="BM161" s="1"/>
    </row>
    <row r="162" spans="1:66">
      <c r="J162" s="27" t="s">
        <v>62</v>
      </c>
      <c r="K162" s="28">
        <f>K140+K141+K142+K143+K144+K145+K146+K147+K148+K149+K150+K151+K152+K153+K154+K155+K156+K157+K158+K159+K160+K161</f>
        <v>0</v>
      </c>
      <c r="L162" s="28">
        <f>L140+L141+L142+L143+L144+L145+L146+L147+L148+L149+L150+L151+L152+L153+L154+L155+L156+L157+L158+L159+L160+L161</f>
        <v>0</v>
      </c>
    </row>
    <row r="164" spans="1:66" ht="15.75" customHeight="1"/>
    <row r="165" spans="1:66" ht="15" customHeight="1"/>
    <row r="166" spans="1:66" ht="13.5" customHeight="1"/>
    <row r="168" spans="1:66" ht="34.5" customHeight="1">
      <c r="A168" s="105" t="s">
        <v>237</v>
      </c>
      <c r="B168" s="105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</row>
    <row r="169" spans="1:66" ht="18" customHeight="1"/>
    <row r="170" spans="1:66" ht="78.75" customHeight="1">
      <c r="A170" s="2" t="s">
        <v>1</v>
      </c>
      <c r="B170" s="122" t="s">
        <v>134</v>
      </c>
      <c r="C170" s="122"/>
      <c r="D170" s="122"/>
      <c r="E170" s="4" t="s">
        <v>135</v>
      </c>
      <c r="F170" s="5" t="s">
        <v>136</v>
      </c>
      <c r="G170" s="4" t="s">
        <v>9</v>
      </c>
      <c r="H170" s="4" t="s">
        <v>137</v>
      </c>
      <c r="I170" s="123" t="s">
        <v>11</v>
      </c>
      <c r="J170" s="123"/>
      <c r="K170" s="122" t="s">
        <v>12</v>
      </c>
      <c r="L170" s="122"/>
      <c r="M170" s="4" t="s">
        <v>138</v>
      </c>
      <c r="N170" s="83" t="s">
        <v>14</v>
      </c>
      <c r="O170" s="75" t="s">
        <v>15</v>
      </c>
      <c r="P170" s="2" t="s">
        <v>220</v>
      </c>
      <c r="BM170" s="1"/>
      <c r="BN170" s="1"/>
    </row>
    <row r="171" spans="1:66">
      <c r="A171" s="6" t="s">
        <v>16</v>
      </c>
      <c r="B171" s="118" t="s">
        <v>17</v>
      </c>
      <c r="C171" s="118"/>
      <c r="D171" s="118"/>
      <c r="E171" s="10" t="s">
        <v>18</v>
      </c>
      <c r="F171" s="11" t="s">
        <v>19</v>
      </c>
      <c r="G171" s="12" t="s">
        <v>20</v>
      </c>
      <c r="H171" s="10" t="s">
        <v>21</v>
      </c>
      <c r="I171" s="119" t="s">
        <v>22</v>
      </c>
      <c r="J171" s="119"/>
      <c r="K171" s="114" t="s">
        <v>23</v>
      </c>
      <c r="L171" s="114"/>
      <c r="M171" s="13" t="s">
        <v>24</v>
      </c>
      <c r="N171" s="84" t="s">
        <v>25</v>
      </c>
      <c r="O171" s="77" t="s">
        <v>26</v>
      </c>
      <c r="P171" s="6" t="s">
        <v>27</v>
      </c>
      <c r="BM171" s="1"/>
      <c r="BN171" s="1"/>
    </row>
    <row r="172" spans="1:66">
      <c r="A172" s="6"/>
      <c r="B172" s="113"/>
      <c r="C172" s="113"/>
      <c r="D172" s="113"/>
      <c r="E172" s="14"/>
      <c r="F172" s="15"/>
      <c r="G172" s="16"/>
      <c r="H172" s="14" t="s">
        <v>139</v>
      </c>
      <c r="I172" s="110" t="s">
        <v>140</v>
      </c>
      <c r="J172" s="110"/>
      <c r="K172" s="114" t="s">
        <v>141</v>
      </c>
      <c r="L172" s="114"/>
      <c r="M172" s="16"/>
      <c r="N172" s="79"/>
      <c r="O172" s="78"/>
      <c r="P172" s="6"/>
      <c r="BM172" s="1"/>
      <c r="BN172" s="1"/>
    </row>
    <row r="173" spans="1:66" ht="72" customHeight="1">
      <c r="A173" s="17" t="s">
        <v>34</v>
      </c>
      <c r="B173" s="124" t="s">
        <v>142</v>
      </c>
      <c r="C173" s="124"/>
      <c r="D173" s="124"/>
      <c r="E173" s="32">
        <v>48</v>
      </c>
      <c r="F173" s="33">
        <v>0</v>
      </c>
      <c r="G173" s="34">
        <v>0.08</v>
      </c>
      <c r="H173" s="24">
        <f>F173*G173+F173</f>
        <v>0</v>
      </c>
      <c r="I173" s="116">
        <f>E173*F173</f>
        <v>0</v>
      </c>
      <c r="J173" s="116"/>
      <c r="K173" s="117">
        <f>E173*H173</f>
        <v>0</v>
      </c>
      <c r="L173" s="117"/>
      <c r="M173" s="26"/>
      <c r="N173" s="81"/>
      <c r="O173" s="76"/>
      <c r="P173" s="17"/>
      <c r="BM173" s="1"/>
      <c r="BN173" s="1"/>
    </row>
    <row r="174" spans="1:66" ht="78" customHeight="1">
      <c r="A174" s="17" t="s">
        <v>40</v>
      </c>
      <c r="B174" s="124" t="s">
        <v>143</v>
      </c>
      <c r="C174" s="124"/>
      <c r="D174" s="124"/>
      <c r="E174" s="32">
        <v>48</v>
      </c>
      <c r="F174" s="33">
        <v>0</v>
      </c>
      <c r="G174" s="34">
        <v>0.08</v>
      </c>
      <c r="H174" s="24">
        <f>F174*G174+F174</f>
        <v>0</v>
      </c>
      <c r="I174" s="116">
        <f>E174*F174</f>
        <v>0</v>
      </c>
      <c r="J174" s="116"/>
      <c r="K174" s="117">
        <f>E174*H174</f>
        <v>0</v>
      </c>
      <c r="L174" s="117"/>
      <c r="M174" s="26"/>
      <c r="N174" s="81"/>
      <c r="O174" s="76"/>
      <c r="P174" s="17"/>
      <c r="BM174" s="1"/>
      <c r="BN174" s="1"/>
    </row>
    <row r="175" spans="1:66">
      <c r="H175" s="28" t="s">
        <v>62</v>
      </c>
      <c r="I175" s="110">
        <f>I173+I174</f>
        <v>0</v>
      </c>
      <c r="J175" s="110"/>
      <c r="K175" s="111">
        <f>K173+K174</f>
        <v>0</v>
      </c>
      <c r="L175" s="111"/>
    </row>
    <row r="176" spans="1:66" ht="17.25" customHeight="1"/>
    <row r="177" spans="1:66" ht="15" customHeight="1"/>
    <row r="178" spans="1:66" ht="15" customHeight="1"/>
    <row r="179" spans="1:66" ht="15.75" customHeight="1"/>
    <row r="181" spans="1:66" ht="36" customHeight="1">
      <c r="A181" s="108" t="s">
        <v>144</v>
      </c>
      <c r="B181" s="121"/>
      <c r="C181" s="121"/>
    </row>
    <row r="182" spans="1:66" ht="21.75" customHeight="1"/>
    <row r="183" spans="1:66" ht="69">
      <c r="A183" s="2" t="s">
        <v>1</v>
      </c>
      <c r="B183" s="122" t="s">
        <v>134</v>
      </c>
      <c r="C183" s="122"/>
      <c r="D183" s="122"/>
      <c r="E183" s="4" t="s">
        <v>78</v>
      </c>
      <c r="F183" s="5" t="s">
        <v>79</v>
      </c>
      <c r="G183" s="4" t="s">
        <v>9</v>
      </c>
      <c r="H183" s="4" t="s">
        <v>80</v>
      </c>
      <c r="I183" s="123" t="s">
        <v>11</v>
      </c>
      <c r="J183" s="123"/>
      <c r="K183" s="122" t="s">
        <v>12</v>
      </c>
      <c r="L183" s="122"/>
      <c r="M183" s="4" t="s">
        <v>138</v>
      </c>
      <c r="N183" s="83" t="s">
        <v>14</v>
      </c>
      <c r="O183" s="75" t="s">
        <v>15</v>
      </c>
      <c r="P183" s="2" t="s">
        <v>220</v>
      </c>
      <c r="BM183" s="1"/>
      <c r="BN183" s="1"/>
    </row>
    <row r="184" spans="1:66">
      <c r="A184" s="6" t="s">
        <v>16</v>
      </c>
      <c r="B184" s="118" t="s">
        <v>17</v>
      </c>
      <c r="C184" s="118"/>
      <c r="D184" s="118"/>
      <c r="E184" s="10" t="s">
        <v>18</v>
      </c>
      <c r="F184" s="11" t="s">
        <v>19</v>
      </c>
      <c r="G184" s="12" t="s">
        <v>20</v>
      </c>
      <c r="H184" s="10" t="s">
        <v>21</v>
      </c>
      <c r="I184" s="119" t="s">
        <v>22</v>
      </c>
      <c r="J184" s="119"/>
      <c r="K184" s="114" t="s">
        <v>23</v>
      </c>
      <c r="L184" s="114"/>
      <c r="M184" s="13" t="s">
        <v>24</v>
      </c>
      <c r="N184" s="84" t="s">
        <v>25</v>
      </c>
      <c r="O184" s="77" t="s">
        <v>26</v>
      </c>
      <c r="P184" s="6" t="s">
        <v>27</v>
      </c>
      <c r="BM184" s="1"/>
      <c r="BN184" s="1"/>
    </row>
    <row r="185" spans="1:66">
      <c r="A185" s="6"/>
      <c r="B185" s="113"/>
      <c r="C185" s="113"/>
      <c r="D185" s="113"/>
      <c r="E185" s="14"/>
      <c r="F185" s="15"/>
      <c r="G185" s="16"/>
      <c r="H185" s="14" t="s">
        <v>139</v>
      </c>
      <c r="I185" s="110" t="s">
        <v>140</v>
      </c>
      <c r="J185" s="110"/>
      <c r="K185" s="114" t="s">
        <v>141</v>
      </c>
      <c r="L185" s="114"/>
      <c r="M185" s="16"/>
      <c r="N185" s="79"/>
      <c r="O185" s="78"/>
      <c r="P185" s="6"/>
      <c r="BM185" s="1"/>
      <c r="BN185" s="1"/>
    </row>
    <row r="186" spans="1:66" ht="23.25" customHeight="1">
      <c r="A186" s="17" t="s">
        <v>34</v>
      </c>
      <c r="B186" s="120" t="s">
        <v>145</v>
      </c>
      <c r="C186" s="120"/>
      <c r="D186" s="120"/>
      <c r="E186" s="32">
        <v>36</v>
      </c>
      <c r="F186" s="33">
        <v>0</v>
      </c>
      <c r="G186" s="34">
        <v>0.08</v>
      </c>
      <c r="H186" s="24">
        <f>F186*G186+F186</f>
        <v>0</v>
      </c>
      <c r="I186" s="116">
        <f>E186*F186</f>
        <v>0</v>
      </c>
      <c r="J186" s="116"/>
      <c r="K186" s="117">
        <f>E186*H186</f>
        <v>0</v>
      </c>
      <c r="L186" s="117"/>
      <c r="M186" s="26"/>
      <c r="N186" s="81"/>
      <c r="O186" s="76"/>
      <c r="P186" s="17"/>
      <c r="BM186" s="1"/>
      <c r="BN186" s="1"/>
    </row>
    <row r="187" spans="1:66">
      <c r="H187" s="28" t="s">
        <v>62</v>
      </c>
      <c r="I187" s="110">
        <f>I186</f>
        <v>0</v>
      </c>
      <c r="J187" s="110"/>
      <c r="K187" s="111">
        <f>K186</f>
        <v>0</v>
      </c>
      <c r="L187" s="111"/>
    </row>
    <row r="188" spans="1:66" ht="16.5" customHeight="1"/>
    <row r="190" spans="1:66" ht="17.25" customHeight="1"/>
    <row r="192" spans="1:66" ht="63" customHeight="1">
      <c r="A192" s="105" t="s">
        <v>146</v>
      </c>
      <c r="B192" s="105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</row>
    <row r="194" spans="1:65" ht="55.2">
      <c r="A194" s="2" t="s">
        <v>1</v>
      </c>
      <c r="B194" s="2" t="s">
        <v>2</v>
      </c>
      <c r="C194" s="2" t="s">
        <v>3</v>
      </c>
      <c r="D194" s="3" t="s">
        <v>4</v>
      </c>
      <c r="E194" s="4" t="s">
        <v>5</v>
      </c>
      <c r="F194" s="5" t="s">
        <v>6</v>
      </c>
      <c r="G194" s="4" t="s">
        <v>7</v>
      </c>
      <c r="H194" s="4" t="s">
        <v>8</v>
      </c>
      <c r="I194" s="4" t="s">
        <v>9</v>
      </c>
      <c r="J194" s="2" t="s">
        <v>10</v>
      </c>
      <c r="K194" s="2" t="s">
        <v>11</v>
      </c>
      <c r="L194" s="4" t="s">
        <v>12</v>
      </c>
      <c r="M194" s="4" t="s">
        <v>13</v>
      </c>
      <c r="N194" s="2" t="s">
        <v>14</v>
      </c>
      <c r="O194" s="82" t="s">
        <v>15</v>
      </c>
      <c r="P194" s="2" t="s">
        <v>220</v>
      </c>
      <c r="BM194" s="1"/>
    </row>
    <row r="195" spans="1:65" ht="19.5" customHeight="1">
      <c r="A195" s="6" t="s">
        <v>16</v>
      </c>
      <c r="B195" s="7" t="s">
        <v>17</v>
      </c>
      <c r="C195" s="8" t="s">
        <v>18</v>
      </c>
      <c r="D195" s="9" t="s">
        <v>19</v>
      </c>
      <c r="E195" s="10" t="s">
        <v>20</v>
      </c>
      <c r="F195" s="11" t="s">
        <v>21</v>
      </c>
      <c r="G195" s="12" t="s">
        <v>22</v>
      </c>
      <c r="H195" s="10" t="s">
        <v>23</v>
      </c>
      <c r="I195" s="13" t="s">
        <v>24</v>
      </c>
      <c r="J195" s="6" t="s">
        <v>25</v>
      </c>
      <c r="K195" s="6" t="s">
        <v>26</v>
      </c>
      <c r="L195" s="10" t="s">
        <v>27</v>
      </c>
      <c r="M195" s="13" t="s">
        <v>28</v>
      </c>
      <c r="N195" s="6" t="s">
        <v>29</v>
      </c>
      <c r="O195" s="80" t="s">
        <v>30</v>
      </c>
      <c r="P195" s="6" t="s">
        <v>219</v>
      </c>
      <c r="BM195" s="1"/>
    </row>
    <row r="196" spans="1:65">
      <c r="A196" s="6"/>
      <c r="B196" s="7"/>
      <c r="C196" s="8"/>
      <c r="D196" s="9"/>
      <c r="E196" s="14"/>
      <c r="F196" s="15"/>
      <c r="G196" s="16"/>
      <c r="H196" s="14"/>
      <c r="I196" s="16"/>
      <c r="J196" s="6" t="s">
        <v>31</v>
      </c>
      <c r="K196" s="6" t="s">
        <v>32</v>
      </c>
      <c r="L196" s="14" t="s">
        <v>33</v>
      </c>
      <c r="M196" s="16"/>
      <c r="N196" s="6"/>
      <c r="O196" s="80"/>
      <c r="P196" s="6"/>
      <c r="BM196" s="1"/>
    </row>
    <row r="197" spans="1:65" ht="26.4">
      <c r="A197" s="17" t="s">
        <v>34</v>
      </c>
      <c r="B197" s="35">
        <v>1</v>
      </c>
      <c r="C197" s="19" t="s">
        <v>147</v>
      </c>
      <c r="D197" s="29" t="s">
        <v>91</v>
      </c>
      <c r="E197" s="21" t="s">
        <v>66</v>
      </c>
      <c r="F197" s="22" t="s">
        <v>148</v>
      </c>
      <c r="G197" s="23">
        <v>24</v>
      </c>
      <c r="H197" s="24">
        <v>0</v>
      </c>
      <c r="I197" s="25">
        <v>0.08</v>
      </c>
      <c r="J197" s="24">
        <f t="shared" ref="J197:J203" si="15">H197*I197+H197</f>
        <v>0</v>
      </c>
      <c r="K197" s="24">
        <f t="shared" ref="K197:K203" si="16">G197*H197</f>
        <v>0</v>
      </c>
      <c r="L197" s="24">
        <f t="shared" ref="L197:L203" si="17">G197*J197</f>
        <v>0</v>
      </c>
      <c r="M197" s="26"/>
      <c r="N197" s="17"/>
      <c r="O197" s="17"/>
      <c r="P197" s="17"/>
      <c r="BM197" s="1"/>
    </row>
    <row r="198" spans="1:65">
      <c r="A198" s="17" t="s">
        <v>40</v>
      </c>
      <c r="B198" s="18" t="s">
        <v>43</v>
      </c>
      <c r="C198" s="19" t="s">
        <v>149</v>
      </c>
      <c r="D198" s="29" t="s">
        <v>65</v>
      </c>
      <c r="E198" s="21" t="s">
        <v>66</v>
      </c>
      <c r="F198" s="22" t="s">
        <v>67</v>
      </c>
      <c r="G198" s="23">
        <v>36</v>
      </c>
      <c r="H198" s="91">
        <v>0</v>
      </c>
      <c r="I198" s="25">
        <v>0.08</v>
      </c>
      <c r="J198" s="24">
        <f t="shared" si="15"/>
        <v>0</v>
      </c>
      <c r="K198" s="24">
        <f t="shared" si="16"/>
        <v>0</v>
      </c>
      <c r="L198" s="24">
        <f t="shared" si="17"/>
        <v>0</v>
      </c>
      <c r="M198" s="26"/>
      <c r="N198" s="17"/>
      <c r="O198" s="17"/>
      <c r="P198" s="17"/>
      <c r="BM198" s="1"/>
    </row>
    <row r="199" spans="1:65">
      <c r="A199" s="17" t="s">
        <v>42</v>
      </c>
      <c r="B199" s="18" t="s">
        <v>49</v>
      </c>
      <c r="C199" s="19" t="s">
        <v>46</v>
      </c>
      <c r="D199" s="29" t="s">
        <v>65</v>
      </c>
      <c r="E199" s="21" t="s">
        <v>66</v>
      </c>
      <c r="F199" s="22" t="s">
        <v>67</v>
      </c>
      <c r="G199" s="23">
        <v>36</v>
      </c>
      <c r="H199" s="91">
        <v>0</v>
      </c>
      <c r="I199" s="25">
        <v>0.08</v>
      </c>
      <c r="J199" s="24">
        <f t="shared" si="15"/>
        <v>0</v>
      </c>
      <c r="K199" s="24">
        <f t="shared" si="16"/>
        <v>0</v>
      </c>
      <c r="L199" s="24">
        <f t="shared" si="17"/>
        <v>0</v>
      </c>
      <c r="M199" s="26"/>
      <c r="N199" s="17"/>
      <c r="O199" s="17"/>
      <c r="P199" s="17"/>
      <c r="BM199" s="1"/>
    </row>
    <row r="200" spans="1:65">
      <c r="A200" s="17" t="s">
        <v>45</v>
      </c>
      <c r="B200" s="18" t="s">
        <v>53</v>
      </c>
      <c r="C200" s="19" t="s">
        <v>150</v>
      </c>
      <c r="D200" s="29" t="s">
        <v>65</v>
      </c>
      <c r="E200" s="21" t="s">
        <v>66</v>
      </c>
      <c r="F200" s="22" t="s">
        <v>67</v>
      </c>
      <c r="G200" s="23">
        <v>108</v>
      </c>
      <c r="H200" s="91">
        <v>0</v>
      </c>
      <c r="I200" s="25">
        <v>0.08</v>
      </c>
      <c r="J200" s="24">
        <f t="shared" si="15"/>
        <v>0</v>
      </c>
      <c r="K200" s="24">
        <f t="shared" si="16"/>
        <v>0</v>
      </c>
      <c r="L200" s="24">
        <f t="shared" si="17"/>
        <v>0</v>
      </c>
      <c r="M200" s="26"/>
      <c r="N200" s="17"/>
      <c r="O200" s="17"/>
      <c r="P200" s="17"/>
      <c r="BM200" s="1"/>
    </row>
    <row r="201" spans="1:65">
      <c r="A201" s="17" t="s">
        <v>48</v>
      </c>
      <c r="B201" s="35">
        <v>1</v>
      </c>
      <c r="C201" s="19" t="s">
        <v>100</v>
      </c>
      <c r="D201" s="29" t="s">
        <v>65</v>
      </c>
      <c r="E201" s="21" t="s">
        <v>66</v>
      </c>
      <c r="F201" s="22" t="s">
        <v>67</v>
      </c>
      <c r="G201" s="23">
        <v>36</v>
      </c>
      <c r="H201" s="91">
        <v>0</v>
      </c>
      <c r="I201" s="25">
        <v>0.08</v>
      </c>
      <c r="J201" s="24">
        <f t="shared" si="15"/>
        <v>0</v>
      </c>
      <c r="K201" s="24">
        <f t="shared" si="16"/>
        <v>0</v>
      </c>
      <c r="L201" s="24">
        <f t="shared" si="17"/>
        <v>0</v>
      </c>
      <c r="M201" s="26"/>
      <c r="N201" s="17"/>
      <c r="O201" s="17"/>
      <c r="P201" s="17"/>
      <c r="BM201" s="1"/>
    </row>
    <row r="202" spans="1:65">
      <c r="A202" s="17" t="s">
        <v>50</v>
      </c>
      <c r="B202" s="18" t="s">
        <v>41</v>
      </c>
      <c r="C202" s="19" t="s">
        <v>151</v>
      </c>
      <c r="D202" s="29" t="s">
        <v>65</v>
      </c>
      <c r="E202" s="21" t="s">
        <v>66</v>
      </c>
      <c r="F202" s="22" t="s">
        <v>67</v>
      </c>
      <c r="G202" s="23">
        <v>36</v>
      </c>
      <c r="H202" s="91">
        <v>0</v>
      </c>
      <c r="I202" s="25">
        <v>0.08</v>
      </c>
      <c r="J202" s="24">
        <f t="shared" si="15"/>
        <v>0</v>
      </c>
      <c r="K202" s="24">
        <f t="shared" si="16"/>
        <v>0</v>
      </c>
      <c r="L202" s="24">
        <f t="shared" si="17"/>
        <v>0</v>
      </c>
      <c r="M202" s="26"/>
      <c r="N202" s="17"/>
      <c r="O202" s="17"/>
      <c r="P202" s="17"/>
      <c r="BM202" s="1"/>
    </row>
    <row r="203" spans="1:65">
      <c r="A203" s="17" t="s">
        <v>51</v>
      </c>
      <c r="B203" s="35">
        <v>0</v>
      </c>
      <c r="C203" s="19" t="s">
        <v>88</v>
      </c>
      <c r="D203" s="29" t="s">
        <v>65</v>
      </c>
      <c r="E203" s="21" t="s">
        <v>66</v>
      </c>
      <c r="F203" s="22" t="s">
        <v>67</v>
      </c>
      <c r="G203" s="23">
        <v>36</v>
      </c>
      <c r="H203" s="91">
        <v>0</v>
      </c>
      <c r="I203" s="25">
        <v>0.08</v>
      </c>
      <c r="J203" s="24">
        <f t="shared" si="15"/>
        <v>0</v>
      </c>
      <c r="K203" s="24">
        <f t="shared" si="16"/>
        <v>0</v>
      </c>
      <c r="L203" s="24">
        <f t="shared" si="17"/>
        <v>0</v>
      </c>
      <c r="M203" s="26"/>
      <c r="N203" s="17"/>
      <c r="O203" s="17"/>
      <c r="P203" s="17"/>
      <c r="BM203" s="1"/>
    </row>
    <row r="204" spans="1:65">
      <c r="J204" s="27" t="s">
        <v>62</v>
      </c>
      <c r="K204" s="28">
        <f>K197+K198+K199+K200+K201+K202+K203</f>
        <v>0</v>
      </c>
      <c r="L204" s="28">
        <f>L197+L198+L199+L200+L201+L202+L203</f>
        <v>0</v>
      </c>
    </row>
    <row r="206" spans="1:65" ht="15" customHeight="1"/>
    <row r="207" spans="1:65" ht="15" customHeight="1"/>
    <row r="208" spans="1:65" ht="15" customHeight="1"/>
    <row r="210" spans="1:66" ht="35.25" customHeight="1">
      <c r="A210" s="108" t="s">
        <v>152</v>
      </c>
      <c r="B210" s="121"/>
      <c r="C210" s="121"/>
    </row>
    <row r="211" spans="1:66" ht="17.25" customHeight="1"/>
    <row r="212" spans="1:66" ht="55.2">
      <c r="A212" s="2" t="s">
        <v>1</v>
      </c>
      <c r="B212" s="122" t="s">
        <v>134</v>
      </c>
      <c r="C212" s="122"/>
      <c r="D212" s="122"/>
      <c r="E212" s="4" t="s">
        <v>153</v>
      </c>
      <c r="F212" s="5" t="s">
        <v>136</v>
      </c>
      <c r="G212" s="4" t="s">
        <v>9</v>
      </c>
      <c r="H212" s="4" t="s">
        <v>137</v>
      </c>
      <c r="I212" s="123" t="s">
        <v>11</v>
      </c>
      <c r="J212" s="123"/>
      <c r="K212" s="122" t="s">
        <v>12</v>
      </c>
      <c r="L212" s="122"/>
      <c r="M212" s="4" t="s">
        <v>138</v>
      </c>
      <c r="N212" s="83" t="s">
        <v>14</v>
      </c>
      <c r="O212" s="75" t="s">
        <v>15</v>
      </c>
      <c r="P212" s="2" t="s">
        <v>220</v>
      </c>
      <c r="BM212" s="1"/>
      <c r="BN212" s="1"/>
    </row>
    <row r="213" spans="1:66">
      <c r="A213" s="6" t="s">
        <v>16</v>
      </c>
      <c r="B213" s="118" t="s">
        <v>17</v>
      </c>
      <c r="C213" s="118"/>
      <c r="D213" s="118"/>
      <c r="E213" s="10" t="s">
        <v>18</v>
      </c>
      <c r="F213" s="11" t="s">
        <v>19</v>
      </c>
      <c r="G213" s="12" t="s">
        <v>20</v>
      </c>
      <c r="H213" s="10" t="s">
        <v>21</v>
      </c>
      <c r="I213" s="119" t="s">
        <v>22</v>
      </c>
      <c r="J213" s="119"/>
      <c r="K213" s="114" t="s">
        <v>23</v>
      </c>
      <c r="L213" s="114"/>
      <c r="M213" s="13" t="s">
        <v>24</v>
      </c>
      <c r="N213" s="84" t="s">
        <v>25</v>
      </c>
      <c r="O213" s="77" t="s">
        <v>26</v>
      </c>
      <c r="P213" s="6" t="s">
        <v>27</v>
      </c>
      <c r="BM213" s="1"/>
      <c r="BN213" s="1"/>
    </row>
    <row r="214" spans="1:66">
      <c r="A214" s="6"/>
      <c r="B214" s="113"/>
      <c r="C214" s="113"/>
      <c r="D214" s="113"/>
      <c r="E214" s="14"/>
      <c r="F214" s="15"/>
      <c r="G214" s="16"/>
      <c r="H214" s="14" t="s">
        <v>139</v>
      </c>
      <c r="I214" s="110" t="s">
        <v>140</v>
      </c>
      <c r="J214" s="110"/>
      <c r="K214" s="114" t="s">
        <v>141</v>
      </c>
      <c r="L214" s="114"/>
      <c r="M214" s="16"/>
      <c r="N214" s="79"/>
      <c r="O214" s="78"/>
      <c r="P214" s="6"/>
      <c r="BM214" s="1"/>
      <c r="BN214" s="1"/>
    </row>
    <row r="215" spans="1:66" ht="84.75" customHeight="1">
      <c r="A215" s="17" t="s">
        <v>34</v>
      </c>
      <c r="B215" s="115" t="s">
        <v>154</v>
      </c>
      <c r="C215" s="115"/>
      <c r="D215" s="115"/>
      <c r="E215" s="35">
        <v>15</v>
      </c>
      <c r="F215" s="36">
        <v>0</v>
      </c>
      <c r="G215" s="34">
        <v>0.08</v>
      </c>
      <c r="H215" s="24">
        <f>F215*G215+F215</f>
        <v>0</v>
      </c>
      <c r="I215" s="116">
        <f>E215*F215</f>
        <v>0</v>
      </c>
      <c r="J215" s="116"/>
      <c r="K215" s="117">
        <f>E215*H215</f>
        <v>0</v>
      </c>
      <c r="L215" s="117"/>
      <c r="M215" s="26"/>
      <c r="N215" s="81"/>
      <c r="O215" s="76"/>
      <c r="P215" s="17"/>
      <c r="BM215" s="1"/>
      <c r="BN215" s="1"/>
    </row>
    <row r="216" spans="1:66">
      <c r="H216" s="28" t="s">
        <v>62</v>
      </c>
      <c r="I216" s="110">
        <f>I215</f>
        <v>0</v>
      </c>
      <c r="J216" s="110"/>
      <c r="K216" s="111">
        <f>K215</f>
        <v>0</v>
      </c>
      <c r="L216" s="111"/>
    </row>
    <row r="218" spans="1:66" ht="16.5" customHeight="1"/>
    <row r="220" spans="1:66" ht="15.75" customHeight="1"/>
    <row r="222" spans="1:66" ht="67.5" customHeight="1">
      <c r="A222" s="112" t="s">
        <v>155</v>
      </c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</row>
    <row r="223" spans="1:66" ht="18.75" customHeight="1"/>
    <row r="224" spans="1:66" ht="55.2">
      <c r="A224" s="2" t="s">
        <v>1</v>
      </c>
      <c r="B224" s="2" t="s">
        <v>2</v>
      </c>
      <c r="C224" s="2" t="s">
        <v>3</v>
      </c>
      <c r="D224" s="3" t="s">
        <v>4</v>
      </c>
      <c r="E224" s="4" t="s">
        <v>5</v>
      </c>
      <c r="F224" s="5" t="s">
        <v>6</v>
      </c>
      <c r="G224" s="4" t="s">
        <v>7</v>
      </c>
      <c r="H224" s="4" t="s">
        <v>8</v>
      </c>
      <c r="I224" s="4" t="s">
        <v>9</v>
      </c>
      <c r="J224" s="2" t="s">
        <v>10</v>
      </c>
      <c r="K224" s="2" t="s">
        <v>11</v>
      </c>
      <c r="L224" s="4" t="s">
        <v>12</v>
      </c>
      <c r="M224" s="4" t="s">
        <v>13</v>
      </c>
      <c r="N224" s="2" t="s">
        <v>14</v>
      </c>
      <c r="O224" s="82" t="s">
        <v>15</v>
      </c>
      <c r="P224" s="2" t="s">
        <v>220</v>
      </c>
      <c r="BM224" s="1"/>
    </row>
    <row r="225" spans="1:66">
      <c r="A225" s="6" t="s">
        <v>16</v>
      </c>
      <c r="B225" s="7" t="s">
        <v>17</v>
      </c>
      <c r="C225" s="8" t="s">
        <v>18</v>
      </c>
      <c r="D225" s="9" t="s">
        <v>19</v>
      </c>
      <c r="E225" s="10" t="s">
        <v>20</v>
      </c>
      <c r="F225" s="11" t="s">
        <v>21</v>
      </c>
      <c r="G225" s="12" t="s">
        <v>22</v>
      </c>
      <c r="H225" s="10" t="s">
        <v>23</v>
      </c>
      <c r="I225" s="13" t="s">
        <v>24</v>
      </c>
      <c r="J225" s="6" t="s">
        <v>25</v>
      </c>
      <c r="K225" s="6" t="s">
        <v>26</v>
      </c>
      <c r="L225" s="10" t="s">
        <v>27</v>
      </c>
      <c r="M225" s="13" t="s">
        <v>28</v>
      </c>
      <c r="N225" s="6" t="s">
        <v>29</v>
      </c>
      <c r="O225" s="80" t="s">
        <v>30</v>
      </c>
      <c r="P225" s="6" t="s">
        <v>219</v>
      </c>
      <c r="BM225" s="1"/>
    </row>
    <row r="226" spans="1:66">
      <c r="A226" s="6"/>
      <c r="B226" s="7"/>
      <c r="C226" s="8"/>
      <c r="D226" s="9"/>
      <c r="E226" s="14"/>
      <c r="F226" s="15"/>
      <c r="G226" s="16"/>
      <c r="H226" s="14"/>
      <c r="I226" s="16"/>
      <c r="J226" s="6" t="s">
        <v>31</v>
      </c>
      <c r="K226" s="6" t="s">
        <v>32</v>
      </c>
      <c r="L226" s="14" t="s">
        <v>33</v>
      </c>
      <c r="M226" s="16"/>
      <c r="N226" s="6"/>
      <c r="O226" s="80"/>
      <c r="P226" s="6"/>
      <c r="BM226" s="1"/>
    </row>
    <row r="227" spans="1:66" ht="57" customHeight="1">
      <c r="A227" s="17" t="s">
        <v>34</v>
      </c>
      <c r="B227" s="18" t="s">
        <v>43</v>
      </c>
      <c r="C227" s="19" t="s">
        <v>156</v>
      </c>
      <c r="D227" s="29" t="s">
        <v>157</v>
      </c>
      <c r="E227" s="21" t="s">
        <v>38</v>
      </c>
      <c r="F227" s="30" t="s">
        <v>39</v>
      </c>
      <c r="G227" s="23">
        <v>36</v>
      </c>
      <c r="H227" s="24">
        <v>0</v>
      </c>
      <c r="I227" s="25">
        <v>0.08</v>
      </c>
      <c r="J227" s="24">
        <f>H227*I227+H227</f>
        <v>0</v>
      </c>
      <c r="K227" s="24">
        <f>G227*H227</f>
        <v>0</v>
      </c>
      <c r="L227" s="24">
        <f>G227*J227</f>
        <v>0</v>
      </c>
      <c r="M227" s="26"/>
      <c r="N227" s="17"/>
      <c r="O227" s="17"/>
      <c r="P227" s="17"/>
      <c r="BM227" s="1"/>
    </row>
    <row r="228" spans="1:66">
      <c r="A228" s="17" t="s">
        <v>40</v>
      </c>
      <c r="B228" s="18" t="s">
        <v>49</v>
      </c>
      <c r="C228" s="19" t="s">
        <v>46</v>
      </c>
      <c r="D228" s="29" t="s">
        <v>89</v>
      </c>
      <c r="E228" s="21" t="s">
        <v>66</v>
      </c>
      <c r="F228" s="30" t="s">
        <v>67</v>
      </c>
      <c r="G228" s="23">
        <v>36</v>
      </c>
      <c r="H228" s="91">
        <v>0</v>
      </c>
      <c r="I228" s="25">
        <v>0.08</v>
      </c>
      <c r="J228" s="24">
        <f>H228*I228+H228</f>
        <v>0</v>
      </c>
      <c r="K228" s="24">
        <f>G228*H228</f>
        <v>0</v>
      </c>
      <c r="L228" s="24">
        <f>G228*J228</f>
        <v>0</v>
      </c>
      <c r="M228" s="26"/>
      <c r="N228" s="17"/>
      <c r="O228" s="17"/>
      <c r="P228" s="17"/>
      <c r="BM228" s="1"/>
    </row>
    <row r="229" spans="1:66">
      <c r="A229" s="17" t="s">
        <v>42</v>
      </c>
      <c r="B229" s="18" t="s">
        <v>53</v>
      </c>
      <c r="C229" s="19" t="s">
        <v>158</v>
      </c>
      <c r="D229" s="29" t="s">
        <v>89</v>
      </c>
      <c r="E229" s="21" t="s">
        <v>66</v>
      </c>
      <c r="F229" s="30" t="s">
        <v>67</v>
      </c>
      <c r="G229" s="23">
        <v>36</v>
      </c>
      <c r="H229" s="91">
        <v>0</v>
      </c>
      <c r="I229" s="25">
        <v>0.08</v>
      </c>
      <c r="J229" s="24">
        <f>H229*I229+H229</f>
        <v>0</v>
      </c>
      <c r="K229" s="24">
        <f>G229*H229</f>
        <v>0</v>
      </c>
      <c r="L229" s="24">
        <f>G229*J229</f>
        <v>0</v>
      </c>
      <c r="M229" s="26"/>
      <c r="N229" s="17"/>
      <c r="O229" s="17"/>
      <c r="P229" s="17"/>
      <c r="BM229" s="1"/>
    </row>
    <row r="230" spans="1:66" ht="27" customHeight="1">
      <c r="A230" s="17" t="s">
        <v>45</v>
      </c>
      <c r="B230" s="35">
        <v>0</v>
      </c>
      <c r="C230" s="19" t="s">
        <v>158</v>
      </c>
      <c r="D230" s="29" t="s">
        <v>105</v>
      </c>
      <c r="E230" s="21" t="s">
        <v>66</v>
      </c>
      <c r="F230" s="30" t="s">
        <v>67</v>
      </c>
      <c r="G230" s="23">
        <v>36</v>
      </c>
      <c r="H230" s="91">
        <v>0</v>
      </c>
      <c r="I230" s="25">
        <v>0.08</v>
      </c>
      <c r="J230" s="24">
        <f>H230*I230+H230</f>
        <v>0</v>
      </c>
      <c r="K230" s="24">
        <f>G230*H230</f>
        <v>0</v>
      </c>
      <c r="L230" s="24">
        <f>G230*J230</f>
        <v>0</v>
      </c>
      <c r="M230" s="26"/>
      <c r="N230" s="17"/>
      <c r="O230" s="17"/>
      <c r="P230" s="17"/>
      <c r="BM230" s="1"/>
    </row>
    <row r="231" spans="1:66" ht="18" customHeight="1">
      <c r="J231" s="27" t="s">
        <v>62</v>
      </c>
      <c r="K231" s="28">
        <f>K227+K228+K229+K230</f>
        <v>0</v>
      </c>
      <c r="L231" s="28">
        <f>L227+L228+L229+L230</f>
        <v>0</v>
      </c>
    </row>
    <row r="232" spans="1:66" ht="17.25" customHeight="1"/>
    <row r="234" spans="1:66" ht="15.75" customHeight="1"/>
    <row r="235" spans="1:66" ht="13.5" customHeight="1"/>
    <row r="236" spans="1:66" ht="89.25" customHeight="1">
      <c r="A236" s="112" t="s">
        <v>159</v>
      </c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</row>
    <row r="237" spans="1:66">
      <c r="A237" s="38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</row>
    <row r="238" spans="1:66" ht="105.6">
      <c r="A238" s="40" t="s">
        <v>160</v>
      </c>
      <c r="B238" s="100" t="s">
        <v>161</v>
      </c>
      <c r="C238" s="100"/>
      <c r="D238" s="100"/>
      <c r="E238" s="100"/>
      <c r="F238" s="40" t="s">
        <v>162</v>
      </c>
      <c r="G238" s="41" t="s">
        <v>163</v>
      </c>
      <c r="H238" s="16" t="s">
        <v>164</v>
      </c>
      <c r="I238" s="40" t="s">
        <v>9</v>
      </c>
      <c r="J238" s="16" t="s">
        <v>165</v>
      </c>
      <c r="K238" s="42" t="s">
        <v>166</v>
      </c>
      <c r="L238" s="42" t="s">
        <v>167</v>
      </c>
      <c r="M238" s="42" t="s">
        <v>168</v>
      </c>
      <c r="N238" s="42" t="s">
        <v>14</v>
      </c>
      <c r="O238" s="43" t="s">
        <v>15</v>
      </c>
      <c r="P238" s="43" t="s">
        <v>220</v>
      </c>
      <c r="BM238" s="1"/>
      <c r="BN238" s="1"/>
    </row>
    <row r="239" spans="1:66">
      <c r="A239" s="40" t="s">
        <v>16</v>
      </c>
      <c r="B239" s="100" t="s">
        <v>17</v>
      </c>
      <c r="C239" s="100"/>
      <c r="D239" s="100"/>
      <c r="E239" s="100"/>
      <c r="F239" s="40" t="s">
        <v>18</v>
      </c>
      <c r="G239" s="41" t="s">
        <v>19</v>
      </c>
      <c r="H239" s="13" t="s">
        <v>20</v>
      </c>
      <c r="I239" s="40" t="s">
        <v>21</v>
      </c>
      <c r="J239" s="13" t="s">
        <v>22</v>
      </c>
      <c r="K239" s="42" t="s">
        <v>23</v>
      </c>
      <c r="L239" s="42" t="s">
        <v>24</v>
      </c>
      <c r="M239" s="42" t="s">
        <v>25</v>
      </c>
      <c r="N239" s="42" t="s">
        <v>26</v>
      </c>
      <c r="O239" s="42" t="s">
        <v>27</v>
      </c>
      <c r="P239" s="43" t="s">
        <v>28</v>
      </c>
      <c r="BM239" s="1"/>
      <c r="BN239" s="1"/>
    </row>
    <row r="240" spans="1:66" ht="19.2" customHeight="1">
      <c r="A240" s="40"/>
      <c r="B240" s="101"/>
      <c r="C240" s="101"/>
      <c r="D240" s="101"/>
      <c r="E240" s="101"/>
      <c r="F240" s="40"/>
      <c r="G240" s="41"/>
      <c r="H240" s="16"/>
      <c r="I240" s="40"/>
      <c r="J240" s="16" t="s">
        <v>169</v>
      </c>
      <c r="K240" s="42" t="s">
        <v>170</v>
      </c>
      <c r="L240" s="42" t="s">
        <v>171</v>
      </c>
      <c r="M240" s="42"/>
      <c r="N240" s="42"/>
      <c r="O240" s="42"/>
      <c r="P240" s="43"/>
      <c r="BM240" s="1"/>
      <c r="BN240" s="1"/>
    </row>
    <row r="241" spans="1:66" ht="25.65" customHeight="1">
      <c r="A241" s="44">
        <v>1</v>
      </c>
      <c r="B241" s="109" t="s">
        <v>172</v>
      </c>
      <c r="C241" s="109"/>
      <c r="D241" s="109"/>
      <c r="E241" s="109"/>
      <c r="F241" s="44" t="s">
        <v>173</v>
      </c>
      <c r="G241" s="44">
        <v>10</v>
      </c>
      <c r="H241" s="45">
        <v>0</v>
      </c>
      <c r="I241" s="46">
        <v>0.08</v>
      </c>
      <c r="J241" s="47">
        <f>H241*I241+H241</f>
        <v>0</v>
      </c>
      <c r="K241" s="45">
        <f>H241*G241</f>
        <v>0</v>
      </c>
      <c r="L241" s="45">
        <f>G241*J241</f>
        <v>0</v>
      </c>
      <c r="M241" s="44"/>
      <c r="N241" s="44"/>
      <c r="O241" s="44"/>
      <c r="P241" s="44"/>
      <c r="BM241" s="1"/>
      <c r="BN241" s="1"/>
    </row>
    <row r="242" spans="1:66">
      <c r="A242" s="44">
        <v>2</v>
      </c>
      <c r="B242" s="109" t="s">
        <v>174</v>
      </c>
      <c r="C242" s="109"/>
      <c r="D242" s="109"/>
      <c r="E242" s="109"/>
      <c r="F242" s="44" t="s">
        <v>173</v>
      </c>
      <c r="G242" s="44">
        <v>1</v>
      </c>
      <c r="H242" s="45">
        <v>0</v>
      </c>
      <c r="I242" s="46">
        <v>0.08</v>
      </c>
      <c r="J242" s="47">
        <f>H242*I242+H242</f>
        <v>0</v>
      </c>
      <c r="K242" s="45">
        <f>H242*G242</f>
        <v>0</v>
      </c>
      <c r="L242" s="45">
        <f>G242*J242</f>
        <v>0</v>
      </c>
      <c r="M242" s="44"/>
      <c r="N242" s="44"/>
      <c r="O242" s="44"/>
      <c r="P242" s="44"/>
      <c r="BM242" s="1"/>
      <c r="BN242" s="1"/>
    </row>
    <row r="243" spans="1:66">
      <c r="A243" s="44">
        <v>3</v>
      </c>
      <c r="B243" s="109" t="s">
        <v>175</v>
      </c>
      <c r="C243" s="109"/>
      <c r="D243" s="109"/>
      <c r="E243" s="109"/>
      <c r="F243" s="44" t="s">
        <v>173</v>
      </c>
      <c r="G243" s="44">
        <v>1</v>
      </c>
      <c r="H243" s="45">
        <v>0</v>
      </c>
      <c r="I243" s="46">
        <v>0.08</v>
      </c>
      <c r="J243" s="47">
        <f>H243*I243+H243</f>
        <v>0</v>
      </c>
      <c r="K243" s="45">
        <f>H243*G243</f>
        <v>0</v>
      </c>
      <c r="L243" s="45">
        <f>G243*J243</f>
        <v>0</v>
      </c>
      <c r="M243" s="44"/>
      <c r="N243" s="44"/>
      <c r="O243" s="44"/>
      <c r="P243" s="44"/>
      <c r="BM243" s="1"/>
      <c r="BN243" s="1"/>
    </row>
    <row r="244" spans="1:66">
      <c r="A244" s="44">
        <v>4</v>
      </c>
      <c r="B244" s="109" t="s">
        <v>176</v>
      </c>
      <c r="C244" s="109"/>
      <c r="D244" s="109"/>
      <c r="E244" s="109"/>
      <c r="F244" s="44" t="s">
        <v>173</v>
      </c>
      <c r="G244" s="44">
        <v>20</v>
      </c>
      <c r="H244" s="45">
        <v>0</v>
      </c>
      <c r="I244" s="46">
        <v>0.08</v>
      </c>
      <c r="J244" s="47">
        <f>H244*I244+H244</f>
        <v>0</v>
      </c>
      <c r="K244" s="45">
        <f>H244*G244</f>
        <v>0</v>
      </c>
      <c r="L244" s="45">
        <f>G244*J244</f>
        <v>0</v>
      </c>
      <c r="M244" s="44"/>
      <c r="N244" s="44"/>
      <c r="O244" s="44"/>
      <c r="P244" s="44"/>
      <c r="BM244" s="1"/>
      <c r="BN244" s="1"/>
    </row>
    <row r="245" spans="1:66">
      <c r="A245" s="39"/>
      <c r="B245" s="48"/>
      <c r="C245" s="48"/>
      <c r="D245" s="49"/>
      <c r="E245" s="50"/>
      <c r="F245" s="51"/>
      <c r="G245" s="39"/>
      <c r="H245" s="39"/>
      <c r="I245" s="95" t="s">
        <v>62</v>
      </c>
      <c r="J245" s="95"/>
      <c r="K245" s="52">
        <f>K241+K242+K243+K244</f>
        <v>0</v>
      </c>
      <c r="L245" s="53">
        <f>L241+L242+L243+L244</f>
        <v>0</v>
      </c>
      <c r="M245" s="39"/>
      <c r="N245" s="39"/>
    </row>
    <row r="246" spans="1:66" ht="18" customHeight="1"/>
    <row r="248" spans="1:66" ht="18" customHeight="1">
      <c r="S248" s="54"/>
    </row>
    <row r="249" spans="1:66" ht="15.6">
      <c r="S249" s="37"/>
    </row>
    <row r="250" spans="1:66" ht="36" customHeight="1">
      <c r="A250" s="105" t="s">
        <v>177</v>
      </c>
      <c r="B250" s="105"/>
      <c r="C250" s="105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</row>
    <row r="251" spans="1:66" ht="18" customHeight="1">
      <c r="A251" s="38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</row>
    <row r="252" spans="1:66" ht="108" customHeight="1">
      <c r="A252" s="40" t="s">
        <v>160</v>
      </c>
      <c r="B252" s="100" t="s">
        <v>134</v>
      </c>
      <c r="C252" s="100"/>
      <c r="D252" s="100"/>
      <c r="E252" s="100"/>
      <c r="F252" s="40" t="s">
        <v>162</v>
      </c>
      <c r="G252" s="41" t="s">
        <v>163</v>
      </c>
      <c r="H252" s="16" t="s">
        <v>164</v>
      </c>
      <c r="I252" s="40" t="s">
        <v>9</v>
      </c>
      <c r="J252" s="16" t="s">
        <v>165</v>
      </c>
      <c r="K252" s="42" t="s">
        <v>166</v>
      </c>
      <c r="L252" s="42" t="s">
        <v>167</v>
      </c>
      <c r="M252" s="42" t="s">
        <v>168</v>
      </c>
      <c r="N252" s="42" t="s">
        <v>14</v>
      </c>
      <c r="O252" s="43" t="s">
        <v>15</v>
      </c>
      <c r="P252" s="43" t="s">
        <v>220</v>
      </c>
      <c r="BM252" s="1"/>
      <c r="BN252" s="1"/>
    </row>
    <row r="253" spans="1:66">
      <c r="A253" s="40" t="s">
        <v>16</v>
      </c>
      <c r="B253" s="100" t="s">
        <v>17</v>
      </c>
      <c r="C253" s="100"/>
      <c r="D253" s="100"/>
      <c r="E253" s="100"/>
      <c r="F253" s="40" t="s">
        <v>18</v>
      </c>
      <c r="G253" s="41" t="s">
        <v>19</v>
      </c>
      <c r="H253" s="13" t="s">
        <v>20</v>
      </c>
      <c r="I253" s="40" t="s">
        <v>21</v>
      </c>
      <c r="J253" s="13" t="s">
        <v>22</v>
      </c>
      <c r="K253" s="42" t="s">
        <v>23</v>
      </c>
      <c r="L253" s="42" t="s">
        <v>24</v>
      </c>
      <c r="M253" s="42" t="s">
        <v>25</v>
      </c>
      <c r="N253" s="42" t="s">
        <v>26</v>
      </c>
      <c r="O253" s="42" t="s">
        <v>27</v>
      </c>
      <c r="P253" s="43" t="s">
        <v>28</v>
      </c>
      <c r="BM253" s="1"/>
      <c r="BN253" s="1"/>
    </row>
    <row r="254" spans="1:66">
      <c r="A254" s="40"/>
      <c r="B254" s="101"/>
      <c r="C254" s="101"/>
      <c r="D254" s="101"/>
      <c r="E254" s="101"/>
      <c r="F254" s="40"/>
      <c r="G254" s="41"/>
      <c r="H254" s="16"/>
      <c r="I254" s="40"/>
      <c r="J254" s="16" t="s">
        <v>169</v>
      </c>
      <c r="K254" s="42" t="s">
        <v>170</v>
      </c>
      <c r="L254" s="42" t="s">
        <v>171</v>
      </c>
      <c r="M254" s="42"/>
      <c r="N254" s="42"/>
      <c r="O254" s="42"/>
      <c r="P254" s="43"/>
      <c r="BM254" s="1"/>
      <c r="BN254" s="1"/>
    </row>
    <row r="255" spans="1:66" ht="48.75" customHeight="1">
      <c r="A255" s="44">
        <v>1</v>
      </c>
      <c r="B255" s="94" t="s">
        <v>178</v>
      </c>
      <c r="C255" s="94"/>
      <c r="D255" s="94"/>
      <c r="E255" s="94"/>
      <c r="F255" s="44" t="s">
        <v>179</v>
      </c>
      <c r="G255" s="44">
        <v>48</v>
      </c>
      <c r="H255" s="45">
        <v>0</v>
      </c>
      <c r="I255" s="46">
        <v>0.08</v>
      </c>
      <c r="J255" s="47">
        <f>H255*I255+H255</f>
        <v>0</v>
      </c>
      <c r="K255" s="45">
        <f>H255*G255</f>
        <v>0</v>
      </c>
      <c r="L255" s="45">
        <f>G255*J255</f>
        <v>0</v>
      </c>
      <c r="M255" s="44"/>
      <c r="N255" s="44"/>
      <c r="O255" s="44"/>
      <c r="P255" s="44"/>
      <c r="BM255" s="1"/>
      <c r="BN255" s="1"/>
    </row>
    <row r="256" spans="1:66" ht="65.25" customHeight="1">
      <c r="A256" s="44">
        <v>2</v>
      </c>
      <c r="B256" s="94" t="s">
        <v>180</v>
      </c>
      <c r="C256" s="94"/>
      <c r="D256" s="94"/>
      <c r="E256" s="94"/>
      <c r="F256" s="44" t="s">
        <v>179</v>
      </c>
      <c r="G256" s="44">
        <v>6</v>
      </c>
      <c r="H256" s="45">
        <v>0</v>
      </c>
      <c r="I256" s="46">
        <v>0.08</v>
      </c>
      <c r="J256" s="47">
        <f>H256*I256+H256</f>
        <v>0</v>
      </c>
      <c r="K256" s="45">
        <f>H256*G256</f>
        <v>0</v>
      </c>
      <c r="L256" s="45">
        <f>G256*J256</f>
        <v>0</v>
      </c>
      <c r="M256" s="44"/>
      <c r="N256" s="44"/>
      <c r="O256" s="44"/>
      <c r="P256" s="44"/>
      <c r="BM256" s="1"/>
      <c r="BN256" s="1"/>
    </row>
    <row r="257" spans="1:66">
      <c r="A257" s="39"/>
      <c r="B257" s="48"/>
      <c r="C257" s="48"/>
      <c r="D257" s="49"/>
      <c r="E257" s="50"/>
      <c r="F257" s="51"/>
      <c r="G257" s="39"/>
      <c r="H257" s="39"/>
      <c r="I257" s="95" t="s">
        <v>62</v>
      </c>
      <c r="J257" s="95"/>
      <c r="K257" s="52">
        <f>K255+K256</f>
        <v>0</v>
      </c>
      <c r="L257" s="52">
        <f>L255+L256</f>
        <v>0</v>
      </c>
      <c r="M257" s="39"/>
      <c r="N257" s="39"/>
    </row>
    <row r="258" spans="1:66" ht="17.25" customHeight="1"/>
    <row r="260" spans="1:66" ht="17.25" customHeight="1"/>
    <row r="262" spans="1:66" ht="32.25" customHeight="1">
      <c r="A262" s="108" t="s">
        <v>181</v>
      </c>
      <c r="B262" s="108"/>
      <c r="C262" s="108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</row>
    <row r="263" spans="1:66" ht="18" customHeight="1">
      <c r="A263" s="38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</row>
    <row r="264" spans="1:66" ht="108" customHeight="1">
      <c r="A264" s="40" t="s">
        <v>160</v>
      </c>
      <c r="B264" s="100" t="s">
        <v>134</v>
      </c>
      <c r="C264" s="100"/>
      <c r="D264" s="100"/>
      <c r="E264" s="100"/>
      <c r="F264" s="40" t="s">
        <v>162</v>
      </c>
      <c r="G264" s="41" t="s">
        <v>163</v>
      </c>
      <c r="H264" s="16" t="s">
        <v>164</v>
      </c>
      <c r="I264" s="40" t="s">
        <v>9</v>
      </c>
      <c r="J264" s="16" t="s">
        <v>165</v>
      </c>
      <c r="K264" s="42" t="s">
        <v>166</v>
      </c>
      <c r="L264" s="42" t="s">
        <v>167</v>
      </c>
      <c r="M264" s="42" t="s">
        <v>168</v>
      </c>
      <c r="N264" s="42" t="s">
        <v>14</v>
      </c>
      <c r="O264" s="43" t="s">
        <v>15</v>
      </c>
      <c r="P264" s="43" t="s">
        <v>220</v>
      </c>
      <c r="BM264" s="1"/>
      <c r="BN264" s="1"/>
    </row>
    <row r="265" spans="1:66">
      <c r="A265" s="40" t="s">
        <v>16</v>
      </c>
      <c r="B265" s="100" t="s">
        <v>17</v>
      </c>
      <c r="C265" s="100"/>
      <c r="D265" s="100"/>
      <c r="E265" s="100"/>
      <c r="F265" s="40" t="s">
        <v>18</v>
      </c>
      <c r="G265" s="41" t="s">
        <v>19</v>
      </c>
      <c r="H265" s="13" t="s">
        <v>20</v>
      </c>
      <c r="I265" s="40" t="s">
        <v>21</v>
      </c>
      <c r="J265" s="13" t="s">
        <v>22</v>
      </c>
      <c r="K265" s="42" t="s">
        <v>23</v>
      </c>
      <c r="L265" s="42" t="s">
        <v>24</v>
      </c>
      <c r="M265" s="42" t="s">
        <v>25</v>
      </c>
      <c r="N265" s="42" t="s">
        <v>26</v>
      </c>
      <c r="O265" s="42" t="s">
        <v>27</v>
      </c>
      <c r="P265" s="43" t="s">
        <v>28</v>
      </c>
      <c r="BM265" s="1"/>
      <c r="BN265" s="1"/>
    </row>
    <row r="266" spans="1:66">
      <c r="A266" s="40"/>
      <c r="B266" s="101"/>
      <c r="C266" s="101"/>
      <c r="D266" s="101"/>
      <c r="E266" s="101"/>
      <c r="F266" s="40"/>
      <c r="G266" s="41"/>
      <c r="H266" s="16"/>
      <c r="I266" s="40"/>
      <c r="J266" s="16" t="s">
        <v>169</v>
      </c>
      <c r="K266" s="42" t="s">
        <v>170</v>
      </c>
      <c r="L266" s="42" t="s">
        <v>171</v>
      </c>
      <c r="M266" s="42"/>
      <c r="N266" s="42"/>
      <c r="O266" s="42"/>
      <c r="P266" s="43"/>
      <c r="BM266" s="1"/>
      <c r="BN266" s="1"/>
    </row>
    <row r="267" spans="1:66" ht="51.75" customHeight="1">
      <c r="A267" s="44">
        <v>1</v>
      </c>
      <c r="B267" s="94" t="s">
        <v>182</v>
      </c>
      <c r="C267" s="94"/>
      <c r="D267" s="94"/>
      <c r="E267" s="94"/>
      <c r="F267" s="44" t="s">
        <v>179</v>
      </c>
      <c r="G267" s="44">
        <v>12</v>
      </c>
      <c r="H267" s="45">
        <v>0</v>
      </c>
      <c r="I267" s="46">
        <v>0.08</v>
      </c>
      <c r="J267" s="47">
        <f>H267*I267+H267</f>
        <v>0</v>
      </c>
      <c r="K267" s="45">
        <f>H267*G267</f>
        <v>0</v>
      </c>
      <c r="L267" s="45">
        <f>G267*J267</f>
        <v>0</v>
      </c>
      <c r="M267" s="44"/>
      <c r="N267" s="44"/>
      <c r="O267" s="44"/>
      <c r="P267" s="44"/>
      <c r="BM267" s="1"/>
      <c r="BN267" s="1"/>
    </row>
    <row r="268" spans="1:66">
      <c r="A268" s="39"/>
      <c r="B268" s="48"/>
      <c r="C268" s="48"/>
      <c r="D268" s="49"/>
      <c r="E268" s="50"/>
      <c r="F268" s="51"/>
      <c r="G268" s="39"/>
      <c r="H268" s="39"/>
      <c r="I268" s="95" t="s">
        <v>62</v>
      </c>
      <c r="J268" s="95"/>
      <c r="K268" s="52">
        <f>K267</f>
        <v>0</v>
      </c>
      <c r="L268" s="52">
        <f>L267</f>
        <v>0</v>
      </c>
      <c r="M268" s="39"/>
      <c r="N268" s="39"/>
    </row>
    <row r="269" spans="1:66" ht="14.25" customHeight="1"/>
    <row r="273" spans="1:66" ht="30" customHeight="1">
      <c r="A273" s="107" t="s">
        <v>183</v>
      </c>
      <c r="B273" s="107"/>
      <c r="C273" s="107"/>
    </row>
    <row r="274" spans="1:66" ht="17.25" customHeight="1">
      <c r="A274" s="55"/>
    </row>
    <row r="275" spans="1:66" ht="69" customHeight="1">
      <c r="A275" s="40" t="s">
        <v>160</v>
      </c>
      <c r="B275" s="99" t="s">
        <v>184</v>
      </c>
      <c r="C275" s="99"/>
      <c r="D275" s="99"/>
      <c r="E275" s="99"/>
      <c r="F275" s="40" t="s">
        <v>162</v>
      </c>
      <c r="G275" s="41" t="s">
        <v>163</v>
      </c>
      <c r="H275" s="16" t="s">
        <v>164</v>
      </c>
      <c r="I275" s="40" t="s">
        <v>9</v>
      </c>
      <c r="J275" s="16" t="s">
        <v>165</v>
      </c>
      <c r="K275" s="42" t="s">
        <v>166</v>
      </c>
      <c r="L275" s="42" t="s">
        <v>167</v>
      </c>
      <c r="M275" s="56" t="s">
        <v>185</v>
      </c>
      <c r="N275" s="56" t="s">
        <v>14</v>
      </c>
      <c r="O275" s="43" t="s">
        <v>186</v>
      </c>
      <c r="P275" s="43" t="s">
        <v>220</v>
      </c>
      <c r="BM275" s="1"/>
      <c r="BN275" s="1"/>
    </row>
    <row r="276" spans="1:66" ht="19.5" customHeight="1">
      <c r="A276" s="40" t="s">
        <v>16</v>
      </c>
      <c r="B276" s="100" t="s">
        <v>17</v>
      </c>
      <c r="C276" s="100"/>
      <c r="D276" s="100"/>
      <c r="E276" s="100"/>
      <c r="F276" s="40" t="s">
        <v>18</v>
      </c>
      <c r="G276" s="41" t="s">
        <v>19</v>
      </c>
      <c r="H276" s="13" t="s">
        <v>20</v>
      </c>
      <c r="I276" s="40" t="s">
        <v>21</v>
      </c>
      <c r="J276" s="13" t="s">
        <v>22</v>
      </c>
      <c r="K276" s="42" t="s">
        <v>23</v>
      </c>
      <c r="L276" s="42" t="s">
        <v>24</v>
      </c>
      <c r="M276" s="42" t="s">
        <v>25</v>
      </c>
      <c r="N276" s="42" t="s">
        <v>26</v>
      </c>
      <c r="O276" s="42" t="s">
        <v>27</v>
      </c>
      <c r="P276" s="43" t="s">
        <v>28</v>
      </c>
      <c r="BM276" s="1"/>
      <c r="BN276" s="1"/>
    </row>
    <row r="277" spans="1:66" ht="22.5" customHeight="1">
      <c r="A277" s="40"/>
      <c r="B277" s="101"/>
      <c r="C277" s="101"/>
      <c r="D277" s="101"/>
      <c r="E277" s="101"/>
      <c r="F277" s="40"/>
      <c r="G277" s="41"/>
      <c r="H277" s="16"/>
      <c r="I277" s="40"/>
      <c r="J277" s="16" t="s">
        <v>169</v>
      </c>
      <c r="K277" s="42" t="s">
        <v>170</v>
      </c>
      <c r="L277" s="42" t="s">
        <v>171</v>
      </c>
      <c r="M277" s="42"/>
      <c r="N277" s="42"/>
      <c r="O277" s="42"/>
      <c r="P277" s="43"/>
      <c r="BM277" s="1"/>
      <c r="BN277" s="1"/>
    </row>
    <row r="278" spans="1:66" ht="100.5" customHeight="1">
      <c r="A278" s="44">
        <v>1</v>
      </c>
      <c r="B278" s="104" t="s">
        <v>187</v>
      </c>
      <c r="C278" s="104"/>
      <c r="D278" s="104"/>
      <c r="E278" s="104"/>
      <c r="F278" s="58" t="s">
        <v>188</v>
      </c>
      <c r="G278" s="44">
        <v>21</v>
      </c>
      <c r="H278" s="59">
        <v>0</v>
      </c>
      <c r="I278" s="46">
        <v>0.08</v>
      </c>
      <c r="J278" s="60">
        <f t="shared" ref="J278:J284" si="18">H278*I278+H278</f>
        <v>0</v>
      </c>
      <c r="K278" s="59">
        <f>H278*G278</f>
        <v>0</v>
      </c>
      <c r="L278" s="59">
        <f t="shared" ref="L278:L284" si="19">G278*J278</f>
        <v>0</v>
      </c>
      <c r="M278" s="44"/>
      <c r="N278" s="44"/>
      <c r="O278" s="44"/>
      <c r="P278" s="44"/>
      <c r="BM278" s="1"/>
      <c r="BN278" s="1"/>
    </row>
    <row r="279" spans="1:66" ht="65.25" customHeight="1">
      <c r="A279" s="44">
        <v>2</v>
      </c>
      <c r="B279" s="104" t="s">
        <v>189</v>
      </c>
      <c r="C279" s="104"/>
      <c r="D279" s="104"/>
      <c r="E279" s="104"/>
      <c r="F279" s="58" t="s">
        <v>188</v>
      </c>
      <c r="G279" s="44">
        <v>24</v>
      </c>
      <c r="H279" s="59">
        <v>0</v>
      </c>
      <c r="I279" s="46">
        <v>0.08</v>
      </c>
      <c r="J279" s="60">
        <f t="shared" si="18"/>
        <v>0</v>
      </c>
      <c r="K279" s="59">
        <f>H279*G279</f>
        <v>0</v>
      </c>
      <c r="L279" s="59">
        <f t="shared" si="19"/>
        <v>0</v>
      </c>
      <c r="M279" s="44"/>
      <c r="N279" s="44"/>
      <c r="O279" s="44"/>
      <c r="P279" s="44"/>
      <c r="BM279" s="1"/>
      <c r="BN279" s="1"/>
    </row>
    <row r="280" spans="1:66" ht="98.25" customHeight="1">
      <c r="A280" s="44">
        <v>3</v>
      </c>
      <c r="B280" s="104" t="s">
        <v>190</v>
      </c>
      <c r="C280" s="104"/>
      <c r="D280" s="104"/>
      <c r="E280" s="104"/>
      <c r="F280" s="58" t="s">
        <v>188</v>
      </c>
      <c r="G280" s="44">
        <v>18</v>
      </c>
      <c r="H280" s="59">
        <v>0</v>
      </c>
      <c r="I280" s="46">
        <v>0.08</v>
      </c>
      <c r="J280" s="60">
        <f t="shared" si="18"/>
        <v>0</v>
      </c>
      <c r="K280" s="59">
        <f>H280*G280</f>
        <v>0</v>
      </c>
      <c r="L280" s="59">
        <f t="shared" si="19"/>
        <v>0</v>
      </c>
      <c r="M280" s="44"/>
      <c r="N280" s="44"/>
      <c r="O280" s="44"/>
      <c r="P280" s="44"/>
      <c r="BM280" s="1"/>
      <c r="BN280" s="1"/>
    </row>
    <row r="281" spans="1:66" ht="72" customHeight="1">
      <c r="A281" s="44">
        <v>4</v>
      </c>
      <c r="B281" s="104" t="s">
        <v>191</v>
      </c>
      <c r="C281" s="104"/>
      <c r="D281" s="104"/>
      <c r="E281" s="104"/>
      <c r="F281" s="58" t="s">
        <v>188</v>
      </c>
      <c r="G281" s="44">
        <v>24</v>
      </c>
      <c r="H281" s="59">
        <v>0</v>
      </c>
      <c r="I281" s="46">
        <v>0.08</v>
      </c>
      <c r="J281" s="60">
        <f t="shared" si="18"/>
        <v>0</v>
      </c>
      <c r="K281" s="59">
        <f>G281*H281</f>
        <v>0</v>
      </c>
      <c r="L281" s="59">
        <f t="shared" si="19"/>
        <v>0</v>
      </c>
      <c r="M281" s="44"/>
      <c r="N281" s="44"/>
      <c r="O281" s="44"/>
      <c r="P281" s="44"/>
      <c r="BM281" s="1"/>
      <c r="BN281" s="1"/>
    </row>
    <row r="282" spans="1:66" ht="57.75" customHeight="1">
      <c r="A282" s="44">
        <v>5</v>
      </c>
      <c r="B282" s="104" t="s">
        <v>192</v>
      </c>
      <c r="C282" s="104"/>
      <c r="D282" s="104"/>
      <c r="E282" s="104"/>
      <c r="F282" s="58" t="s">
        <v>188</v>
      </c>
      <c r="G282" s="44">
        <v>6</v>
      </c>
      <c r="H282" s="59">
        <v>0</v>
      </c>
      <c r="I282" s="46">
        <v>0.08</v>
      </c>
      <c r="J282" s="60">
        <f t="shared" si="18"/>
        <v>0</v>
      </c>
      <c r="K282" s="59">
        <f>G282*H282</f>
        <v>0</v>
      </c>
      <c r="L282" s="59">
        <f t="shared" si="19"/>
        <v>0</v>
      </c>
      <c r="M282" s="44"/>
      <c r="N282" s="44"/>
      <c r="O282" s="44"/>
      <c r="P282" s="44"/>
      <c r="BM282" s="1"/>
      <c r="BN282" s="1"/>
    </row>
    <row r="283" spans="1:66" ht="64.5" customHeight="1">
      <c r="A283" s="44">
        <v>6</v>
      </c>
      <c r="B283" s="104" t="s">
        <v>193</v>
      </c>
      <c r="C283" s="104"/>
      <c r="D283" s="104"/>
      <c r="E283" s="104"/>
      <c r="F283" s="58" t="s">
        <v>188</v>
      </c>
      <c r="G283" s="44">
        <v>12</v>
      </c>
      <c r="H283" s="59">
        <v>0</v>
      </c>
      <c r="I283" s="46">
        <v>0.08</v>
      </c>
      <c r="J283" s="60">
        <f t="shared" si="18"/>
        <v>0</v>
      </c>
      <c r="K283" s="59">
        <f>G283*H283</f>
        <v>0</v>
      </c>
      <c r="L283" s="59">
        <f t="shared" si="19"/>
        <v>0</v>
      </c>
      <c r="M283" s="44"/>
      <c r="N283" s="44"/>
      <c r="O283" s="44"/>
      <c r="P283" s="44"/>
      <c r="BM283" s="1"/>
      <c r="BN283" s="1"/>
    </row>
    <row r="284" spans="1:66" ht="247.5" customHeight="1">
      <c r="A284" s="44">
        <v>7</v>
      </c>
      <c r="B284" s="104" t="s">
        <v>194</v>
      </c>
      <c r="C284" s="104"/>
      <c r="D284" s="104"/>
      <c r="E284" s="104"/>
      <c r="F284" s="58" t="s">
        <v>188</v>
      </c>
      <c r="G284" s="44">
        <v>3</v>
      </c>
      <c r="H284" s="59">
        <v>0</v>
      </c>
      <c r="I284" s="46">
        <v>0.08</v>
      </c>
      <c r="J284" s="60">
        <f t="shared" si="18"/>
        <v>0</v>
      </c>
      <c r="K284" s="59">
        <f>H284*G284</f>
        <v>0</v>
      </c>
      <c r="L284" s="59">
        <f t="shared" si="19"/>
        <v>0</v>
      </c>
      <c r="M284" s="44"/>
      <c r="N284" s="44"/>
      <c r="O284" s="44"/>
      <c r="P284" s="44"/>
      <c r="BM284" s="1"/>
      <c r="BN284" s="1"/>
    </row>
    <row r="285" spans="1:66">
      <c r="A285" s="39"/>
      <c r="B285" s="48"/>
      <c r="C285" s="48"/>
      <c r="D285" s="49"/>
      <c r="E285" s="50"/>
      <c r="F285" s="51"/>
      <c r="G285" s="39"/>
      <c r="H285" s="61"/>
      <c r="I285" s="95" t="s">
        <v>62</v>
      </c>
      <c r="J285" s="95"/>
      <c r="K285" s="52">
        <f>SUM(K278:K284)</f>
        <v>0</v>
      </c>
      <c r="L285" s="53">
        <f>SUM(L278:L284)</f>
        <v>0</v>
      </c>
      <c r="M285" s="39"/>
      <c r="N285" s="39"/>
    </row>
    <row r="290" spans="1:66" ht="32.25" customHeight="1">
      <c r="A290" s="105" t="s">
        <v>232</v>
      </c>
      <c r="B290" s="106"/>
      <c r="C290" s="106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</row>
    <row r="291" spans="1:66" ht="18.75" customHeight="1">
      <c r="A291" s="55"/>
    </row>
    <row r="292" spans="1:66" ht="65.25" customHeight="1">
      <c r="A292" s="40" t="s">
        <v>160</v>
      </c>
      <c r="B292" s="99" t="s">
        <v>184</v>
      </c>
      <c r="C292" s="99"/>
      <c r="D292" s="99"/>
      <c r="E292" s="99"/>
      <c r="F292" s="40" t="s">
        <v>162</v>
      </c>
      <c r="G292" s="41" t="s">
        <v>163</v>
      </c>
      <c r="H292" s="16" t="s">
        <v>164</v>
      </c>
      <c r="I292" s="40" t="s">
        <v>9</v>
      </c>
      <c r="J292" s="16" t="s">
        <v>165</v>
      </c>
      <c r="K292" s="42" t="s">
        <v>166</v>
      </c>
      <c r="L292" s="42" t="s">
        <v>167</v>
      </c>
      <c r="M292" s="56" t="s">
        <v>185</v>
      </c>
      <c r="N292" s="56" t="s">
        <v>14</v>
      </c>
      <c r="O292" s="43" t="s">
        <v>186</v>
      </c>
      <c r="P292" s="43" t="s">
        <v>220</v>
      </c>
      <c r="BM292" s="1"/>
      <c r="BN292" s="1"/>
    </row>
    <row r="293" spans="1:66" ht="21.75" customHeight="1">
      <c r="A293" s="40" t="s">
        <v>16</v>
      </c>
      <c r="B293" s="100" t="s">
        <v>17</v>
      </c>
      <c r="C293" s="100"/>
      <c r="D293" s="100"/>
      <c r="E293" s="100"/>
      <c r="F293" s="40" t="s">
        <v>18</v>
      </c>
      <c r="G293" s="41" t="s">
        <v>19</v>
      </c>
      <c r="H293" s="13" t="s">
        <v>20</v>
      </c>
      <c r="I293" s="40" t="s">
        <v>21</v>
      </c>
      <c r="J293" s="13" t="s">
        <v>22</v>
      </c>
      <c r="K293" s="42" t="s">
        <v>23</v>
      </c>
      <c r="L293" s="42" t="s">
        <v>24</v>
      </c>
      <c r="M293" s="42" t="s">
        <v>25</v>
      </c>
      <c r="N293" s="42" t="s">
        <v>26</v>
      </c>
      <c r="O293" s="42" t="s">
        <v>27</v>
      </c>
      <c r="P293" s="43" t="s">
        <v>28</v>
      </c>
      <c r="BM293" s="1"/>
      <c r="BN293" s="1"/>
    </row>
    <row r="294" spans="1:66">
      <c r="A294" s="40"/>
      <c r="B294" s="101"/>
      <c r="C294" s="101"/>
      <c r="D294" s="101"/>
      <c r="E294" s="101"/>
      <c r="F294" s="40"/>
      <c r="G294" s="41"/>
      <c r="H294" s="16"/>
      <c r="I294" s="40"/>
      <c r="J294" s="16" t="s">
        <v>169</v>
      </c>
      <c r="K294" s="42" t="s">
        <v>170</v>
      </c>
      <c r="L294" s="42" t="s">
        <v>171</v>
      </c>
      <c r="M294" s="42"/>
      <c r="N294" s="42"/>
      <c r="O294" s="42"/>
      <c r="P294" s="43"/>
      <c r="BM294" s="1"/>
      <c r="BN294" s="1"/>
    </row>
    <row r="295" spans="1:66" ht="70.5" customHeight="1">
      <c r="A295" s="44">
        <v>1</v>
      </c>
      <c r="B295" s="104" t="s">
        <v>195</v>
      </c>
      <c r="C295" s="104"/>
      <c r="D295" s="104"/>
      <c r="E295" s="104"/>
      <c r="F295" s="62" t="s">
        <v>196</v>
      </c>
      <c r="G295" s="44">
        <v>2</v>
      </c>
      <c r="H295" s="59">
        <v>0</v>
      </c>
      <c r="I295" s="46">
        <v>0.08</v>
      </c>
      <c r="J295" s="60">
        <f>H295*I295+H295</f>
        <v>0</v>
      </c>
      <c r="K295" s="59">
        <f>H295*G295</f>
        <v>0</v>
      </c>
      <c r="L295" s="59">
        <f>G295*J295</f>
        <v>0</v>
      </c>
      <c r="M295" s="44"/>
      <c r="N295" s="44"/>
      <c r="O295" s="44"/>
      <c r="P295" s="44"/>
      <c r="BM295" s="1"/>
      <c r="BN295" s="1"/>
    </row>
    <row r="296" spans="1:66" ht="69.75" customHeight="1">
      <c r="A296" s="44">
        <v>2</v>
      </c>
      <c r="B296" s="104" t="s">
        <v>213</v>
      </c>
      <c r="C296" s="104"/>
      <c r="D296" s="104"/>
      <c r="E296" s="104"/>
      <c r="F296" s="57" t="s">
        <v>196</v>
      </c>
      <c r="G296" s="44">
        <v>3</v>
      </c>
      <c r="H296" s="59">
        <v>0</v>
      </c>
      <c r="I296" s="46">
        <v>0.08</v>
      </c>
      <c r="J296" s="60">
        <f>H296*I296+H296</f>
        <v>0</v>
      </c>
      <c r="K296" s="59">
        <f>H296*G296</f>
        <v>0</v>
      </c>
      <c r="L296" s="59">
        <f>G296*J296</f>
        <v>0</v>
      </c>
      <c r="M296" s="44"/>
      <c r="N296" s="44"/>
      <c r="O296" s="44"/>
      <c r="P296" s="44"/>
      <c r="BM296" s="1"/>
      <c r="BN296" s="1"/>
    </row>
    <row r="297" spans="1:66" ht="69.75" customHeight="1">
      <c r="A297" s="44">
        <v>3</v>
      </c>
      <c r="B297" s="104" t="s">
        <v>214</v>
      </c>
      <c r="C297" s="104"/>
      <c r="D297" s="104"/>
      <c r="E297" s="104"/>
      <c r="F297" s="57" t="s">
        <v>196</v>
      </c>
      <c r="G297" s="44">
        <v>1</v>
      </c>
      <c r="H297" s="59">
        <v>0</v>
      </c>
      <c r="I297" s="46">
        <v>0.08</v>
      </c>
      <c r="J297" s="60">
        <f>H297*I297+H297</f>
        <v>0</v>
      </c>
      <c r="K297" s="59">
        <f>H297*G297</f>
        <v>0</v>
      </c>
      <c r="L297" s="59">
        <f>G297*J297</f>
        <v>0</v>
      </c>
      <c r="M297" s="44"/>
      <c r="N297" s="44"/>
      <c r="O297" s="44"/>
      <c r="P297" s="44"/>
      <c r="BM297" s="1"/>
      <c r="BN297" s="1"/>
    </row>
    <row r="298" spans="1:66">
      <c r="A298" s="39"/>
      <c r="B298" s="48"/>
      <c r="C298" s="48"/>
      <c r="D298" s="49"/>
      <c r="E298" s="50"/>
      <c r="F298" s="51"/>
      <c r="G298" s="39"/>
      <c r="H298" s="61"/>
      <c r="I298" s="95" t="s">
        <v>62</v>
      </c>
      <c r="J298" s="95"/>
      <c r="K298" s="52">
        <f>SUM(K295:K297)</f>
        <v>0</v>
      </c>
      <c r="L298" s="53">
        <f>SUM(L295:L297)</f>
        <v>0</v>
      </c>
      <c r="M298" s="39"/>
      <c r="N298" s="39"/>
    </row>
    <row r="303" spans="1:66" ht="20.25" customHeight="1">
      <c r="A303" s="98" t="s">
        <v>233</v>
      </c>
      <c r="B303" s="98"/>
      <c r="C303" s="98"/>
    </row>
    <row r="304" spans="1:66" ht="19.5" customHeight="1">
      <c r="A304" s="55"/>
    </row>
    <row r="305" spans="1:66" ht="70.5" customHeight="1">
      <c r="A305" s="40" t="s">
        <v>160</v>
      </c>
      <c r="B305" s="99" t="s">
        <v>184</v>
      </c>
      <c r="C305" s="99"/>
      <c r="D305" s="99"/>
      <c r="E305" s="99"/>
      <c r="F305" s="40" t="s">
        <v>162</v>
      </c>
      <c r="G305" s="41" t="s">
        <v>163</v>
      </c>
      <c r="H305" s="16" t="s">
        <v>164</v>
      </c>
      <c r="I305" s="40" t="s">
        <v>9</v>
      </c>
      <c r="J305" s="16" t="s">
        <v>165</v>
      </c>
      <c r="K305" s="42" t="s">
        <v>166</v>
      </c>
      <c r="L305" s="42" t="s">
        <v>167</v>
      </c>
      <c r="M305" s="56" t="s">
        <v>185</v>
      </c>
      <c r="N305" s="56" t="s">
        <v>14</v>
      </c>
      <c r="O305" s="43" t="s">
        <v>186</v>
      </c>
      <c r="P305" s="43" t="s">
        <v>220</v>
      </c>
      <c r="BM305" s="1"/>
      <c r="BN305" s="1"/>
    </row>
    <row r="306" spans="1:66" ht="20.25" customHeight="1">
      <c r="A306" s="40" t="s">
        <v>16</v>
      </c>
      <c r="B306" s="100" t="s">
        <v>17</v>
      </c>
      <c r="C306" s="100"/>
      <c r="D306" s="100"/>
      <c r="E306" s="100"/>
      <c r="F306" s="40" t="s">
        <v>18</v>
      </c>
      <c r="G306" s="41" t="s">
        <v>19</v>
      </c>
      <c r="H306" s="13" t="s">
        <v>20</v>
      </c>
      <c r="I306" s="40" t="s">
        <v>21</v>
      </c>
      <c r="J306" s="13" t="s">
        <v>22</v>
      </c>
      <c r="K306" s="42" t="s">
        <v>23</v>
      </c>
      <c r="L306" s="42" t="s">
        <v>24</v>
      </c>
      <c r="M306" s="42" t="s">
        <v>25</v>
      </c>
      <c r="N306" s="42" t="s">
        <v>26</v>
      </c>
      <c r="O306" s="42" t="s">
        <v>27</v>
      </c>
      <c r="P306" s="43" t="s">
        <v>28</v>
      </c>
      <c r="BM306" s="1"/>
      <c r="BN306" s="1"/>
    </row>
    <row r="307" spans="1:66" ht="20.25" customHeight="1">
      <c r="A307" s="40"/>
      <c r="B307" s="101"/>
      <c r="C307" s="101"/>
      <c r="D307" s="101"/>
      <c r="E307" s="101"/>
      <c r="F307" s="40"/>
      <c r="G307" s="41"/>
      <c r="H307" s="16"/>
      <c r="I307" s="40"/>
      <c r="J307" s="16" t="s">
        <v>169</v>
      </c>
      <c r="K307" s="42" t="s">
        <v>170</v>
      </c>
      <c r="L307" s="42" t="s">
        <v>171</v>
      </c>
      <c r="M307" s="42"/>
      <c r="N307" s="42"/>
      <c r="O307" s="42"/>
      <c r="P307" s="43"/>
      <c r="BM307" s="1"/>
      <c r="BN307" s="1"/>
    </row>
    <row r="308" spans="1:66" ht="98.25" customHeight="1">
      <c r="A308" s="44">
        <v>1</v>
      </c>
      <c r="B308" s="104" t="s">
        <v>197</v>
      </c>
      <c r="C308" s="104"/>
      <c r="D308" s="104"/>
      <c r="E308" s="104"/>
      <c r="F308" s="58" t="s">
        <v>188</v>
      </c>
      <c r="G308" s="44">
        <v>3</v>
      </c>
      <c r="H308" s="59">
        <v>0</v>
      </c>
      <c r="I308" s="46">
        <v>0.08</v>
      </c>
      <c r="J308" s="60">
        <f>H308*I308+H308</f>
        <v>0</v>
      </c>
      <c r="K308" s="59">
        <f>H308*G308</f>
        <v>0</v>
      </c>
      <c r="L308" s="59">
        <f>G308*J308</f>
        <v>0</v>
      </c>
      <c r="M308" s="44"/>
      <c r="N308" s="44"/>
      <c r="O308" s="44"/>
      <c r="P308" s="44"/>
      <c r="BM308" s="1"/>
      <c r="BN308" s="1"/>
    </row>
    <row r="309" spans="1:66" ht="75" customHeight="1">
      <c r="A309" s="44">
        <v>2</v>
      </c>
      <c r="B309" s="104" t="s">
        <v>198</v>
      </c>
      <c r="C309" s="104"/>
      <c r="D309" s="104"/>
      <c r="E309" s="104"/>
      <c r="F309" s="58" t="s">
        <v>188</v>
      </c>
      <c r="G309" s="44">
        <v>6</v>
      </c>
      <c r="H309" s="59">
        <v>0</v>
      </c>
      <c r="I309" s="46">
        <v>0.08</v>
      </c>
      <c r="J309" s="60">
        <f>H309*I309+H309</f>
        <v>0</v>
      </c>
      <c r="K309" s="59">
        <f>H309*G309</f>
        <v>0</v>
      </c>
      <c r="L309" s="59">
        <f>G309*J309</f>
        <v>0</v>
      </c>
      <c r="M309" s="44"/>
      <c r="N309" s="44"/>
      <c r="O309" s="44"/>
      <c r="P309" s="44"/>
      <c r="BM309" s="1"/>
      <c r="BN309" s="1"/>
    </row>
    <row r="310" spans="1:66" ht="100.5" customHeight="1">
      <c r="A310" s="44">
        <v>3</v>
      </c>
      <c r="B310" s="104" t="s">
        <v>199</v>
      </c>
      <c r="C310" s="104"/>
      <c r="D310" s="104"/>
      <c r="E310" s="104"/>
      <c r="F310" s="58" t="s">
        <v>188</v>
      </c>
      <c r="G310" s="44">
        <v>3</v>
      </c>
      <c r="H310" s="59">
        <v>0</v>
      </c>
      <c r="I310" s="46">
        <v>0.08</v>
      </c>
      <c r="J310" s="60">
        <f>H310*I310+H310</f>
        <v>0</v>
      </c>
      <c r="K310" s="59">
        <f>H310*G310</f>
        <v>0</v>
      </c>
      <c r="L310" s="59">
        <f>G310*J310</f>
        <v>0</v>
      </c>
      <c r="M310" s="44"/>
      <c r="N310" s="44"/>
      <c r="O310" s="44"/>
      <c r="P310" s="44"/>
      <c r="BM310" s="1"/>
      <c r="BN310" s="1"/>
    </row>
    <row r="311" spans="1:66" ht="79.5" customHeight="1">
      <c r="A311" s="44">
        <v>4</v>
      </c>
      <c r="B311" s="104" t="s">
        <v>200</v>
      </c>
      <c r="C311" s="104"/>
      <c r="D311" s="104"/>
      <c r="E311" s="104"/>
      <c r="F311" s="58" t="s">
        <v>188</v>
      </c>
      <c r="G311" s="44">
        <v>6</v>
      </c>
      <c r="H311" s="59">
        <v>0</v>
      </c>
      <c r="I311" s="46">
        <v>0.08</v>
      </c>
      <c r="J311" s="60">
        <f>H311*I311+H311</f>
        <v>0</v>
      </c>
      <c r="K311" s="59">
        <f>G311*H311</f>
        <v>0</v>
      </c>
      <c r="L311" s="59">
        <f>G311*J311</f>
        <v>0</v>
      </c>
      <c r="M311" s="44"/>
      <c r="N311" s="44"/>
      <c r="O311" s="44"/>
      <c r="P311" s="44"/>
      <c r="BM311" s="1"/>
      <c r="BN311" s="1"/>
    </row>
    <row r="312" spans="1:66">
      <c r="A312" s="39"/>
      <c r="B312" s="48"/>
      <c r="C312" s="48"/>
      <c r="D312" s="49"/>
      <c r="E312" s="50"/>
      <c r="F312" s="51"/>
      <c r="G312" s="39"/>
      <c r="H312" s="61"/>
      <c r="I312" s="95" t="s">
        <v>62</v>
      </c>
      <c r="J312" s="95"/>
      <c r="K312" s="53">
        <f>SUM(K308:K311)</f>
        <v>0</v>
      </c>
      <c r="L312" s="53">
        <f>SUM(L308:L311)</f>
        <v>0</v>
      </c>
      <c r="M312" s="39"/>
      <c r="N312" s="39"/>
    </row>
    <row r="314" spans="1:66" ht="18" customHeight="1"/>
    <row r="317" spans="1:66" ht="95.25" customHeight="1">
      <c r="A317" s="96" t="s">
        <v>234</v>
      </c>
      <c r="B317" s="97"/>
      <c r="C317" s="97"/>
      <c r="D317" s="97"/>
      <c r="E317" s="97"/>
      <c r="F317" s="97"/>
      <c r="G317" s="97"/>
      <c r="H317" s="97"/>
      <c r="I317" s="97"/>
      <c r="J317" s="97"/>
      <c r="K317" s="97"/>
      <c r="L317" s="97"/>
      <c r="M317" s="97"/>
      <c r="N317" s="97"/>
    </row>
    <row r="318" spans="1:66" ht="21" customHeight="1">
      <c r="A318" s="74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</row>
    <row r="319" spans="1:66" ht="105.6">
      <c r="A319" s="40" t="s">
        <v>160</v>
      </c>
      <c r="B319" s="102" t="s">
        <v>161</v>
      </c>
      <c r="C319" s="102"/>
      <c r="D319" s="102"/>
      <c r="E319" s="102"/>
      <c r="F319" s="40" t="s">
        <v>162</v>
      </c>
      <c r="G319" s="41" t="s">
        <v>163</v>
      </c>
      <c r="H319" s="16" t="s">
        <v>164</v>
      </c>
      <c r="I319" s="40" t="s">
        <v>9</v>
      </c>
      <c r="J319" s="16" t="s">
        <v>165</v>
      </c>
      <c r="K319" s="42" t="s">
        <v>166</v>
      </c>
      <c r="L319" s="42" t="s">
        <v>167</v>
      </c>
      <c r="M319" s="42" t="s">
        <v>168</v>
      </c>
      <c r="N319" s="42" t="s">
        <v>14</v>
      </c>
      <c r="O319" s="43" t="s">
        <v>186</v>
      </c>
      <c r="P319" s="43" t="s">
        <v>220</v>
      </c>
      <c r="BM319" s="1"/>
      <c r="BN319" s="1"/>
    </row>
    <row r="320" spans="1:66">
      <c r="A320" s="40" t="s">
        <v>16</v>
      </c>
      <c r="B320" s="100" t="s">
        <v>17</v>
      </c>
      <c r="C320" s="100"/>
      <c r="D320" s="100"/>
      <c r="E320" s="100"/>
      <c r="F320" s="40" t="s">
        <v>18</v>
      </c>
      <c r="G320" s="41" t="s">
        <v>19</v>
      </c>
      <c r="H320" s="13" t="s">
        <v>20</v>
      </c>
      <c r="I320" s="40" t="s">
        <v>21</v>
      </c>
      <c r="J320" s="13" t="s">
        <v>22</v>
      </c>
      <c r="K320" s="42" t="s">
        <v>23</v>
      </c>
      <c r="L320" s="42" t="s">
        <v>24</v>
      </c>
      <c r="M320" s="42" t="s">
        <v>25</v>
      </c>
      <c r="N320" s="42" t="s">
        <v>26</v>
      </c>
      <c r="O320" s="42" t="s">
        <v>27</v>
      </c>
      <c r="P320" s="43" t="s">
        <v>28</v>
      </c>
      <c r="BM320" s="1"/>
      <c r="BN320" s="1"/>
    </row>
    <row r="321" spans="1:66">
      <c r="A321" s="40"/>
      <c r="B321" s="101"/>
      <c r="C321" s="101"/>
      <c r="D321" s="101"/>
      <c r="E321" s="101"/>
      <c r="F321" s="40"/>
      <c r="G321" s="41"/>
      <c r="H321" s="16"/>
      <c r="I321" s="40"/>
      <c r="J321" s="16" t="s">
        <v>169</v>
      </c>
      <c r="K321" s="42" t="s">
        <v>170</v>
      </c>
      <c r="L321" s="42" t="s">
        <v>171</v>
      </c>
      <c r="M321" s="42"/>
      <c r="N321" s="42"/>
      <c r="O321" s="42"/>
      <c r="P321" s="43"/>
      <c r="BM321" s="1"/>
      <c r="BN321" s="1"/>
    </row>
    <row r="322" spans="1:66">
      <c r="A322" s="63">
        <v>1</v>
      </c>
      <c r="B322" s="103" t="s">
        <v>201</v>
      </c>
      <c r="C322" s="103"/>
      <c r="D322" s="103"/>
      <c r="E322" s="103"/>
      <c r="F322" s="63" t="s">
        <v>173</v>
      </c>
      <c r="G322" s="64">
        <v>1</v>
      </c>
      <c r="H322" s="26">
        <v>0</v>
      </c>
      <c r="I322" s="46">
        <v>0.08</v>
      </c>
      <c r="J322" s="26">
        <f>H322*I322+H322</f>
        <v>0</v>
      </c>
      <c r="K322" s="65">
        <f>G322*H322</f>
        <v>0</v>
      </c>
      <c r="L322" s="65">
        <f>G322*J322</f>
        <v>0</v>
      </c>
      <c r="M322" s="42"/>
      <c r="N322" s="42"/>
      <c r="O322" s="42"/>
      <c r="P322" s="43"/>
      <c r="BM322" s="1"/>
      <c r="BN322" s="1"/>
    </row>
    <row r="323" spans="1:66">
      <c r="A323" s="63">
        <v>2</v>
      </c>
      <c r="B323" s="103" t="s">
        <v>202</v>
      </c>
      <c r="C323" s="103"/>
      <c r="D323" s="103"/>
      <c r="E323" s="103"/>
      <c r="F323" s="63" t="s">
        <v>173</v>
      </c>
      <c r="G323" s="64">
        <v>1</v>
      </c>
      <c r="H323" s="90">
        <v>0</v>
      </c>
      <c r="I323" s="46">
        <v>0.08</v>
      </c>
      <c r="J323" s="26">
        <f>H323*I323+H323</f>
        <v>0</v>
      </c>
      <c r="K323" s="65">
        <f>G323*H323</f>
        <v>0</v>
      </c>
      <c r="L323" s="65">
        <f>G323*J323</f>
        <v>0</v>
      </c>
      <c r="M323" s="42"/>
      <c r="N323" s="42"/>
      <c r="O323" s="42"/>
      <c r="P323" s="43"/>
      <c r="BM323" s="1"/>
      <c r="BN323" s="1"/>
    </row>
    <row r="324" spans="1:66">
      <c r="A324" s="44">
        <v>3</v>
      </c>
      <c r="B324" s="94" t="s">
        <v>203</v>
      </c>
      <c r="C324" s="94"/>
      <c r="D324" s="94"/>
      <c r="E324" s="94"/>
      <c r="F324" s="57" t="s">
        <v>173</v>
      </c>
      <c r="G324" s="44">
        <v>1</v>
      </c>
      <c r="H324" s="90">
        <v>0</v>
      </c>
      <c r="I324" s="46">
        <v>0.08</v>
      </c>
      <c r="J324" s="59">
        <f>H324*I324+H324</f>
        <v>0</v>
      </c>
      <c r="K324" s="59">
        <f>G324*H324</f>
        <v>0</v>
      </c>
      <c r="L324" s="59">
        <f>G324*J324</f>
        <v>0</v>
      </c>
      <c r="M324" s="44"/>
      <c r="N324" s="44"/>
      <c r="O324" s="44"/>
      <c r="P324" s="44"/>
      <c r="BM324" s="1"/>
      <c r="BN324" s="1"/>
    </row>
    <row r="325" spans="1:66">
      <c r="A325" s="39"/>
      <c r="B325" s="48"/>
      <c r="C325" s="48"/>
      <c r="D325" s="49"/>
      <c r="E325" s="50"/>
      <c r="F325" s="51"/>
      <c r="G325" s="39"/>
      <c r="H325" s="61"/>
      <c r="I325" s="95" t="s">
        <v>62</v>
      </c>
      <c r="J325" s="95"/>
      <c r="K325" s="52">
        <f>SUM(K322:K324)</f>
        <v>0</v>
      </c>
      <c r="L325" s="53">
        <f>SUM(L322:L324)</f>
        <v>0</v>
      </c>
      <c r="M325" s="39"/>
      <c r="N325" s="39"/>
    </row>
    <row r="329" spans="1:66" ht="20.25" customHeight="1">
      <c r="A329" s="98" t="s">
        <v>235</v>
      </c>
      <c r="B329" s="98"/>
      <c r="C329" s="98"/>
    </row>
    <row r="330" spans="1:66" ht="23.25" customHeight="1">
      <c r="A330" s="55"/>
    </row>
    <row r="331" spans="1:66" ht="78" customHeight="1">
      <c r="A331" s="40" t="s">
        <v>160</v>
      </c>
      <c r="B331" s="99" t="s">
        <v>184</v>
      </c>
      <c r="C331" s="99"/>
      <c r="D331" s="99"/>
      <c r="E331" s="99"/>
      <c r="F331" s="40" t="s">
        <v>162</v>
      </c>
      <c r="G331" s="41" t="s">
        <v>163</v>
      </c>
      <c r="H331" s="16" t="s">
        <v>164</v>
      </c>
      <c r="I331" s="40" t="s">
        <v>9</v>
      </c>
      <c r="J331" s="16" t="s">
        <v>165</v>
      </c>
      <c r="K331" s="42" t="s">
        <v>166</v>
      </c>
      <c r="L331" s="42" t="s">
        <v>167</v>
      </c>
      <c r="M331" s="56" t="s">
        <v>185</v>
      </c>
      <c r="N331" s="56" t="s">
        <v>14</v>
      </c>
      <c r="O331" s="43" t="s">
        <v>186</v>
      </c>
      <c r="P331" s="43" t="s">
        <v>220</v>
      </c>
      <c r="BM331" s="1"/>
      <c r="BN331" s="1"/>
    </row>
    <row r="332" spans="1:66" ht="19.5" customHeight="1">
      <c r="A332" s="40" t="s">
        <v>16</v>
      </c>
      <c r="B332" s="100" t="s">
        <v>17</v>
      </c>
      <c r="C332" s="100"/>
      <c r="D332" s="100"/>
      <c r="E332" s="100"/>
      <c r="F332" s="40" t="s">
        <v>18</v>
      </c>
      <c r="G332" s="41" t="s">
        <v>19</v>
      </c>
      <c r="H332" s="13" t="s">
        <v>20</v>
      </c>
      <c r="I332" s="40" t="s">
        <v>21</v>
      </c>
      <c r="J332" s="13" t="s">
        <v>22</v>
      </c>
      <c r="K332" s="42" t="s">
        <v>23</v>
      </c>
      <c r="L332" s="42" t="s">
        <v>24</v>
      </c>
      <c r="M332" s="42" t="s">
        <v>25</v>
      </c>
      <c r="N332" s="42" t="s">
        <v>26</v>
      </c>
      <c r="O332" s="42" t="s">
        <v>27</v>
      </c>
      <c r="P332" s="43" t="s">
        <v>28</v>
      </c>
      <c r="BM332" s="1"/>
      <c r="BN332" s="1"/>
    </row>
    <row r="333" spans="1:66" ht="18" customHeight="1">
      <c r="A333" s="40"/>
      <c r="B333" s="101"/>
      <c r="C333" s="101"/>
      <c r="D333" s="101"/>
      <c r="E333" s="101"/>
      <c r="F333" s="40"/>
      <c r="G333" s="41"/>
      <c r="H333" s="16"/>
      <c r="I333" s="40"/>
      <c r="J333" s="16" t="s">
        <v>169</v>
      </c>
      <c r="K333" s="42" t="s">
        <v>170</v>
      </c>
      <c r="L333" s="42" t="s">
        <v>171</v>
      </c>
      <c r="M333" s="42"/>
      <c r="N333" s="42"/>
      <c r="O333" s="42"/>
      <c r="P333" s="43"/>
      <c r="BM333" s="1"/>
      <c r="BN333" s="1"/>
    </row>
    <row r="334" spans="1:66" ht="193.2" customHeight="1">
      <c r="A334" s="44">
        <v>1</v>
      </c>
      <c r="B334" s="94" t="s">
        <v>205</v>
      </c>
      <c r="C334" s="94"/>
      <c r="D334" s="94"/>
      <c r="E334" s="94"/>
      <c r="F334" s="92" t="s">
        <v>188</v>
      </c>
      <c r="G334" s="44">
        <v>2</v>
      </c>
      <c r="H334" s="59">
        <v>0</v>
      </c>
      <c r="I334" s="46">
        <v>0.08</v>
      </c>
      <c r="J334" s="60">
        <f>H334*I334+H334</f>
        <v>0</v>
      </c>
      <c r="K334" s="59">
        <f>H334*G334</f>
        <v>0</v>
      </c>
      <c r="L334" s="59">
        <f>G334*J334</f>
        <v>0</v>
      </c>
      <c r="M334" s="44"/>
      <c r="N334" s="44"/>
      <c r="O334" s="44"/>
      <c r="P334" s="44"/>
      <c r="BM334" s="1"/>
      <c r="BN334" s="1"/>
    </row>
    <row r="335" spans="1:66" ht="193.8" customHeight="1">
      <c r="A335" s="44">
        <v>2</v>
      </c>
      <c r="B335" s="94" t="s">
        <v>206</v>
      </c>
      <c r="C335" s="94"/>
      <c r="D335" s="94"/>
      <c r="E335" s="94"/>
      <c r="F335" s="93" t="s">
        <v>188</v>
      </c>
      <c r="G335" s="44">
        <v>2</v>
      </c>
      <c r="H335" s="59">
        <v>0</v>
      </c>
      <c r="I335" s="46">
        <v>0.08</v>
      </c>
      <c r="J335" s="60">
        <f>H335*I335+H335</f>
        <v>0</v>
      </c>
      <c r="K335" s="59">
        <f>H335*G335</f>
        <v>0</v>
      </c>
      <c r="L335" s="59">
        <f>G335*J335</f>
        <v>0</v>
      </c>
      <c r="M335" s="44"/>
      <c r="N335" s="44"/>
      <c r="O335" s="44"/>
      <c r="P335" s="44"/>
      <c r="BM335" s="1"/>
      <c r="BN335" s="1"/>
    </row>
    <row r="336" spans="1:66" ht="117.6" customHeight="1">
      <c r="A336" s="44">
        <v>3</v>
      </c>
      <c r="B336" s="94" t="s">
        <v>207</v>
      </c>
      <c r="C336" s="94"/>
      <c r="D336" s="94"/>
      <c r="E336" s="94"/>
      <c r="F336" s="93" t="s">
        <v>188</v>
      </c>
      <c r="G336" s="44">
        <v>18</v>
      </c>
      <c r="H336" s="59">
        <v>0</v>
      </c>
      <c r="I336" s="46">
        <v>0.08</v>
      </c>
      <c r="J336" s="60">
        <f>H336*I336+H336</f>
        <v>0</v>
      </c>
      <c r="K336" s="59">
        <f>H336*G336</f>
        <v>0</v>
      </c>
      <c r="L336" s="59">
        <f>G336*J336</f>
        <v>0</v>
      </c>
      <c r="M336" s="44"/>
      <c r="N336" s="44"/>
      <c r="O336" s="44"/>
      <c r="P336" s="44"/>
      <c r="BM336" s="1"/>
      <c r="BN336" s="1"/>
    </row>
    <row r="337" spans="1:66" ht="114" customHeight="1">
      <c r="A337" s="44">
        <v>4</v>
      </c>
      <c r="B337" s="94" t="s">
        <v>208</v>
      </c>
      <c r="C337" s="94"/>
      <c r="D337" s="94"/>
      <c r="E337" s="94"/>
      <c r="F337" s="93" t="s">
        <v>188</v>
      </c>
      <c r="G337" s="44">
        <v>1</v>
      </c>
      <c r="H337" s="59">
        <v>0</v>
      </c>
      <c r="I337" s="46">
        <v>0.08</v>
      </c>
      <c r="J337" s="60">
        <f>H337*I337+H337</f>
        <v>0</v>
      </c>
      <c r="K337" s="59">
        <f>G337*H337</f>
        <v>0</v>
      </c>
      <c r="L337" s="59">
        <f>G337*J337</f>
        <v>0</v>
      </c>
      <c r="M337" s="44"/>
      <c r="N337" s="44"/>
      <c r="O337" s="44"/>
      <c r="P337" s="44"/>
      <c r="BM337" s="1"/>
      <c r="BN337" s="1"/>
    </row>
    <row r="338" spans="1:66" ht="156.6" customHeight="1">
      <c r="A338" s="44">
        <v>5</v>
      </c>
      <c r="B338" s="94" t="s">
        <v>222</v>
      </c>
      <c r="C338" s="94"/>
      <c r="D338" s="94"/>
      <c r="E338" s="94"/>
      <c r="F338" s="93" t="s">
        <v>188</v>
      </c>
      <c r="G338" s="44">
        <v>24</v>
      </c>
      <c r="H338" s="59">
        <v>0</v>
      </c>
      <c r="I338" s="46">
        <v>0.08</v>
      </c>
      <c r="J338" s="60">
        <f>H338*I338+H338</f>
        <v>0</v>
      </c>
      <c r="K338" s="59">
        <f>G338*H338</f>
        <v>0</v>
      </c>
      <c r="L338" s="59">
        <f>G338*J338</f>
        <v>0</v>
      </c>
      <c r="M338" s="44"/>
      <c r="N338" s="44"/>
      <c r="O338" s="44"/>
      <c r="P338" s="44" t="s">
        <v>221</v>
      </c>
      <c r="BM338" s="1"/>
      <c r="BN338" s="1"/>
    </row>
    <row r="339" spans="1:66">
      <c r="A339" s="39"/>
      <c r="B339" s="48"/>
      <c r="C339" s="48"/>
      <c r="D339" s="49"/>
      <c r="E339" s="50"/>
      <c r="F339" s="51"/>
      <c r="G339" s="39"/>
      <c r="H339" s="61"/>
      <c r="I339" s="95" t="s">
        <v>62</v>
      </c>
      <c r="J339" s="95"/>
      <c r="K339" s="53">
        <f>SUM(K334:K338)</f>
        <v>0</v>
      </c>
      <c r="L339" s="53">
        <f>SUM(L334:L338)</f>
        <v>0</v>
      </c>
      <c r="M339" s="39"/>
      <c r="N339" s="39"/>
    </row>
    <row r="341" spans="1:66" ht="15" customHeight="1"/>
    <row r="342" spans="1:66" ht="16.5" customHeight="1"/>
    <row r="343" spans="1:66" ht="14.25" customHeight="1">
      <c r="A343" s="98" t="s">
        <v>204</v>
      </c>
      <c r="B343" s="98"/>
      <c r="C343" s="98"/>
    </row>
    <row r="344" spans="1:66">
      <c r="A344" s="55"/>
    </row>
    <row r="345" spans="1:66" ht="66">
      <c r="A345" s="40" t="s">
        <v>160</v>
      </c>
      <c r="B345" s="99" t="s">
        <v>184</v>
      </c>
      <c r="C345" s="99"/>
      <c r="D345" s="99"/>
      <c r="E345" s="99"/>
      <c r="F345" s="40" t="s">
        <v>162</v>
      </c>
      <c r="G345" s="41" t="s">
        <v>163</v>
      </c>
      <c r="H345" s="86" t="s">
        <v>164</v>
      </c>
      <c r="I345" s="40" t="s">
        <v>9</v>
      </c>
      <c r="J345" s="86" t="s">
        <v>165</v>
      </c>
      <c r="K345" s="42" t="s">
        <v>166</v>
      </c>
      <c r="L345" s="42" t="s">
        <v>167</v>
      </c>
      <c r="M345" s="56" t="s">
        <v>185</v>
      </c>
      <c r="N345" s="56" t="s">
        <v>14</v>
      </c>
      <c r="O345" s="43" t="s">
        <v>186</v>
      </c>
      <c r="P345" s="43" t="s">
        <v>220</v>
      </c>
    </row>
    <row r="346" spans="1:66">
      <c r="A346" s="40" t="s">
        <v>16</v>
      </c>
      <c r="B346" s="100" t="s">
        <v>17</v>
      </c>
      <c r="C346" s="100"/>
      <c r="D346" s="100"/>
      <c r="E346" s="100"/>
      <c r="F346" s="40" t="s">
        <v>18</v>
      </c>
      <c r="G346" s="41" t="s">
        <v>19</v>
      </c>
      <c r="H346" s="85" t="s">
        <v>20</v>
      </c>
      <c r="I346" s="40" t="s">
        <v>21</v>
      </c>
      <c r="J346" s="85" t="s">
        <v>22</v>
      </c>
      <c r="K346" s="42" t="s">
        <v>23</v>
      </c>
      <c r="L346" s="42" t="s">
        <v>24</v>
      </c>
      <c r="M346" s="42" t="s">
        <v>25</v>
      </c>
      <c r="N346" s="42" t="s">
        <v>26</v>
      </c>
      <c r="O346" s="42" t="s">
        <v>27</v>
      </c>
      <c r="P346" s="43" t="s">
        <v>28</v>
      </c>
    </row>
    <row r="347" spans="1:66">
      <c r="A347" s="40"/>
      <c r="B347" s="101"/>
      <c r="C347" s="101"/>
      <c r="D347" s="101"/>
      <c r="E347" s="101"/>
      <c r="F347" s="40"/>
      <c r="G347" s="41"/>
      <c r="H347" s="86"/>
      <c r="I347" s="40"/>
      <c r="J347" s="86" t="s">
        <v>169</v>
      </c>
      <c r="K347" s="42" t="s">
        <v>170</v>
      </c>
      <c r="L347" s="42" t="s">
        <v>171</v>
      </c>
      <c r="M347" s="42"/>
      <c r="N347" s="42"/>
      <c r="O347" s="42"/>
      <c r="P347" s="43"/>
    </row>
    <row r="348" spans="1:66" ht="204" customHeight="1">
      <c r="A348" s="44">
        <v>1</v>
      </c>
      <c r="B348" s="94" t="s">
        <v>224</v>
      </c>
      <c r="C348" s="94"/>
      <c r="D348" s="94"/>
      <c r="E348" s="94"/>
      <c r="F348" s="92" t="s">
        <v>188</v>
      </c>
      <c r="G348" s="44">
        <v>8</v>
      </c>
      <c r="H348" s="59">
        <v>0</v>
      </c>
      <c r="I348" s="46">
        <v>0.08</v>
      </c>
      <c r="J348" s="60">
        <f>H348*I348+H348</f>
        <v>0</v>
      </c>
      <c r="K348" s="59">
        <f>H348*G348</f>
        <v>0</v>
      </c>
      <c r="L348" s="59">
        <f>G348*J348</f>
        <v>0</v>
      </c>
      <c r="M348" s="44"/>
      <c r="N348" s="44"/>
      <c r="O348" s="44"/>
      <c r="P348" s="44"/>
    </row>
    <row r="349" spans="1:66" ht="198.6" customHeight="1">
      <c r="A349" s="44">
        <v>2</v>
      </c>
      <c r="B349" s="94" t="s">
        <v>226</v>
      </c>
      <c r="C349" s="94"/>
      <c r="D349" s="94"/>
      <c r="E349" s="94"/>
      <c r="F349" s="93" t="s">
        <v>188</v>
      </c>
      <c r="G349" s="44">
        <v>20</v>
      </c>
      <c r="H349" s="59">
        <v>0</v>
      </c>
      <c r="I349" s="46">
        <v>0.08</v>
      </c>
      <c r="J349" s="60">
        <f>H349*I349+H349</f>
        <v>0</v>
      </c>
      <c r="K349" s="59">
        <f>H349*G349</f>
        <v>0</v>
      </c>
      <c r="L349" s="59">
        <f>G349*J349</f>
        <v>0</v>
      </c>
      <c r="M349" s="44"/>
      <c r="N349" s="44"/>
      <c r="O349" s="44"/>
      <c r="P349" s="44"/>
    </row>
    <row r="350" spans="1:66" ht="190.8" customHeight="1">
      <c r="A350" s="44">
        <v>3</v>
      </c>
      <c r="B350" s="94" t="s">
        <v>227</v>
      </c>
      <c r="C350" s="94"/>
      <c r="D350" s="94"/>
      <c r="E350" s="94"/>
      <c r="F350" s="93" t="s">
        <v>188</v>
      </c>
      <c r="G350" s="44">
        <v>20</v>
      </c>
      <c r="H350" s="59">
        <v>0</v>
      </c>
      <c r="I350" s="46">
        <v>0.08</v>
      </c>
      <c r="J350" s="60">
        <f>H350*I350+H350</f>
        <v>0</v>
      </c>
      <c r="K350" s="59">
        <f>H350*G350</f>
        <v>0</v>
      </c>
      <c r="L350" s="59">
        <f>G350*J350</f>
        <v>0</v>
      </c>
      <c r="M350" s="44"/>
      <c r="N350" s="44"/>
      <c r="O350" s="44"/>
      <c r="P350" s="44"/>
    </row>
    <row r="351" spans="1:66" ht="149.4" customHeight="1">
      <c r="A351" s="44">
        <v>4</v>
      </c>
      <c r="B351" s="94" t="s">
        <v>225</v>
      </c>
      <c r="C351" s="94"/>
      <c r="D351" s="94"/>
      <c r="E351" s="94"/>
      <c r="F351" s="93" t="s">
        <v>188</v>
      </c>
      <c r="G351" s="44">
        <v>20</v>
      </c>
      <c r="H351" s="59">
        <v>0</v>
      </c>
      <c r="I351" s="46">
        <v>0.08</v>
      </c>
      <c r="J351" s="60">
        <f>H351*I351+H351</f>
        <v>0</v>
      </c>
      <c r="K351" s="59">
        <f>G351*H351</f>
        <v>0</v>
      </c>
      <c r="L351" s="59">
        <f>G351*J351</f>
        <v>0</v>
      </c>
      <c r="M351" s="44"/>
      <c r="N351" s="44"/>
      <c r="O351" s="44"/>
      <c r="P351" s="44"/>
    </row>
    <row r="352" spans="1:66" ht="146.4" customHeight="1">
      <c r="A352" s="44">
        <v>5</v>
      </c>
      <c r="B352" s="125" t="s">
        <v>228</v>
      </c>
      <c r="C352" s="126"/>
      <c r="D352" s="126"/>
      <c r="E352" s="127"/>
      <c r="F352" s="93" t="s">
        <v>188</v>
      </c>
      <c r="G352" s="44">
        <v>20</v>
      </c>
      <c r="H352" s="59">
        <v>0</v>
      </c>
      <c r="I352" s="46">
        <v>0.08</v>
      </c>
      <c r="J352" s="60">
        <f>H352*I352+H352</f>
        <v>0</v>
      </c>
      <c r="K352" s="59">
        <f>G352*H352</f>
        <v>0</v>
      </c>
      <c r="L352" s="59">
        <f>G352*J352</f>
        <v>0</v>
      </c>
      <c r="M352" s="44"/>
      <c r="N352" s="44"/>
      <c r="O352" s="44"/>
      <c r="P352" s="44" t="s">
        <v>221</v>
      </c>
    </row>
    <row r="353" spans="1:16">
      <c r="A353" s="39"/>
      <c r="B353" s="48"/>
      <c r="C353" s="48"/>
      <c r="D353" s="49"/>
      <c r="E353" s="50"/>
      <c r="F353" s="51"/>
      <c r="G353" s="39"/>
      <c r="H353" s="61"/>
      <c r="I353" s="95" t="s">
        <v>62</v>
      </c>
      <c r="J353" s="95"/>
      <c r="K353" s="53">
        <f>SUM(K348:K352)</f>
        <v>0</v>
      </c>
      <c r="L353" s="53">
        <f>SUM(L348:L352)</f>
        <v>0</v>
      </c>
      <c r="M353" s="39"/>
      <c r="N353" s="39"/>
    </row>
    <row r="357" spans="1:16" ht="19.5" customHeight="1">
      <c r="A357" s="105" t="s">
        <v>223</v>
      </c>
      <c r="B357" s="97"/>
      <c r="C357" s="97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</row>
    <row r="358" spans="1:16">
      <c r="A358" s="38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</row>
    <row r="359" spans="1:16" ht="105.6">
      <c r="A359" s="40" t="s">
        <v>160</v>
      </c>
      <c r="B359" s="100" t="s">
        <v>134</v>
      </c>
      <c r="C359" s="100"/>
      <c r="D359" s="100"/>
      <c r="E359" s="100"/>
      <c r="F359" s="40" t="s">
        <v>162</v>
      </c>
      <c r="G359" s="41" t="s">
        <v>163</v>
      </c>
      <c r="H359" s="88" t="s">
        <v>164</v>
      </c>
      <c r="I359" s="40" t="s">
        <v>9</v>
      </c>
      <c r="J359" s="88" t="s">
        <v>165</v>
      </c>
      <c r="K359" s="42" t="s">
        <v>166</v>
      </c>
      <c r="L359" s="42" t="s">
        <v>167</v>
      </c>
      <c r="M359" s="42" t="s">
        <v>168</v>
      </c>
      <c r="N359" s="42" t="s">
        <v>14</v>
      </c>
      <c r="O359" s="43" t="s">
        <v>15</v>
      </c>
      <c r="P359" s="43" t="s">
        <v>220</v>
      </c>
    </row>
    <row r="360" spans="1:16">
      <c r="A360" s="40" t="s">
        <v>16</v>
      </c>
      <c r="B360" s="100" t="s">
        <v>17</v>
      </c>
      <c r="C360" s="100"/>
      <c r="D360" s="100"/>
      <c r="E360" s="100"/>
      <c r="F360" s="40" t="s">
        <v>18</v>
      </c>
      <c r="G360" s="41" t="s">
        <v>19</v>
      </c>
      <c r="H360" s="87" t="s">
        <v>20</v>
      </c>
      <c r="I360" s="40" t="s">
        <v>21</v>
      </c>
      <c r="J360" s="87" t="s">
        <v>22</v>
      </c>
      <c r="K360" s="42" t="s">
        <v>23</v>
      </c>
      <c r="L360" s="42" t="s">
        <v>24</v>
      </c>
      <c r="M360" s="42" t="s">
        <v>25</v>
      </c>
      <c r="N360" s="42" t="s">
        <v>26</v>
      </c>
      <c r="O360" s="42" t="s">
        <v>27</v>
      </c>
      <c r="P360" s="43" t="s">
        <v>28</v>
      </c>
    </row>
    <row r="361" spans="1:16">
      <c r="A361" s="40"/>
      <c r="B361" s="101"/>
      <c r="C361" s="101"/>
      <c r="D361" s="101"/>
      <c r="E361" s="101"/>
      <c r="F361" s="40"/>
      <c r="G361" s="41"/>
      <c r="H361" s="88"/>
      <c r="I361" s="40"/>
      <c r="J361" s="88" t="s">
        <v>169</v>
      </c>
      <c r="K361" s="42" t="s">
        <v>170</v>
      </c>
      <c r="L361" s="42" t="s">
        <v>171</v>
      </c>
      <c r="M361" s="42"/>
      <c r="N361" s="42"/>
      <c r="O361" s="42"/>
      <c r="P361" s="43"/>
    </row>
    <row r="362" spans="1:16" ht="51" customHeight="1">
      <c r="A362" s="44">
        <v>1</v>
      </c>
      <c r="B362" s="94" t="s">
        <v>230</v>
      </c>
      <c r="C362" s="94"/>
      <c r="D362" s="94"/>
      <c r="E362" s="94"/>
      <c r="F362" s="44" t="s">
        <v>229</v>
      </c>
      <c r="G362" s="44">
        <v>1</v>
      </c>
      <c r="H362" s="45">
        <v>0</v>
      </c>
      <c r="I362" s="46">
        <v>0.08</v>
      </c>
      <c r="J362" s="47">
        <f>H362*I362+H362</f>
        <v>0</v>
      </c>
      <c r="K362" s="45">
        <f>H362*G362</f>
        <v>0</v>
      </c>
      <c r="L362" s="45">
        <f>G362*J362</f>
        <v>0</v>
      </c>
      <c r="M362" s="44"/>
      <c r="N362" s="44"/>
      <c r="O362" s="44"/>
      <c r="P362" s="44"/>
    </row>
    <row r="363" spans="1:16" ht="52.5" customHeight="1">
      <c r="A363" s="44">
        <v>2</v>
      </c>
      <c r="B363" s="94" t="s">
        <v>231</v>
      </c>
      <c r="C363" s="94"/>
      <c r="D363" s="94"/>
      <c r="E363" s="94"/>
      <c r="F363" s="44" t="s">
        <v>229</v>
      </c>
      <c r="G363" s="44">
        <v>1</v>
      </c>
      <c r="H363" s="45">
        <v>0</v>
      </c>
      <c r="I363" s="46">
        <v>0.08</v>
      </c>
      <c r="J363" s="47">
        <f>H363*I363+H363</f>
        <v>0</v>
      </c>
      <c r="K363" s="45">
        <f>H363*G363</f>
        <v>0</v>
      </c>
      <c r="L363" s="45">
        <f>G363*J363</f>
        <v>0</v>
      </c>
      <c r="M363" s="44"/>
      <c r="N363" s="44"/>
      <c r="O363" s="44"/>
      <c r="P363" s="44"/>
    </row>
    <row r="364" spans="1:16">
      <c r="A364" s="39"/>
      <c r="B364" s="48"/>
      <c r="C364" s="48"/>
      <c r="D364" s="49"/>
      <c r="E364" s="50"/>
      <c r="F364" s="51"/>
      <c r="G364" s="39"/>
      <c r="H364" s="39"/>
      <c r="I364" s="95" t="s">
        <v>62</v>
      </c>
      <c r="J364" s="95"/>
      <c r="K364" s="52">
        <f>K362+K363</f>
        <v>0</v>
      </c>
      <c r="L364" s="52">
        <f>L362+L363</f>
        <v>0</v>
      </c>
      <c r="M364" s="39"/>
      <c r="N364" s="39"/>
    </row>
    <row r="374" spans="3:11">
      <c r="C374" s="1" t="s">
        <v>209</v>
      </c>
      <c r="I374" s="1" t="s">
        <v>210</v>
      </c>
    </row>
    <row r="376" spans="3:11">
      <c r="D376" s="1" t="s">
        <v>211</v>
      </c>
      <c r="K376" s="1" t="s">
        <v>212</v>
      </c>
    </row>
    <row r="388" spans="2:1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</row>
  </sheetData>
  <mergeCells count="145">
    <mergeCell ref="B359:E359"/>
    <mergeCell ref="B360:E360"/>
    <mergeCell ref="B361:E361"/>
    <mergeCell ref="B362:E362"/>
    <mergeCell ref="B363:E363"/>
    <mergeCell ref="I364:J364"/>
    <mergeCell ref="I353:J353"/>
    <mergeCell ref="B352:E352"/>
    <mergeCell ref="A357:C357"/>
    <mergeCell ref="A343:C343"/>
    <mergeCell ref="B345:E345"/>
    <mergeCell ref="B346:E346"/>
    <mergeCell ref="B347:E347"/>
    <mergeCell ref="B348:E348"/>
    <mergeCell ref="B349:E349"/>
    <mergeCell ref="B350:E350"/>
    <mergeCell ref="B351:E351"/>
    <mergeCell ref="A105:N105"/>
    <mergeCell ref="A122:N122"/>
    <mergeCell ref="A135:N135"/>
    <mergeCell ref="A168:N168"/>
    <mergeCell ref="B170:D170"/>
    <mergeCell ref="I170:J170"/>
    <mergeCell ref="K170:L170"/>
    <mergeCell ref="B174:D174"/>
    <mergeCell ref="I174:J174"/>
    <mergeCell ref="K174:L174"/>
    <mergeCell ref="B184:D184"/>
    <mergeCell ref="I184:J184"/>
    <mergeCell ref="K184:L184"/>
    <mergeCell ref="B185:D185"/>
    <mergeCell ref="I185:J185"/>
    <mergeCell ref="K185:L185"/>
    <mergeCell ref="A2:N2"/>
    <mergeCell ref="A25:N25"/>
    <mergeCell ref="A42:N42"/>
    <mergeCell ref="A61:N61"/>
    <mergeCell ref="A80:N80"/>
    <mergeCell ref="A92:N92"/>
    <mergeCell ref="B173:D173"/>
    <mergeCell ref="I173:J173"/>
    <mergeCell ref="K173:L173"/>
    <mergeCell ref="B171:D171"/>
    <mergeCell ref="I171:J171"/>
    <mergeCell ref="K171:L171"/>
    <mergeCell ref="B172:D172"/>
    <mergeCell ref="I172:J172"/>
    <mergeCell ref="K172:L172"/>
    <mergeCell ref="I175:J175"/>
    <mergeCell ref="K175:L175"/>
    <mergeCell ref="A181:C181"/>
    <mergeCell ref="B183:D183"/>
    <mergeCell ref="I183:J183"/>
    <mergeCell ref="K183:L183"/>
    <mergeCell ref="A210:C210"/>
    <mergeCell ref="B212:D212"/>
    <mergeCell ref="I212:J212"/>
    <mergeCell ref="K212:L212"/>
    <mergeCell ref="B213:D213"/>
    <mergeCell ref="I213:J213"/>
    <mergeCell ref="K213:L213"/>
    <mergeCell ref="B186:D186"/>
    <mergeCell ref="I186:J186"/>
    <mergeCell ref="K186:L186"/>
    <mergeCell ref="I187:J187"/>
    <mergeCell ref="K187:L187"/>
    <mergeCell ref="A192:N192"/>
    <mergeCell ref="I245:J245"/>
    <mergeCell ref="I216:J216"/>
    <mergeCell ref="K216:L216"/>
    <mergeCell ref="A222:N222"/>
    <mergeCell ref="A236:N236"/>
    <mergeCell ref="B238:E238"/>
    <mergeCell ref="B239:E239"/>
    <mergeCell ref="B214:D214"/>
    <mergeCell ref="I214:J214"/>
    <mergeCell ref="K214:L214"/>
    <mergeCell ref="B215:D215"/>
    <mergeCell ref="I215:J215"/>
    <mergeCell ref="K215:L215"/>
    <mergeCell ref="A250:C250"/>
    <mergeCell ref="B252:E252"/>
    <mergeCell ref="B253:E253"/>
    <mergeCell ref="B254:E254"/>
    <mergeCell ref="B255:E255"/>
    <mergeCell ref="B256:E256"/>
    <mergeCell ref="B240:E240"/>
    <mergeCell ref="B241:E241"/>
    <mergeCell ref="B242:E242"/>
    <mergeCell ref="B243:E243"/>
    <mergeCell ref="B244:E244"/>
    <mergeCell ref="I268:J268"/>
    <mergeCell ref="A273:C273"/>
    <mergeCell ref="B275:E275"/>
    <mergeCell ref="B276:E276"/>
    <mergeCell ref="B277:E277"/>
    <mergeCell ref="B278:E278"/>
    <mergeCell ref="I257:J257"/>
    <mergeCell ref="A262:C262"/>
    <mergeCell ref="B264:E264"/>
    <mergeCell ref="B265:E265"/>
    <mergeCell ref="B266:E266"/>
    <mergeCell ref="B267:E267"/>
    <mergeCell ref="B292:E292"/>
    <mergeCell ref="B293:E293"/>
    <mergeCell ref="B294:E294"/>
    <mergeCell ref="B295:E295"/>
    <mergeCell ref="B296:E296"/>
    <mergeCell ref="B297:E297"/>
    <mergeCell ref="A290:P290"/>
    <mergeCell ref="I285:J285"/>
    <mergeCell ref="B279:E279"/>
    <mergeCell ref="B280:E280"/>
    <mergeCell ref="B281:E281"/>
    <mergeCell ref="B282:E282"/>
    <mergeCell ref="B283:E283"/>
    <mergeCell ref="B284:E284"/>
    <mergeCell ref="B309:E309"/>
    <mergeCell ref="B310:E310"/>
    <mergeCell ref="B311:E311"/>
    <mergeCell ref="I312:J312"/>
    <mergeCell ref="I298:J298"/>
    <mergeCell ref="A303:C303"/>
    <mergeCell ref="B305:E305"/>
    <mergeCell ref="B306:E306"/>
    <mergeCell ref="B307:E307"/>
    <mergeCell ref="B308:E308"/>
    <mergeCell ref="B335:E335"/>
    <mergeCell ref="B336:E336"/>
    <mergeCell ref="B337:E337"/>
    <mergeCell ref="B338:E338"/>
    <mergeCell ref="I339:J339"/>
    <mergeCell ref="A317:N317"/>
    <mergeCell ref="I325:J325"/>
    <mergeCell ref="A329:C329"/>
    <mergeCell ref="B331:E331"/>
    <mergeCell ref="B332:E332"/>
    <mergeCell ref="B333:E333"/>
    <mergeCell ref="B334:E334"/>
    <mergeCell ref="B319:E319"/>
    <mergeCell ref="B320:E320"/>
    <mergeCell ref="B321:E321"/>
    <mergeCell ref="B322:E322"/>
    <mergeCell ref="B323:E323"/>
    <mergeCell ref="B324:E324"/>
  </mergeCells>
  <pageMargins left="0" right="0" top="0.39370078740157483" bottom="0.39370078740157483" header="0" footer="0"/>
  <pageSetup paperSize="9" fitToWidth="0" fitToHeight="0" pageOrder="overThenDown" orientation="landscape" useFirstPageNumber="1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Babicz Michał</dc:creator>
  <cp:lastModifiedBy>Nawłatyna Joanna</cp:lastModifiedBy>
  <cp:revision>70</cp:revision>
  <cp:lastPrinted>2023-10-05T08:12:24Z</cp:lastPrinted>
  <dcterms:created xsi:type="dcterms:W3CDTF">2017-10-20T23:41:04Z</dcterms:created>
  <dcterms:modified xsi:type="dcterms:W3CDTF">2024-11-18T08:15:47Z</dcterms:modified>
</cp:coreProperties>
</file>