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lowacka601\Desktop\Kaja\Zieleń\Jednoroczne\Jednoroczne 2021\Umowa na stronę\"/>
    </mc:Choice>
  </mc:AlternateContent>
  <bookViews>
    <workbookView xWindow="360" yWindow="405" windowWidth="24120" windowHeight="11655"/>
  </bookViews>
  <sheets>
    <sheet name="Oferta cenowa" sheetId="3" r:id="rId1"/>
  </sheets>
  <definedNames>
    <definedName name="_xlnm.Print_Area" localSheetId="0">'Oferta cenowa'!$A$1:$F$56</definedName>
  </definedNames>
  <calcPr calcId="162913"/>
</workbook>
</file>

<file path=xl/calcChain.xml><?xml version="1.0" encoding="utf-8"?>
<calcChain xmlns="http://schemas.openxmlformats.org/spreadsheetml/2006/main">
  <c r="C17" i="3" l="1"/>
  <c r="C18" i="3"/>
  <c r="E18" i="3" s="1"/>
  <c r="F18" i="3" s="1"/>
  <c r="E17" i="3"/>
  <c r="F17" i="3"/>
  <c r="E23" i="3"/>
  <c r="F23" i="3"/>
  <c r="E24" i="3"/>
  <c r="F24" i="3"/>
  <c r="E31" i="3"/>
  <c r="F31" i="3"/>
  <c r="E35" i="3"/>
  <c r="F35" i="3"/>
  <c r="F37" i="3"/>
  <c r="E38" i="3"/>
  <c r="F38" i="3" s="1"/>
  <c r="F16" i="3"/>
  <c r="E16" i="3"/>
  <c r="F44" i="3"/>
  <c r="C42" i="3"/>
  <c r="C20" i="3"/>
  <c r="E20" i="3" s="1"/>
  <c r="F20" i="3" s="1"/>
  <c r="C29" i="3"/>
  <c r="E29" i="3" s="1"/>
  <c r="F29" i="3" s="1"/>
  <c r="C32" i="3"/>
  <c r="E32" i="3" s="1"/>
  <c r="F32" i="3" s="1"/>
  <c r="C43" i="3"/>
  <c r="E43" i="3" s="1"/>
  <c r="F43" i="3" s="1"/>
  <c r="C36" i="3"/>
  <c r="E36" i="3" s="1"/>
  <c r="F36" i="3" s="1"/>
  <c r="C33" i="3"/>
  <c r="E33" i="3" s="1"/>
  <c r="F33" i="3" s="1"/>
  <c r="C27" i="3"/>
  <c r="E27" i="3" s="1"/>
  <c r="F27" i="3" s="1"/>
  <c r="C25" i="3"/>
  <c r="E25" i="3" s="1"/>
  <c r="F25" i="3" s="1"/>
  <c r="C28" i="3"/>
  <c r="E28" i="3" s="1"/>
  <c r="F28" i="3" s="1"/>
  <c r="C26" i="3"/>
  <c r="E26" i="3" s="1"/>
  <c r="F26" i="3" s="1"/>
  <c r="C22" i="3"/>
  <c r="E22" i="3" s="1"/>
  <c r="F22" i="3" s="1"/>
  <c r="C30" i="3"/>
  <c r="E30" i="3" s="1"/>
  <c r="F30" i="3" s="1"/>
  <c r="C21" i="3"/>
  <c r="E21" i="3" s="1"/>
  <c r="F21" i="3" s="1"/>
  <c r="C34" i="3"/>
  <c r="E34" i="3" s="1"/>
  <c r="F34" i="3" s="1"/>
  <c r="C19" i="3"/>
  <c r="E19" i="3" s="1"/>
  <c r="F19" i="3" s="1"/>
  <c r="F39" i="3" l="1"/>
  <c r="E39" i="3"/>
  <c r="E42" i="3" l="1"/>
  <c r="E45" i="3" l="1"/>
  <c r="E49" i="3" s="1"/>
  <c r="F42" i="3"/>
  <c r="F45" i="3" s="1"/>
  <c r="F49" i="3" s="1"/>
</calcChain>
</file>

<file path=xl/sharedStrings.xml><?xml version="1.0" encoding="utf-8"?>
<sst xmlns="http://schemas.openxmlformats.org/spreadsheetml/2006/main" count="58" uniqueCount="53">
  <si>
    <t>L.p.</t>
  </si>
  <si>
    <t>Begonia stale kwitnąca (biała)</t>
  </si>
  <si>
    <t>Begonia stale kwitnąca (czerwona)</t>
  </si>
  <si>
    <t>Ilość roślin [szt.]</t>
  </si>
  <si>
    <t>1.</t>
  </si>
  <si>
    <t>2.</t>
  </si>
  <si>
    <t>3.</t>
  </si>
  <si>
    <t>Lawenda</t>
  </si>
  <si>
    <t>Ziemia w workach 50 l</t>
  </si>
  <si>
    <t>Pelargonia rabatowa (biała, czerwona)</t>
  </si>
  <si>
    <t>Pelargonia rabatowa (rózne kolory)</t>
  </si>
  <si>
    <t>UWAGI / WYMAGANIAI:</t>
  </si>
  <si>
    <t>Plektrantus (komarzyca)</t>
  </si>
  <si>
    <t>Pelargonia rabatowa (czerwona)</t>
  </si>
  <si>
    <t>Niecierpek (białe i czerwone)</t>
  </si>
  <si>
    <t>Koleusy w odmianach</t>
  </si>
  <si>
    <t>Pelargonia rabatowa (biała)</t>
  </si>
  <si>
    <t>Kora sosnowa 80 l ozdobna</t>
  </si>
  <si>
    <t>wraz z zagospodarowaniem.</t>
  </si>
  <si>
    <t>Szałwia błyszcząca czerwona</t>
  </si>
  <si>
    <t>Pelargonia zwisająca bluszczolistna (biała)</t>
  </si>
  <si>
    <t>Pelargonia zwisająca bluszczolistna (czerwona)</t>
  </si>
  <si>
    <t xml:space="preserve">Dostawa roślin jednorocznych, bylin i krzewów do skrzynek, gazonów i gruntu </t>
  </si>
  <si>
    <t>Plektrantus (komarzyca) Moon Lilith (fioletowa)</t>
  </si>
  <si>
    <r>
      <t xml:space="preserve">Pelargonia bluszczolistna (zwisająca) </t>
    </r>
    <r>
      <rPr>
        <sz val="10"/>
        <color theme="1"/>
        <rFont val="Czcionka tekstu podstawowego"/>
        <charset val="238"/>
      </rPr>
      <t>różne kolory</t>
    </r>
  </si>
  <si>
    <t>W cenach materiałów należy wliczyć robociznę.</t>
  </si>
  <si>
    <r>
      <rPr>
        <b/>
        <sz val="10"/>
        <color theme="1"/>
        <rFont val="Czcionka tekstu podstawowego"/>
        <charset val="238"/>
      </rPr>
      <t>Materiał roślinny</t>
    </r>
    <r>
      <rPr>
        <sz val="10"/>
        <color theme="1"/>
        <rFont val="Czcionka tekstu podstawowego"/>
        <charset val="238"/>
      </rPr>
      <t xml:space="preserve"> - zdrowy, dobrze rozwinięty z zakrytym systemem korzeniowym.</t>
    </r>
  </si>
  <si>
    <t>Możliwość dostarczenia już obsadzonych pojemników ujetych w zestawieniu.</t>
  </si>
  <si>
    <t>Gatunek roślin</t>
  </si>
  <si>
    <t>Cena jedn. netto</t>
  </si>
  <si>
    <t>Wartość netto</t>
  </si>
  <si>
    <t>Wartość brutto</t>
  </si>
  <si>
    <t xml:space="preserve"> Materiał pomocniczy / ogrodniczy</t>
  </si>
  <si>
    <t>szt. / m2</t>
  </si>
  <si>
    <t>Razem:</t>
  </si>
  <si>
    <t>RAZEM</t>
  </si>
  <si>
    <t>OFERTA  CENOWA</t>
  </si>
  <si>
    <t>Stokrotka pustynna/portulaka wielkokwiatowa</t>
  </si>
  <si>
    <t xml:space="preserve">Macierzanka </t>
  </si>
  <si>
    <t>do obsiania okręgu o obw. 9,5 m</t>
  </si>
  <si>
    <t>Aksamitka</t>
  </si>
  <si>
    <t>Lobelia biała, zwisająca</t>
  </si>
  <si>
    <t>Lobelia niebieska, zwisająca</t>
  </si>
  <si>
    <t xml:space="preserve">Rozchodnik okazały, biały </t>
  </si>
  <si>
    <t>Żywotnik zachodni - Thuja 'Amber Glow' (złota) forma kulista wys. około 40 cm</t>
  </si>
  <si>
    <t>Surfinia biała</t>
  </si>
  <si>
    <t>Agrowłóknina</t>
  </si>
  <si>
    <r>
      <t>ok 40 m</t>
    </r>
    <r>
      <rPr>
        <vertAlign val="superscript"/>
        <sz val="11"/>
        <color theme="1"/>
        <rFont val="Czcionka tekstu podstawowego"/>
        <charset val="238"/>
      </rPr>
      <t>2</t>
    </r>
  </si>
  <si>
    <t>podpis i pieczęć Wykonawcy</t>
  </si>
  <si>
    <t>…………………………………………………</t>
  </si>
  <si>
    <r>
      <rPr>
        <b/>
        <sz val="11"/>
        <color theme="1"/>
        <rFont val="Czcionka tekstu podstawowego"/>
        <charset val="238"/>
      </rPr>
      <t>Minimalne parametry roślin:</t>
    </r>
    <r>
      <rPr>
        <sz val="11"/>
        <color theme="1"/>
        <rFont val="Czcionka tekstu podstawowego"/>
        <family val="2"/>
        <charset val="238"/>
      </rPr>
      <t xml:space="preserve">
- rośliny stojące: minimalna wysokość 8 cm (rośliny typu begonia stale kwitnąca, lobelia) do 20 cm (rośliny typu pelargonia rabatowa, niecierpek);
- rośliny kwitnące powinny mieć 2-3 pędy kwatowe z widocznym minimum jednym, rozwiniętym pąkiem kwiatowym;
- rośliny zwisające: minimalna długość 10 cm (typu lobelia zwisająca, stokrotka pustynna/portulaka) do 20 cm (rośliny typu pelargonia bluszczolistna)
</t>
    </r>
  </si>
  <si>
    <t>Dostawa wraz z zagospodarowaniem materiału roślinnego siłami Wykonawcy.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</si>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</sst>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u/>
      <sz val="12"/>
      <name val="Czcionka tekstu podstawowego"/>
      <charset val="238"/>
    </font>
    <font>
      <b/>
      <u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0" fillId="0" borderId="15" xfId="0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130" zoomScaleNormal="145" zoomScaleSheetLayoutView="130" workbookViewId="0">
      <selection activeCell="F1" sqref="F1"/>
    </sheetView>
  </sheetViews>
  <sheetFormatPr defaultRowHeight="14.25"/>
  <cols>
    <col min="1" max="1" width="4.125" customWidth="1"/>
    <col min="2" max="2" width="40.375" customWidth="1"/>
    <col min="3" max="3" width="8.75" customWidth="1"/>
    <col min="4" max="4" width="9.25" customWidth="1"/>
    <col min="5" max="6" width="10.25" customWidth="1"/>
    <col min="7" max="7" width="7.125" customWidth="1"/>
    <col min="8" max="8" width="8.875" style="41" customWidth="1"/>
    <col min="9" max="13" width="9" style="41"/>
  </cols>
  <sheetData>
    <row r="1" spans="1:13">
      <c r="F1" s="20" t="s">
        <v>52</v>
      </c>
    </row>
    <row r="2" spans="1:13" ht="8.25" customHeight="1">
      <c r="A2" s="10"/>
      <c r="B2" s="10"/>
      <c r="C2" s="10"/>
      <c r="D2" s="11"/>
      <c r="E2" s="10"/>
    </row>
    <row r="3" spans="1:13" ht="15.75">
      <c r="A3" s="110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3" ht="13.5" customHeight="1">
      <c r="A4" s="12"/>
      <c r="B4" s="12"/>
      <c r="C4" s="12"/>
      <c r="D4" s="12"/>
      <c r="E4" s="13"/>
      <c r="G4" s="12"/>
      <c r="H4" s="12"/>
      <c r="I4" s="12"/>
      <c r="J4" s="12"/>
      <c r="K4" s="13"/>
      <c r="L4"/>
    </row>
    <row r="5" spans="1:13" ht="17.25" customHeight="1">
      <c r="A5" s="111" t="s">
        <v>22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3" ht="12.75" customHeight="1">
      <c r="A6" s="108" t="s">
        <v>18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3" ht="12.75" customHeight="1">
      <c r="A7" s="1"/>
      <c r="B7" s="1"/>
      <c r="C7" s="1"/>
      <c r="D7" s="1"/>
      <c r="E7" s="1"/>
      <c r="G7" s="27"/>
      <c r="H7" s="27"/>
      <c r="I7" s="27"/>
      <c r="J7" s="27"/>
      <c r="K7" s="27"/>
      <c r="L7"/>
    </row>
    <row r="8" spans="1:13" ht="12.75" customHeight="1">
      <c r="A8" s="21" t="s">
        <v>11</v>
      </c>
      <c r="B8" s="16"/>
      <c r="C8" s="16"/>
      <c r="D8" s="16"/>
      <c r="E8" s="16"/>
      <c r="G8" s="21"/>
      <c r="H8" s="46"/>
      <c r="I8" s="46"/>
      <c r="J8" s="46"/>
      <c r="K8" s="46"/>
      <c r="L8" s="47"/>
      <c r="M8" s="48"/>
    </row>
    <row r="9" spans="1:13" ht="12.75" customHeight="1">
      <c r="A9" s="21" t="s">
        <v>25</v>
      </c>
      <c r="B9" s="16"/>
      <c r="C9" s="16"/>
      <c r="D9" s="16"/>
      <c r="E9" s="16"/>
      <c r="G9" s="21"/>
      <c r="H9" s="46"/>
      <c r="I9" s="46"/>
      <c r="J9" s="46"/>
      <c r="K9" s="46"/>
      <c r="L9" s="47"/>
      <c r="M9" s="48"/>
    </row>
    <row r="10" spans="1:13" ht="12.75" customHeight="1">
      <c r="A10" s="22" t="s">
        <v>26</v>
      </c>
      <c r="B10" s="16"/>
      <c r="C10" s="16"/>
      <c r="D10" s="16"/>
      <c r="E10" s="16"/>
      <c r="G10" s="22"/>
      <c r="H10" s="46"/>
      <c r="I10" s="46"/>
      <c r="J10" s="46"/>
      <c r="K10" s="46"/>
      <c r="L10" s="47"/>
      <c r="M10" s="48"/>
    </row>
    <row r="11" spans="1:13" ht="12.75" customHeight="1">
      <c r="A11" s="22" t="s">
        <v>51</v>
      </c>
      <c r="B11" s="16"/>
      <c r="C11" s="16"/>
      <c r="D11" s="16"/>
      <c r="E11" s="16"/>
      <c r="G11" s="22"/>
      <c r="H11" s="46"/>
      <c r="I11" s="46"/>
      <c r="J11" s="46"/>
      <c r="K11" s="46"/>
      <c r="L11" s="47"/>
      <c r="M11" s="48"/>
    </row>
    <row r="12" spans="1:13" ht="12.75" customHeight="1">
      <c r="A12" s="22" t="s">
        <v>27</v>
      </c>
      <c r="B12" s="16"/>
      <c r="C12" s="16"/>
      <c r="D12" s="16"/>
      <c r="E12" s="16"/>
      <c r="G12" s="22"/>
      <c r="H12" s="46"/>
      <c r="I12" s="46"/>
      <c r="J12" s="46"/>
      <c r="K12" s="46"/>
      <c r="L12" s="47"/>
      <c r="M12" s="48"/>
    </row>
    <row r="13" spans="1:13" ht="138.75" customHeight="1">
      <c r="A13" s="112" t="s">
        <v>50</v>
      </c>
      <c r="B13" s="113"/>
      <c r="C13" s="113"/>
      <c r="D13" s="113"/>
      <c r="E13" s="66"/>
      <c r="F13" s="66"/>
      <c r="H13" s="90"/>
      <c r="I13" s="90"/>
      <c r="J13" s="90"/>
      <c r="K13" s="91"/>
      <c r="L13" s="91"/>
      <c r="M13" s="91"/>
    </row>
    <row r="14" spans="1:13" ht="12.75" customHeight="1" thickBot="1">
      <c r="A14" s="16"/>
      <c r="B14" s="39"/>
      <c r="C14" s="39"/>
      <c r="D14" s="66"/>
      <c r="E14" s="66"/>
      <c r="F14" s="66"/>
      <c r="H14" s="90"/>
      <c r="I14" s="90"/>
      <c r="J14" s="90"/>
      <c r="K14" s="91"/>
      <c r="L14" s="91"/>
      <c r="M14" s="91"/>
    </row>
    <row r="15" spans="1:13" ht="27" customHeight="1" thickBot="1">
      <c r="A15" s="67" t="s">
        <v>0</v>
      </c>
      <c r="B15" s="68" t="s">
        <v>28</v>
      </c>
      <c r="C15" s="92" t="s">
        <v>3</v>
      </c>
      <c r="D15" s="93" t="s">
        <v>29</v>
      </c>
      <c r="E15" s="93" t="s">
        <v>30</v>
      </c>
      <c r="F15" s="94" t="s">
        <v>31</v>
      </c>
      <c r="H15" s="50"/>
      <c r="I15" s="50"/>
      <c r="J15" s="50"/>
      <c r="K15" s="50"/>
      <c r="L15" s="50"/>
      <c r="M15" s="50"/>
    </row>
    <row r="16" spans="1:13" ht="27" customHeight="1">
      <c r="A16" s="95">
        <v>1</v>
      </c>
      <c r="B16" s="96" t="s">
        <v>40</v>
      </c>
      <c r="C16" s="97">
        <v>20</v>
      </c>
      <c r="D16" s="98"/>
      <c r="E16" s="99">
        <f>D16*C16</f>
        <v>0</v>
      </c>
      <c r="F16" s="100">
        <f>E16*1.08</f>
        <v>0</v>
      </c>
      <c r="H16" s="50"/>
      <c r="I16" s="50"/>
      <c r="J16" s="50"/>
      <c r="K16" s="50"/>
      <c r="L16" s="50"/>
      <c r="M16" s="50"/>
    </row>
    <row r="17" spans="1:13" ht="21.95" customHeight="1">
      <c r="A17" s="72">
        <v>2</v>
      </c>
      <c r="B17" s="4" t="s">
        <v>1</v>
      </c>
      <c r="C17" s="3">
        <f>20+24+60+26+25+20+250</f>
        <v>425</v>
      </c>
      <c r="D17" s="42"/>
      <c r="E17" s="83">
        <f t="shared" ref="E17:E38" si="0">D17*C17</f>
        <v>0</v>
      </c>
      <c r="F17" s="101">
        <f t="shared" ref="F17:F38" si="1">E17*1.08</f>
        <v>0</v>
      </c>
      <c r="H17" s="54"/>
      <c r="I17" s="52"/>
      <c r="J17" s="48"/>
      <c r="K17" s="55"/>
      <c r="L17" s="52"/>
      <c r="M17" s="48"/>
    </row>
    <row r="18" spans="1:13" s="7" customFormat="1" ht="21.95" customHeight="1">
      <c r="A18" s="72">
        <v>3</v>
      </c>
      <c r="B18" s="8" t="s">
        <v>2</v>
      </c>
      <c r="C18" s="3">
        <f>200+30+24+60+30+25+20+300</f>
        <v>689</v>
      </c>
      <c r="D18" s="42"/>
      <c r="E18" s="83">
        <f t="shared" si="0"/>
        <v>0</v>
      </c>
      <c r="F18" s="101">
        <f t="shared" si="1"/>
        <v>0</v>
      </c>
      <c r="H18" s="54"/>
      <c r="I18" s="52"/>
      <c r="J18" s="48"/>
      <c r="K18" s="55"/>
      <c r="L18" s="52"/>
      <c r="M18" s="48"/>
    </row>
    <row r="19" spans="1:13" ht="21.95" customHeight="1">
      <c r="A19" s="73">
        <v>4</v>
      </c>
      <c r="B19" s="8" t="s">
        <v>15</v>
      </c>
      <c r="C19" s="6">
        <f>55</f>
        <v>55</v>
      </c>
      <c r="D19" s="45"/>
      <c r="E19" s="83">
        <f t="shared" si="0"/>
        <v>0</v>
      </c>
      <c r="F19" s="101">
        <f t="shared" si="1"/>
        <v>0</v>
      </c>
      <c r="H19" s="54"/>
      <c r="I19" s="52"/>
      <c r="J19" s="48"/>
      <c r="K19" s="55"/>
      <c r="L19" s="52"/>
      <c r="M19" s="48"/>
    </row>
    <row r="20" spans="1:13" ht="21.95" customHeight="1">
      <c r="A20" s="72">
        <v>5</v>
      </c>
      <c r="B20" s="5" t="s">
        <v>12</v>
      </c>
      <c r="C20" s="3">
        <f>17+8+6+8+12+75</f>
        <v>126</v>
      </c>
      <c r="D20" s="42"/>
      <c r="E20" s="83">
        <f t="shared" si="0"/>
        <v>0</v>
      </c>
      <c r="F20" s="101">
        <f t="shared" si="1"/>
        <v>0</v>
      </c>
      <c r="H20" s="51"/>
      <c r="I20" s="52"/>
      <c r="J20" s="48"/>
      <c r="K20" s="53"/>
      <c r="L20" s="52"/>
      <c r="M20" s="48"/>
    </row>
    <row r="21" spans="1:13" ht="21.95" customHeight="1">
      <c r="A21" s="72">
        <v>6</v>
      </c>
      <c r="B21" s="4" t="s">
        <v>23</v>
      </c>
      <c r="C21" s="3">
        <f>5</f>
        <v>5</v>
      </c>
      <c r="D21" s="42"/>
      <c r="E21" s="83">
        <f t="shared" si="0"/>
        <v>0</v>
      </c>
      <c r="F21" s="101">
        <f t="shared" si="1"/>
        <v>0</v>
      </c>
      <c r="H21" s="51"/>
      <c r="I21" s="52"/>
      <c r="J21" s="48"/>
      <c r="K21" s="53"/>
      <c r="L21" s="52"/>
      <c r="M21" s="48"/>
    </row>
    <row r="22" spans="1:13" ht="21.95" customHeight="1">
      <c r="A22" s="73">
        <v>7</v>
      </c>
      <c r="B22" s="19" t="s">
        <v>7</v>
      </c>
      <c r="C22" s="6">
        <f>10+20</f>
        <v>30</v>
      </c>
      <c r="D22" s="42"/>
      <c r="E22" s="83">
        <f t="shared" si="0"/>
        <v>0</v>
      </c>
      <c r="F22" s="101">
        <f t="shared" si="1"/>
        <v>0</v>
      </c>
      <c r="H22" s="51"/>
      <c r="I22" s="52"/>
      <c r="J22" s="48"/>
      <c r="K22" s="53"/>
      <c r="L22" s="52"/>
      <c r="M22" s="48"/>
    </row>
    <row r="23" spans="1:13" ht="21.95" customHeight="1">
      <c r="A23" s="72">
        <v>8</v>
      </c>
      <c r="B23" s="19" t="s">
        <v>41</v>
      </c>
      <c r="C23" s="6">
        <v>80</v>
      </c>
      <c r="D23" s="42"/>
      <c r="E23" s="83">
        <f t="shared" si="0"/>
        <v>0</v>
      </c>
      <c r="F23" s="101">
        <f t="shared" si="1"/>
        <v>0</v>
      </c>
      <c r="H23" s="51"/>
      <c r="I23" s="52"/>
      <c r="J23" s="48"/>
      <c r="K23" s="53"/>
      <c r="L23" s="52"/>
      <c r="M23" s="48"/>
    </row>
    <row r="24" spans="1:13" ht="21.95" customHeight="1">
      <c r="A24" s="72">
        <v>9</v>
      </c>
      <c r="B24" s="19" t="s">
        <v>42</v>
      </c>
      <c r="C24" s="6">
        <v>12</v>
      </c>
      <c r="D24" s="42"/>
      <c r="E24" s="83">
        <f t="shared" si="0"/>
        <v>0</v>
      </c>
      <c r="F24" s="101">
        <f t="shared" si="1"/>
        <v>0</v>
      </c>
      <c r="H24" s="51"/>
      <c r="I24" s="52"/>
      <c r="J24" s="48"/>
      <c r="K24" s="53"/>
      <c r="L24" s="52"/>
      <c r="M24" s="48"/>
    </row>
    <row r="25" spans="1:13" ht="21.95" customHeight="1">
      <c r="A25" s="73">
        <v>10</v>
      </c>
      <c r="B25" s="5" t="s">
        <v>14</v>
      </c>
      <c r="C25" s="3">
        <f>8+24</f>
        <v>32</v>
      </c>
      <c r="D25" s="42"/>
      <c r="E25" s="83">
        <f t="shared" si="0"/>
        <v>0</v>
      </c>
      <c r="F25" s="101">
        <f t="shared" si="1"/>
        <v>0</v>
      </c>
      <c r="H25" s="51"/>
      <c r="I25" s="52"/>
      <c r="J25" s="48"/>
      <c r="K25" s="53"/>
      <c r="L25" s="52"/>
      <c r="M25" s="48"/>
    </row>
    <row r="26" spans="1:13" ht="21.95" customHeight="1">
      <c r="A26" s="72">
        <v>11</v>
      </c>
      <c r="B26" s="26" t="s">
        <v>24</v>
      </c>
      <c r="C26" s="3">
        <f>20+10+25</f>
        <v>55</v>
      </c>
      <c r="D26" s="42"/>
      <c r="E26" s="83">
        <f t="shared" si="0"/>
        <v>0</v>
      </c>
      <c r="F26" s="101">
        <f t="shared" si="1"/>
        <v>0</v>
      </c>
      <c r="H26" s="51"/>
      <c r="I26" s="52"/>
      <c r="J26" s="48"/>
      <c r="K26" s="53"/>
      <c r="L26" s="52"/>
      <c r="M26" s="48"/>
    </row>
    <row r="27" spans="1:13" ht="21.95" customHeight="1">
      <c r="A27" s="72">
        <v>12</v>
      </c>
      <c r="B27" s="15" t="s">
        <v>16</v>
      </c>
      <c r="C27" s="3">
        <f>15+64</f>
        <v>79</v>
      </c>
      <c r="D27" s="42"/>
      <c r="E27" s="83">
        <f t="shared" si="0"/>
        <v>0</v>
      </c>
      <c r="F27" s="101">
        <f t="shared" si="1"/>
        <v>0</v>
      </c>
      <c r="H27" s="51"/>
      <c r="I27" s="52"/>
      <c r="J27" s="48"/>
      <c r="K27" s="53"/>
      <c r="L27" s="52"/>
      <c r="M27" s="48"/>
    </row>
    <row r="28" spans="1:13" ht="21.95" customHeight="1">
      <c r="A28" s="73">
        <v>13</v>
      </c>
      <c r="B28" s="19" t="s">
        <v>9</v>
      </c>
      <c r="C28" s="6">
        <f>49+40</f>
        <v>89</v>
      </c>
      <c r="D28" s="42"/>
      <c r="E28" s="83">
        <f t="shared" si="0"/>
        <v>0</v>
      </c>
      <c r="F28" s="101">
        <f t="shared" si="1"/>
        <v>0</v>
      </c>
      <c r="H28" s="51"/>
      <c r="I28" s="52"/>
      <c r="J28" s="48"/>
      <c r="K28" s="53"/>
      <c r="L28" s="52"/>
      <c r="M28" s="48"/>
    </row>
    <row r="29" spans="1:13" ht="21.95" customHeight="1">
      <c r="A29" s="72">
        <v>14</v>
      </c>
      <c r="B29" s="15" t="s">
        <v>13</v>
      </c>
      <c r="C29" s="6">
        <f>9+80+12</f>
        <v>101</v>
      </c>
      <c r="D29" s="42"/>
      <c r="E29" s="83">
        <f t="shared" si="0"/>
        <v>0</v>
      </c>
      <c r="F29" s="101">
        <f t="shared" si="1"/>
        <v>0</v>
      </c>
      <c r="H29" s="51"/>
      <c r="I29" s="52"/>
      <c r="J29" s="48"/>
      <c r="K29" s="53"/>
      <c r="L29" s="52"/>
      <c r="M29" s="48"/>
    </row>
    <row r="30" spans="1:13" ht="21.95" customHeight="1">
      <c r="A30" s="72">
        <v>15</v>
      </c>
      <c r="B30" s="8" t="s">
        <v>10</v>
      </c>
      <c r="C30" s="6">
        <f>10</f>
        <v>10</v>
      </c>
      <c r="D30" s="42"/>
      <c r="E30" s="83">
        <f t="shared" si="0"/>
        <v>0</v>
      </c>
      <c r="F30" s="101">
        <f t="shared" si="1"/>
        <v>0</v>
      </c>
      <c r="H30" s="51"/>
      <c r="I30" s="52"/>
      <c r="J30" s="48"/>
      <c r="K30" s="53"/>
      <c r="L30" s="52"/>
      <c r="M30" s="48"/>
    </row>
    <row r="31" spans="1:13" ht="21.95" customHeight="1">
      <c r="A31" s="73">
        <v>16</v>
      </c>
      <c r="B31" s="15" t="s">
        <v>20</v>
      </c>
      <c r="C31" s="3">
        <v>30</v>
      </c>
      <c r="D31" s="42"/>
      <c r="E31" s="83">
        <f t="shared" si="0"/>
        <v>0</v>
      </c>
      <c r="F31" s="101">
        <f t="shared" si="1"/>
        <v>0</v>
      </c>
      <c r="H31" s="51"/>
      <c r="I31" s="52"/>
      <c r="J31" s="48"/>
      <c r="K31" s="53"/>
      <c r="L31" s="52"/>
      <c r="M31" s="48"/>
    </row>
    <row r="32" spans="1:13" ht="21.95" customHeight="1">
      <c r="A32" s="72">
        <v>17</v>
      </c>
      <c r="B32" s="15" t="s">
        <v>21</v>
      </c>
      <c r="C32" s="3">
        <f>20+26</f>
        <v>46</v>
      </c>
      <c r="D32" s="42"/>
      <c r="E32" s="83">
        <f t="shared" si="0"/>
        <v>0</v>
      </c>
      <c r="F32" s="101">
        <f t="shared" si="1"/>
        <v>0</v>
      </c>
      <c r="H32" s="51"/>
      <c r="I32" s="52"/>
      <c r="J32" s="48"/>
      <c r="K32" s="53"/>
      <c r="L32" s="52"/>
      <c r="M32" s="48"/>
    </row>
    <row r="33" spans="1:13" ht="21.95" customHeight="1">
      <c r="A33" s="72">
        <v>18</v>
      </c>
      <c r="B33" s="8" t="s">
        <v>43</v>
      </c>
      <c r="C33" s="3">
        <f>4</f>
        <v>4</v>
      </c>
      <c r="D33" s="42"/>
      <c r="E33" s="83">
        <f t="shared" si="0"/>
        <v>0</v>
      </c>
      <c r="F33" s="101">
        <f t="shared" si="1"/>
        <v>0</v>
      </c>
      <c r="H33" s="54"/>
      <c r="I33" s="52"/>
      <c r="J33" s="48"/>
      <c r="K33" s="55"/>
      <c r="L33" s="52"/>
      <c r="M33" s="48"/>
    </row>
    <row r="34" spans="1:13" ht="21.95" customHeight="1">
      <c r="A34" s="73">
        <v>19</v>
      </c>
      <c r="B34" s="18" t="s">
        <v>37</v>
      </c>
      <c r="C34" s="17">
        <f>57</f>
        <v>57</v>
      </c>
      <c r="D34" s="42"/>
      <c r="E34" s="83">
        <f t="shared" si="0"/>
        <v>0</v>
      </c>
      <c r="F34" s="101">
        <f t="shared" si="1"/>
        <v>0</v>
      </c>
      <c r="H34" s="51"/>
      <c r="I34" s="52"/>
      <c r="J34" s="48"/>
      <c r="K34" s="53"/>
      <c r="L34" s="52"/>
      <c r="M34" s="48"/>
    </row>
    <row r="35" spans="1:13" ht="21.95" customHeight="1">
      <c r="A35" s="72">
        <v>20</v>
      </c>
      <c r="B35" s="18" t="s">
        <v>45</v>
      </c>
      <c r="C35" s="17">
        <v>56</v>
      </c>
      <c r="D35" s="42"/>
      <c r="E35" s="83">
        <f t="shared" si="0"/>
        <v>0</v>
      </c>
      <c r="F35" s="101">
        <f t="shared" si="1"/>
        <v>0</v>
      </c>
      <c r="H35" s="51"/>
      <c r="I35" s="52"/>
      <c r="J35" s="48"/>
      <c r="K35" s="53"/>
      <c r="L35" s="52"/>
      <c r="M35" s="48"/>
    </row>
    <row r="36" spans="1:13" ht="21.95" customHeight="1">
      <c r="A36" s="72">
        <v>21</v>
      </c>
      <c r="B36" s="5" t="s">
        <v>19</v>
      </c>
      <c r="C36" s="9">
        <f>16+36</f>
        <v>52</v>
      </c>
      <c r="D36" s="42"/>
      <c r="E36" s="83">
        <f t="shared" si="0"/>
        <v>0</v>
      </c>
      <c r="F36" s="101">
        <f t="shared" si="1"/>
        <v>0</v>
      </c>
      <c r="H36" s="51"/>
      <c r="I36" s="52"/>
      <c r="J36" s="48"/>
      <c r="K36" s="53"/>
      <c r="L36" s="52"/>
      <c r="M36" s="48"/>
    </row>
    <row r="37" spans="1:13" ht="45" customHeight="1">
      <c r="A37" s="73">
        <v>22</v>
      </c>
      <c r="B37" s="5" t="s">
        <v>38</v>
      </c>
      <c r="C37" s="74" t="s">
        <v>39</v>
      </c>
      <c r="D37" s="42"/>
      <c r="E37" s="83"/>
      <c r="F37" s="101">
        <f t="shared" si="1"/>
        <v>0</v>
      </c>
      <c r="H37" s="51"/>
      <c r="I37" s="52"/>
      <c r="J37" s="48"/>
      <c r="K37" s="53"/>
      <c r="L37" s="52"/>
      <c r="M37" s="48"/>
    </row>
    <row r="38" spans="1:13" ht="45" customHeight="1" thickBot="1">
      <c r="A38" s="102">
        <v>23</v>
      </c>
      <c r="B38" s="103" t="s">
        <v>44</v>
      </c>
      <c r="C38" s="104">
        <v>3</v>
      </c>
      <c r="D38" s="105"/>
      <c r="E38" s="106">
        <f t="shared" si="0"/>
        <v>0</v>
      </c>
      <c r="F38" s="107">
        <f t="shared" si="1"/>
        <v>0</v>
      </c>
      <c r="H38" s="51"/>
      <c r="I38" s="52"/>
      <c r="J38" s="48"/>
      <c r="K38" s="53"/>
      <c r="L38" s="52"/>
      <c r="M38" s="48"/>
    </row>
    <row r="39" spans="1:13" s="7" customFormat="1" ht="26.25" customHeight="1" thickBot="1">
      <c r="A39" s="29"/>
      <c r="B39" s="30"/>
      <c r="C39" s="31"/>
      <c r="D39" s="69" t="s">
        <v>34</v>
      </c>
      <c r="E39" s="70">
        <f>SUM(E17:E36)</f>
        <v>0</v>
      </c>
      <c r="F39" s="71">
        <f>SUM(F17:F36)</f>
        <v>0</v>
      </c>
      <c r="H39" s="56"/>
      <c r="I39" s="57"/>
      <c r="J39" s="57"/>
      <c r="K39" s="49"/>
      <c r="L39" s="58"/>
      <c r="M39" s="58"/>
    </row>
    <row r="40" spans="1:13" s="7" customFormat="1" ht="26.25" customHeight="1" thickBot="1">
      <c r="A40" s="29"/>
      <c r="B40" s="61"/>
      <c r="C40" s="62"/>
      <c r="D40" s="58"/>
      <c r="E40" s="58"/>
      <c r="F40" s="58"/>
      <c r="H40" s="56"/>
      <c r="I40" s="57"/>
      <c r="J40" s="57"/>
      <c r="K40" s="49"/>
      <c r="L40" s="58"/>
      <c r="M40" s="58"/>
    </row>
    <row r="41" spans="1:13" s="7" customFormat="1" ht="29.25" customHeight="1">
      <c r="A41" s="75" t="s">
        <v>0</v>
      </c>
      <c r="B41" s="76" t="s">
        <v>32</v>
      </c>
      <c r="C41" s="77" t="s">
        <v>33</v>
      </c>
      <c r="D41" s="78" t="s">
        <v>29</v>
      </c>
      <c r="E41" s="79" t="s">
        <v>30</v>
      </c>
      <c r="F41" s="80" t="s">
        <v>31</v>
      </c>
      <c r="H41" s="59"/>
      <c r="I41" s="59"/>
      <c r="J41" s="59"/>
      <c r="K41" s="59"/>
      <c r="L41" s="59"/>
      <c r="M41" s="59"/>
    </row>
    <row r="42" spans="1:13" s="7" customFormat="1" ht="21.95" customHeight="1">
      <c r="A42" s="3" t="s">
        <v>4</v>
      </c>
      <c r="B42" s="81" t="s">
        <v>17</v>
      </c>
      <c r="C42" s="82">
        <f>1+1+5</f>
        <v>7</v>
      </c>
      <c r="D42" s="43"/>
      <c r="E42" s="43">
        <f>D42*C42</f>
        <v>0</v>
      </c>
      <c r="F42" s="43">
        <f>E42*1.08</f>
        <v>0</v>
      </c>
      <c r="H42" s="49"/>
      <c r="I42" s="49"/>
      <c r="J42" s="49"/>
      <c r="K42" s="49"/>
      <c r="L42" s="49"/>
      <c r="M42" s="49"/>
    </row>
    <row r="43" spans="1:13" s="7" customFormat="1" ht="21.95" customHeight="1">
      <c r="A43" s="3" t="s">
        <v>5</v>
      </c>
      <c r="B43" s="28" t="s">
        <v>8</v>
      </c>
      <c r="C43" s="33">
        <f>3+5+6+2+4+3+20</f>
        <v>43</v>
      </c>
      <c r="D43" s="43"/>
      <c r="E43" s="43">
        <f t="shared" ref="E43" si="2">D43*C43</f>
        <v>0</v>
      </c>
      <c r="F43" s="43">
        <f t="shared" ref="F43:F44" si="3">E43*1.08</f>
        <v>0</v>
      </c>
      <c r="H43" s="49"/>
      <c r="I43" s="49"/>
      <c r="J43" s="49"/>
      <c r="K43" s="49"/>
      <c r="L43" s="49"/>
      <c r="M43" s="49"/>
    </row>
    <row r="44" spans="1:13" s="7" customFormat="1" ht="27" customHeight="1" thickBot="1">
      <c r="A44" s="3" t="s">
        <v>6</v>
      </c>
      <c r="B44" s="5" t="s">
        <v>46</v>
      </c>
      <c r="C44" s="5" t="s">
        <v>47</v>
      </c>
      <c r="D44" s="85"/>
      <c r="E44" s="86"/>
      <c r="F44" s="86">
        <f t="shared" si="3"/>
        <v>0</v>
      </c>
      <c r="H44" s="60"/>
      <c r="I44" s="58"/>
      <c r="J44" s="58"/>
      <c r="K44" s="49"/>
      <c r="L44" s="58"/>
      <c r="M44" s="58"/>
    </row>
    <row r="45" spans="1:13" s="7" customFormat="1" ht="15.75" customHeight="1" thickBot="1">
      <c r="A45" s="31"/>
      <c r="B45" s="32"/>
      <c r="C45" s="32"/>
      <c r="D45" s="87" t="s">
        <v>34</v>
      </c>
      <c r="E45" s="88">
        <f>SUM(E42:E43)</f>
        <v>0</v>
      </c>
      <c r="F45" s="89">
        <f>SUM(F42:F43)</f>
        <v>0</v>
      </c>
      <c r="H45" s="49"/>
      <c r="I45" s="49"/>
      <c r="J45" s="49"/>
      <c r="K45" s="49"/>
      <c r="L45" s="49"/>
      <c r="M45" s="49"/>
    </row>
    <row r="46" spans="1:13" s="7" customFormat="1" ht="15.75" customHeight="1">
      <c r="A46" s="31"/>
      <c r="B46" s="32"/>
      <c r="C46" s="32"/>
      <c r="D46" s="32"/>
      <c r="E46" s="32"/>
      <c r="H46" s="49"/>
      <c r="I46" s="49"/>
      <c r="J46" s="49"/>
      <c r="K46" s="49"/>
      <c r="L46" s="49"/>
      <c r="M46" s="49"/>
    </row>
    <row r="47" spans="1:13" s="7" customFormat="1" ht="15.75" customHeight="1">
      <c r="A47" s="32"/>
      <c r="B47" s="32"/>
      <c r="C47" s="32"/>
      <c r="D47" s="32"/>
      <c r="E47" s="32"/>
      <c r="H47" s="49"/>
      <c r="I47" s="49"/>
      <c r="J47" s="49"/>
      <c r="K47" s="49"/>
      <c r="L47" s="49"/>
      <c r="M47" s="49"/>
    </row>
    <row r="48" spans="1:13" s="7" customFormat="1" ht="15.75" customHeight="1" thickBot="1">
      <c r="A48" s="32"/>
      <c r="B48" s="32"/>
      <c r="C48" s="32"/>
      <c r="D48" s="32"/>
      <c r="E48" s="32"/>
      <c r="H48" s="49"/>
      <c r="I48" s="49"/>
      <c r="J48" s="49"/>
      <c r="K48" s="49"/>
      <c r="L48" s="49"/>
      <c r="M48" s="49"/>
    </row>
    <row r="49" spans="1:13" s="7" customFormat="1" ht="51.75" customHeight="1" thickBot="1">
      <c r="A49" s="32"/>
      <c r="B49" s="32"/>
      <c r="C49" s="32"/>
      <c r="D49" s="63" t="s">
        <v>35</v>
      </c>
      <c r="E49" s="64">
        <f>E45+E39</f>
        <v>0</v>
      </c>
      <c r="F49" s="65">
        <f>F45+F39</f>
        <v>0</v>
      </c>
      <c r="G49"/>
      <c r="H49" s="58"/>
      <c r="I49" s="58"/>
      <c r="J49" s="58"/>
      <c r="K49" s="58"/>
      <c r="L49" s="58"/>
      <c r="M49" s="58"/>
    </row>
    <row r="50" spans="1:13" s="7" customFormat="1" ht="15.75" customHeight="1">
      <c r="A50" s="32"/>
      <c r="B50" s="32"/>
      <c r="C50" s="32"/>
      <c r="D50" s="24"/>
      <c r="E50"/>
      <c r="F50" s="2"/>
      <c r="G50"/>
      <c r="H50" s="44"/>
      <c r="I50" s="44"/>
      <c r="J50" s="44"/>
      <c r="K50" s="44"/>
      <c r="L50" s="44"/>
      <c r="M50" s="44"/>
    </row>
    <row r="51" spans="1:13" s="7" customFormat="1" ht="24.95" customHeight="1">
      <c r="A51"/>
      <c r="B51" s="24"/>
      <c r="C51" s="25"/>
      <c r="D51"/>
      <c r="G51"/>
      <c r="H51" s="44"/>
      <c r="I51" s="44"/>
      <c r="J51" s="44"/>
      <c r="K51" s="44"/>
      <c r="L51" s="44"/>
      <c r="M51" s="44"/>
    </row>
    <row r="52" spans="1:13" s="7" customFormat="1" ht="24.95" customHeight="1">
      <c r="A52"/>
      <c r="B52" s="24"/>
      <c r="C52" s="25"/>
      <c r="D52"/>
      <c r="G52"/>
      <c r="H52" s="44"/>
      <c r="I52" s="44"/>
      <c r="J52" s="44"/>
      <c r="K52" s="44"/>
      <c r="L52" s="44"/>
      <c r="M52" s="44"/>
    </row>
    <row r="53" spans="1:13" ht="24.95" customHeight="1">
      <c r="B53" s="24"/>
      <c r="C53" s="25"/>
    </row>
    <row r="54" spans="1:13" ht="15">
      <c r="A54" s="34"/>
      <c r="B54" s="36"/>
      <c r="C54" s="29" t="s">
        <v>49</v>
      </c>
      <c r="D54" s="14"/>
      <c r="E54" s="35"/>
    </row>
    <row r="55" spans="1:13">
      <c r="A55" s="34"/>
      <c r="B55" s="32"/>
      <c r="D55" s="84" t="s">
        <v>48</v>
      </c>
      <c r="E55" s="31"/>
    </row>
    <row r="56" spans="1:13" ht="18" customHeight="1">
      <c r="A56" s="34"/>
      <c r="B56" s="38"/>
      <c r="C56" s="31"/>
      <c r="D56" s="37"/>
      <c r="E56" s="35"/>
    </row>
    <row r="57" spans="1:13">
      <c r="A57" s="31"/>
      <c r="B57" s="39"/>
      <c r="C57" s="39"/>
      <c r="D57" s="35"/>
      <c r="E57" s="40"/>
    </row>
    <row r="59" spans="1:13">
      <c r="C59" s="108"/>
      <c r="D59" s="108"/>
      <c r="E59" s="108"/>
      <c r="F59" s="108"/>
    </row>
    <row r="60" spans="1:13">
      <c r="C60" s="109"/>
      <c r="D60" s="109"/>
      <c r="E60" s="109"/>
      <c r="F60" s="109"/>
    </row>
    <row r="62" spans="1:13">
      <c r="D62" s="23"/>
      <c r="E62" s="2"/>
      <c r="F62" s="2"/>
    </row>
  </sheetData>
  <sortState ref="B18:C90">
    <sortCondition ref="B18:B90"/>
  </sortState>
  <mergeCells count="9">
    <mergeCell ref="G3:L3"/>
    <mergeCell ref="G5:L5"/>
    <mergeCell ref="G6:L6"/>
    <mergeCell ref="C59:F59"/>
    <mergeCell ref="C60:F60"/>
    <mergeCell ref="A3:F3"/>
    <mergeCell ref="A6:F6"/>
    <mergeCell ref="A5:F5"/>
    <mergeCell ref="A13:D13"/>
  </mergeCells>
  <pageMargins left="0.70866141732283472" right="0.70866141732283472" top="0.43307086614173229" bottom="0.39370078740157483" header="0.31496062992125984" footer="0.31496062992125984"/>
  <pageSetup paperSize="9" scale="97" fitToHeight="2" orientation="portrait" r:id="rId1"/>
  <headerFooter>
    <oddFooter>&amp;C&amp;P</oddFooter>
  </headerFooter>
  <rowBreaks count="3" manualBreakCount="3">
    <brk id="6" max="5" man="1"/>
    <brk id="32" max="16383" man="1"/>
    <brk id="36" max="16383" man="1"/>
  </rowBreaks>
  <colBreaks count="2" manualBreakCount="2">
    <brk id="2" max="55" man="1"/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442709D-1CBE-4263-92D0-311CC1D2F9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cenowa</vt:lpstr>
      <vt:lpstr>'Oferta cenowa'!Obszar_wydruku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Głowacka-Adamczyk Kaja</cp:lastModifiedBy>
  <cp:lastPrinted>2021-03-29T07:20:44Z</cp:lastPrinted>
  <dcterms:created xsi:type="dcterms:W3CDTF">2012-05-04T07:18:57Z</dcterms:created>
  <dcterms:modified xsi:type="dcterms:W3CDTF">2021-03-30T09:33:01Z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1f3aa27e-9293-49cd-80a6-137c9cb61b0d</vt:lpwstr>
  </property>
  <property fmtid="{D5CDD505-2E9C-101B-9397-08002B2CF9AE}" pid="3" name="bjSaver">
    <vt:lpwstr>IT0lolYqT6q+XcpHvKfvCWgcUiOVXV2Q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