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activeTab="0"/>
  </bookViews>
  <sheets>
    <sheet name="Arkusz1" sheetId="1" r:id="rId1"/>
  </sheets>
  <definedNames>
    <definedName name="_xlnm.Print_Area" localSheetId="0">'Arkusz1'!$A$1:$S$75</definedName>
  </definedNames>
  <calcPr fullCalcOnLoad="1"/>
</workbook>
</file>

<file path=xl/sharedStrings.xml><?xml version="1.0" encoding="utf-8"?>
<sst xmlns="http://schemas.openxmlformats.org/spreadsheetml/2006/main" count="135" uniqueCount="89">
  <si>
    <t>Lp.</t>
  </si>
  <si>
    <t>Przedmiot zamówienia</t>
  </si>
  <si>
    <t>Jedn. miary</t>
  </si>
  <si>
    <t>kol. 1</t>
  </si>
  <si>
    <t>kol. 2</t>
  </si>
  <si>
    <t>kol. 3</t>
  </si>
  <si>
    <t>kol. 4</t>
  </si>
  <si>
    <t>kol. 5</t>
  </si>
  <si>
    <t>szt.</t>
  </si>
  <si>
    <t>.....................................................................................................................................</t>
  </si>
  <si>
    <t>pieczęć Wykonawcy (nazwa firmy, adres)</t>
  </si>
  <si>
    <t>miejscowość, data</t>
  </si>
  <si>
    <t>Producent oferowanego przedmiotu zamówienia</t>
  </si>
  <si>
    <t>Oznaczenie/ symbol/ model oferowanego przedmiotu zamówienia nadany przez producenta</t>
  </si>
  <si>
    <t>…………………………………….</t>
  </si>
  <si>
    <t>* wartość z poz. RAZEM przenieść do głównego formularza ofertowego i wpisać w odpowiednie pole dotyczące ceny ofertowej</t>
  </si>
  <si>
    <t>UWAGA!!! Cena jednostkowa jednego zaoferowanego przedmiotu zamówienia musi być mniejsza od kwoty 10000,00 zł brutto/szt. (j.m.) - nie może być równa i większa od kwoty 10000,00 zł brutto.</t>
  </si>
  <si>
    <t>Kabel HDMI v.1.4b, 20 m, gwarancja min. 24 miesiące.</t>
  </si>
  <si>
    <t>Zamówienie w ramach prawa opcji</t>
  </si>
  <si>
    <t>Stawka VAT %</t>
  </si>
  <si>
    <t>Cena jednostkowa /zł brutto/</t>
  </si>
  <si>
    <t>Zamówienie podstawowe</t>
  </si>
  <si>
    <t>ilośc</t>
  </si>
  <si>
    <t>kol. 6</t>
  </si>
  <si>
    <t>kol. 7 = kol. 4 x kol.6</t>
  </si>
  <si>
    <t>Razem</t>
  </si>
  <si>
    <t>kol. 11</t>
  </si>
  <si>
    <t>kol. 12</t>
  </si>
  <si>
    <r>
      <t xml:space="preserve">Uniwersalny uchwyt sufitowy do projektorów. </t>
    </r>
    <r>
      <rPr>
        <sz val="11"/>
        <color indexed="8"/>
        <rFont val="Arial"/>
        <family val="2"/>
      </rPr>
      <t>Regulacja kąta nachylenia min. -15° / +15°. Regulacja wysokości w zakresie min.: 43-65 cm. obrót w poziomie: +8⁰ / -8⁰. Gwarancja min. 24 miesiące.</t>
    </r>
  </si>
  <si>
    <r>
      <t xml:space="preserve">Bezprzewodowy prezenter z czerwonym wskaźnikiem laserowym. </t>
    </r>
    <r>
      <rPr>
        <sz val="11"/>
        <color indexed="8"/>
        <rFont val="Arial"/>
        <family val="2"/>
      </rPr>
      <t>Kolor czarny, wyświetlacz LCD z minutnikiem i wskaźnikami poziomu naładowania baterii oraz poziomu zakłóceń łączności, zasięg do 30 m, odbiornik podłączany do portu USB z mozliwością chowania w prezenterze, technologia plug&amp;play, praca na 2 bateriach typu AAA, gwarancja min. 36 miesięcy.</t>
    </r>
  </si>
  <si>
    <r>
      <rPr>
        <b/>
        <sz val="11"/>
        <color indexed="8"/>
        <rFont val="Arial"/>
        <family val="2"/>
      </rPr>
      <t>Skrętka kategoria 6</t>
    </r>
    <r>
      <rPr>
        <sz val="11"/>
        <color indexed="8"/>
        <rFont val="Arial"/>
        <family val="2"/>
      </rPr>
      <t xml:space="preserve">, Parametry techniczne: Rodzaj przewodu: skrętka nieekranowana U/UTP 4x2x26 AWG kat 6,100% CU, Ilość żył: 8, linka, </t>
    </r>
    <r>
      <rPr>
        <b/>
        <sz val="11"/>
        <color indexed="8"/>
        <rFont val="Arial"/>
        <family val="2"/>
      </rPr>
      <t>karton: 305 metrów, kolor izolacji: szary, gwarancja min. 12 miesięcy.</t>
    </r>
  </si>
  <si>
    <r>
      <rPr>
        <b/>
        <sz val="11"/>
        <color indexed="8"/>
        <rFont val="Arial"/>
        <family val="2"/>
      </rPr>
      <t>Skrętka kategoria 6</t>
    </r>
    <r>
      <rPr>
        <sz val="11"/>
        <color indexed="8"/>
        <rFont val="Arial"/>
        <family val="2"/>
      </rPr>
      <t xml:space="preserve">, Parametry techniczne: Rodzaj przewodu: skrętka nieekranowana U/UTP 4x2x26 AWG kat 6, 100% CU, Ilość żył: 8, linka, </t>
    </r>
    <r>
      <rPr>
        <b/>
        <sz val="11"/>
        <color indexed="8"/>
        <rFont val="Arial"/>
        <family val="2"/>
      </rPr>
      <t>karton: 305 metrów, kolor izolacji: niebieski, gwarancja min. 12 miesięcy.</t>
    </r>
  </si>
  <si>
    <r>
      <rPr>
        <b/>
        <sz val="11"/>
        <color indexed="8"/>
        <rFont val="Arial"/>
        <family val="2"/>
      </rPr>
      <t>Skrętka kategoria 6</t>
    </r>
    <r>
      <rPr>
        <sz val="11"/>
        <color indexed="8"/>
        <rFont val="Arial"/>
        <family val="2"/>
      </rPr>
      <t xml:space="preserve">, Parametry techniczne: Rodzaj przewodu: skrętka nieekranowana U/UTP 4x2x26 AWG kat 6, 100% CU, Ilość żył: 8, linka, </t>
    </r>
    <r>
      <rPr>
        <b/>
        <sz val="11"/>
        <color indexed="8"/>
        <rFont val="Arial"/>
        <family val="2"/>
      </rPr>
      <t>karton: 305 metrów, kolor izolacji: żółty, gwarancja min. 12 miesięcy.</t>
    </r>
  </si>
  <si>
    <r>
      <rPr>
        <b/>
        <sz val="11"/>
        <color indexed="8"/>
        <rFont val="Arial"/>
        <family val="2"/>
      </rPr>
      <t>Skrętka kategoria 6</t>
    </r>
    <r>
      <rPr>
        <sz val="11"/>
        <color indexed="8"/>
        <rFont val="Arial"/>
        <family val="2"/>
      </rPr>
      <t>, Parametry techniczne: Rodzaj przewodu: skrętka ekranowana F/UTP 4x2x26 AWG kat 6,100% CU Ilość żył: 8, linka, karton</t>
    </r>
    <r>
      <rPr>
        <b/>
        <sz val="11"/>
        <color indexed="8"/>
        <rFont val="Arial"/>
        <family val="2"/>
      </rPr>
      <t>: 305 metrów, kolor izolacji: czerwony, gwarancja min. 12 miesięcy.</t>
    </r>
  </si>
  <si>
    <r>
      <rPr>
        <b/>
        <sz val="11"/>
        <color indexed="8"/>
        <rFont val="Arial"/>
        <family val="2"/>
      </rPr>
      <t>Skrętka kategoria 6,</t>
    </r>
    <r>
      <rPr>
        <sz val="11"/>
        <color indexed="8"/>
        <rFont val="Arial"/>
        <family val="2"/>
      </rPr>
      <t xml:space="preserve"> Parametry techniczne: Rodzaj przewodu: skrętka ekranowana F/UTP 4x2x26 AWG kat 6, 100% CU, Ilość żył: 8, linka, karton</t>
    </r>
    <r>
      <rPr>
        <b/>
        <sz val="11"/>
        <color indexed="8"/>
        <rFont val="Arial"/>
        <family val="2"/>
      </rPr>
      <t>: 305 metrów, kolor izolacji: niebieska, gwarancja min. 12 miesięcy.</t>
    </r>
  </si>
  <si>
    <r>
      <rPr>
        <b/>
        <sz val="11"/>
        <color indexed="8"/>
        <rFont val="Arial"/>
        <family val="2"/>
      </rPr>
      <t>Skrętka kategoria 6,</t>
    </r>
    <r>
      <rPr>
        <sz val="11"/>
        <color indexed="8"/>
        <rFont val="Arial"/>
        <family val="2"/>
      </rPr>
      <t xml:space="preserve"> Parametry techniczne: Rodzaj przewodu: skrętka ekranowana F/UTP 4x2x24 AWG kat 6, 100% CU, Ilość żył: 8, drut, </t>
    </r>
    <r>
      <rPr>
        <b/>
        <sz val="11"/>
        <color indexed="8"/>
        <rFont val="Arial"/>
        <family val="2"/>
      </rPr>
      <t>bęben: 500 metrów, kolor izolacji: szara, gwarancja min. 12 miesięcy.</t>
    </r>
  </si>
  <si>
    <r>
      <rPr>
        <b/>
        <sz val="11"/>
        <color indexed="8"/>
        <rFont val="Arial"/>
        <family val="2"/>
      </rPr>
      <t>Przewód telefoniczny płaski YTLYp 4x0,12</t>
    </r>
    <r>
      <rPr>
        <sz val="11"/>
        <color indexed="8"/>
        <rFont val="Arial"/>
        <family val="2"/>
      </rPr>
      <t>, kolor biały, rolka 100 metrów, 100% CU gwarancja min. 12 miesiecy.</t>
    </r>
  </si>
  <si>
    <r>
      <t>Klawatura przewodowa USB</t>
    </r>
    <r>
      <rPr>
        <sz val="11"/>
        <color indexed="8"/>
        <rFont val="Arial"/>
        <family val="2"/>
      </rPr>
      <t>, kolor czarny, niski profil, quietkey, długość kabla min. 1,8 m, waga min. 503 g, 
Funkcje Hot Keys: głośność, wyciszenie, play/pause, do tyłu, do przodu, układ QWERTY (US-Euro), gwarancja min. 24 miesiące.</t>
    </r>
  </si>
  <si>
    <r>
      <rPr>
        <b/>
        <sz val="11"/>
        <color indexed="8"/>
        <rFont val="Arial"/>
        <family val="2"/>
      </rPr>
      <t xml:space="preserve">Mysz przewodowa laserowa USB. </t>
    </r>
    <r>
      <rPr>
        <sz val="11"/>
        <color indexed="8"/>
        <rFont val="Arial"/>
        <family val="2"/>
      </rPr>
      <t>Minimalne wymagania: sensor laserowy, 5 przycisków, rolka do przewijania, rozdzielczość regulowana w zakresie 400 - 3200 dpi za pomocą wbudowanego przycisku który przy wciśnięciu zmienia DPI, kolor czarny, gwarancja min. 24 miesiące.</t>
    </r>
  </si>
  <si>
    <r>
      <rPr>
        <b/>
        <sz val="11"/>
        <color indexed="8"/>
        <rFont val="Arial"/>
        <family val="2"/>
      </rPr>
      <t xml:space="preserve">Dysk twardy zewnętrzny wraz z kompatybilnym etui: </t>
    </r>
    <r>
      <rPr>
        <sz val="11"/>
        <color indexed="8"/>
        <rFont val="Arial"/>
        <family val="2"/>
      </rPr>
      <t>Format szerokości: 2,5 cala, Pojemność: min. 4 TB, Interfejs: USB 3.0; Prędkość obrotowa: min. 5400 obr./min.; Maksymalny transfer zewnętrzny: 600 MB/s; Gwarancja: min. 24 miesiące.</t>
    </r>
  </si>
  <si>
    <r>
      <rPr>
        <b/>
        <sz val="11"/>
        <color indexed="8"/>
        <rFont val="Arial"/>
        <family val="2"/>
      </rPr>
      <t>Dysk twardy wewnętrzny 2,5" SATA III SSD:</t>
    </r>
    <r>
      <rPr>
        <sz val="11"/>
        <color indexed="8"/>
        <rFont val="Arial"/>
        <family val="2"/>
      </rPr>
      <t xml:space="preserve"> pojemność min. 500 GB, Prędkość odczytu: 550 MB/s
Prędkość zapisu: 490 MB/s, Pamięć flash 3D NAND, Kontroler Phison PS3111-S11, Niezawodność MTBF min. 2000000 godz., gwarancja min. 36 miesięcy.</t>
    </r>
  </si>
  <si>
    <r>
      <t xml:space="preserve">Nagrywarka DVD zewnętrzna czarna, </t>
    </r>
    <r>
      <rPr>
        <sz val="11"/>
        <color indexed="8"/>
        <rFont val="Arial"/>
        <family val="2"/>
      </rPr>
      <t>Odczyt płyt: CD-R, CD-RW, DVD-RAM, DVD+RW, DVD-RW, CD-ROM, DVD+R, DVD+R DL, DVD-R, DVD+R(M-DISC), DVD-R DL. Zapis płyt: CD-R, CD-RW, DVD±R, DVD-RAM, DVD±R DL, DVD+RW, DVD-RW, DVD+R(SL, M-DISC). Bufor min. 0,75 MB, Interfejsy: USB 2.0. Kolor główny: Czarny. Wymiary maksymalne: Szerokość 141 mm, Wysokość 14 mm, Głębokość 136.5 mm, Waga 200 g. Gwarancja min. 24 miesiące</t>
    </r>
  </si>
  <si>
    <r>
      <rPr>
        <b/>
        <sz val="11"/>
        <color indexed="8"/>
        <rFont val="Arial"/>
        <family val="2"/>
      </rPr>
      <t>Switch 5-portowy:</t>
    </r>
    <r>
      <rPr>
        <sz val="11"/>
        <color indexed="8"/>
        <rFont val="Arial"/>
        <family val="2"/>
      </rPr>
      <t xml:space="preserve"> 5 portów RJ-45 10/100/1000 Mb/s auto MDI/MDIX, obsługa standardów IEEE: 802.3, 802.3i, 802.3u, 802.3ab, 802.3x, pobór mocy maksymalnie 3 W, wydajność przełączania min. 10 Gb/s, ramki jumbo 15K, metoda transmisji: Store and Forward, zaawansowane funkcje: 802.3x Flow Control, 802.1p/DSCP QoS, gwarancja minimum 24 miesiące.</t>
    </r>
  </si>
  <si>
    <r>
      <rPr>
        <b/>
        <sz val="11"/>
        <color indexed="8"/>
        <rFont val="Arial"/>
        <family val="2"/>
      </rPr>
      <t>Switch 8-portowy:</t>
    </r>
    <r>
      <rPr>
        <sz val="11"/>
        <color indexed="8"/>
        <rFont val="Arial"/>
        <family val="2"/>
      </rPr>
      <t xml:space="preserve"> 8 portów RJ-45 10/100/1000 Mb/s auto MDI/MDIX, obsługa standardów IEEE: 802.3, 802.3i, 802.3u, 802.3ab, 802.3x, pobór mocy maksymalnie 5 W, wydajność przełączania min. 10 Gb/s, ramki jumbo 15K, metoda transmisji: Store and Forward, zaawansowane funkcje: 802.3x Flow Control, 802.1p/DSCP QoS, gwarancja minimum 24 miesiące.</t>
    </r>
  </si>
  <si>
    <r>
      <t xml:space="preserve">Płyta CD-RW 700 MB Slim Case/Jewell Case, maks. prędkośc zapisu 12x, płyty w kolorach: czerwony, zielony, niebieski, pomaranczowy, filotetowy, </t>
    </r>
    <r>
      <rPr>
        <sz val="11"/>
        <color indexed="8"/>
        <rFont val="Arial"/>
        <family val="2"/>
      </rPr>
      <t>gwarancja min. 12 miesięcy.</t>
    </r>
  </si>
  <si>
    <r>
      <t xml:space="preserve">Płyta DVD-/+RW 4,7 GB Slim Case/Jewell Case, maks. prędkośc zapisu 4x, płyty w kolorach: czerwony, zielony, niebieski, pomaranczowy, filotetowy, </t>
    </r>
    <r>
      <rPr>
        <sz val="11"/>
        <color indexed="8"/>
        <rFont val="Arial"/>
        <family val="2"/>
      </rPr>
      <t>gwarancja min. 12 miesięcy.</t>
    </r>
  </si>
  <si>
    <r>
      <t xml:space="preserve">Płyta DVD+/-R DL 8,5 GB Slim Case/Jewell Case, maks. prędkośc zapisu 8x, </t>
    </r>
    <r>
      <rPr>
        <sz val="11"/>
        <color indexed="8"/>
        <rFont val="Arial"/>
        <family val="2"/>
      </rPr>
      <t>gwarancja min. 12 miesięcy.</t>
    </r>
  </si>
  <si>
    <r>
      <t xml:space="preserve">Podkładka ergonomiczna silikonowa pod myszkę i nadgarstek z możliwością kołysania nadgarstków. </t>
    </r>
    <r>
      <rPr>
        <sz val="11"/>
        <color indexed="8"/>
        <rFont val="Arial"/>
        <family val="2"/>
      </rPr>
      <t>Wymiary min. 25 mm x 200 mm x 255 mm, kolor czarny, gwarancja min. 12 miesięcy</t>
    </r>
  </si>
  <si>
    <r>
      <t xml:space="preserve">Listwa zasilająca przeciwprzepięciowa: </t>
    </r>
    <r>
      <rPr>
        <sz val="11"/>
        <color indexed="8"/>
        <rFont val="Arial"/>
        <family val="2"/>
      </rPr>
      <t>ilość gniazd min. 5, długość przewodu 5 m, podświetlany wyłącznik, bezpiecznik, kolor czarny, gwarancja min. 60 miesięcy.</t>
    </r>
  </si>
  <si>
    <r>
      <t>Stacja dokująca  parametry minimalne:</t>
    </r>
    <r>
      <rPr>
        <sz val="11"/>
        <color indexed="8"/>
        <rFont val="Arial"/>
        <family val="2"/>
      </rPr>
      <t xml:space="preserve"> Możliwość montażu dwóch dysków M.2, interfejs obudowy: USB 3.0; obsługiwane urządzenia: dyski twarde M.2, (M.2 2280, M.2 2260, M.2 2242, M.2 2230), Beznarzędziowy montaż obu dysków SSD, parametry techniczne produktu: sterowniki zgodne z Windows 10, klonowanie rozruchowego dysku SSD bez komputera, Gniazdo B-Key do kart B-Key lub B + M-Key,  Materiał obudowy: Aluminium, Tworzywo sztuczne, kolor czarny, gwarancja min. 24 miesiące. </t>
    </r>
  </si>
  <si>
    <r>
      <t>Słuchawki komputerowe z mikrofonem parametry minimalne:</t>
    </r>
    <r>
      <rPr>
        <sz val="11"/>
        <color indexed="8"/>
        <rFont val="Arial"/>
        <family val="2"/>
      </rPr>
      <t xml:space="preserve"> Łączność: przewodowe, typ słuchawek: nauszne, półotwarte, składana konstrukcja: nie, system audio: stereo 2.0, redukcja hałasu nie, średnica membrany: min 50 mm, max 55mm, pasmo przenoszenia słuchawek min. : 20 ~ 20000 Hz.pasmo częstotliwości mikrofonu min. 100 Hz - 10 kHz, Impedancja słuchawek min.: 32 Om, czułość słuchawek min.: 110 dB, regulacja głośności: tak, wbudowany mikrofon: tak, odłączany mikrofon: tak, charakterystyka mikrofonu: jednokierunkowy, pasmo przenoszenia mikrofonu: min 100 ~ 10000 Hz, impedancja mikrofonu min.: 2k Om, czułość mikrofonu min. -40 dB, złącze minijack 3,5 mm - 1 szt., długość kabla min.: 1,8 m, odłączany kabel: nie, kolor: czarny, dołączone akcesoria, adapter z 2 x 3,5mm na 3,5mm</t>
    </r>
  </si>
  <si>
    <r>
      <rPr>
        <b/>
        <sz val="11"/>
        <color indexed="8"/>
        <rFont val="Arial"/>
        <family val="2"/>
      </rPr>
      <t>Dysk twardy z przeznaczeniem do serwera , wewnętrzny 3,5" SATA III, , parametry minimalne:</t>
    </r>
    <r>
      <rPr>
        <sz val="11"/>
        <color indexed="8"/>
        <rFont val="Arial"/>
        <family val="2"/>
      </rPr>
      <t xml:space="preserve"> pojemność 4 TB, prędkośc obrotowa min. 7200 obr/min, pamięć podręczna min. 256 MB, Niezawodność MTBF min. 2 000 000,  godz gwarancja min. 24 miesiące.</t>
    </r>
  </si>
  <si>
    <t>Osłonka wtyku RJ45, z gumy/tworzywa, zewnętrzna, kolor żółty.</t>
  </si>
  <si>
    <t>Osłonka wtyku RJ45, z gumy/tworzywa, zewnętrzna, kolor niebieski.</t>
  </si>
  <si>
    <t>Osłonka wtyku RJ45, z gumy/tworzywa, zewnętrzna, kolor szary</t>
  </si>
  <si>
    <t>Patchcord nieekranowany RJ45-RJ45 kat. 6 prosty, osłony wtyków zalewane, kolor żółty, długość 0,5 m, gwarancja min. 12 miesięcy</t>
  </si>
  <si>
    <t>Patchcord nieekranowany  RJ45-RJ45 kat. 6 prosty, osłony wtyków zalewane, kolor żółty, długość 1 m, gwarancja min. 12 miesięcy</t>
  </si>
  <si>
    <t>Patchcord nieekranowany  RJ45-RJ45 kat. 6 prosty, osłony wtyków zalewane, kolor żółty, długość 2 m, gwarancja min. 12 miesięcy</t>
  </si>
  <si>
    <t>Patchcord nieekranowany  RJ45-RJ45 kat. 6 prosty, osłony wtyków zalewane, kolor niebieski, długość 0,5 m, gwarancja min. 12 miesięcy</t>
  </si>
  <si>
    <t>Patchcord nieekranowany  RJ45-RJ45 kat. 6 prosty, osłony wtyków zalewane, kolor niebieski, długość 1 m, gwarancja min. 12 miesięcy</t>
  </si>
  <si>
    <t>Patchcord nieekranowany  RJ45-RJ45 kat. 6 prosty, osłony wtyków zalewane, kolor niebieski, długość 2 m, gwarancja min. 12 miesięcy</t>
  </si>
  <si>
    <t>Patchcord  nieekranowany RJ45-RJ45 kat. 6 prosty, osłony wtyków zalewane, kolor żólty, długość 5 m, gwarancja min. 12 miesięcy</t>
  </si>
  <si>
    <t>Patchcord  nieekranowany RJ45-RJ45 kat. 6 prosty, osłony wtyków zalewane, kolor niebieski, długość 5 m, gwarancja min. 12 miesięcy</t>
  </si>
  <si>
    <t>Patchcord  nieekranowany RJ45-RJ45 kat. 6 prosty, osłony wtyków zalewane, kolor niebieski, długość 10 m, gwarancja min. 12 miesięcy</t>
  </si>
  <si>
    <r>
      <t xml:space="preserve">Wtyk nieekranowany RJ-45 (8p8c) kat. 6 na przewód okrągły typu drut, obudowa złącza wykonana z polikarbonu, kontakty ze złoconego fosforobrązu, </t>
    </r>
    <r>
      <rPr>
        <sz val="11"/>
        <color indexed="8"/>
        <rFont val="Arial"/>
        <family val="2"/>
      </rPr>
      <t>gwarancja min. 12 miesięcy.</t>
    </r>
  </si>
  <si>
    <r>
      <t xml:space="preserve">Wtyk nieekranowany RJ-11 (6p4c) na przewód płaski, obudowa złącza wykonana z polikarbonu, kontakty ze złoconego fosforobrązu, </t>
    </r>
    <r>
      <rPr>
        <sz val="11"/>
        <color indexed="8"/>
        <rFont val="Arial"/>
        <family val="2"/>
      </rPr>
      <t>gwarancja min. 12 miesięcy.</t>
    </r>
  </si>
  <si>
    <r>
      <rPr>
        <b/>
        <sz val="11"/>
        <color indexed="8"/>
        <rFont val="Arial"/>
        <family val="2"/>
      </rPr>
      <t>Patchcord światłowodowy</t>
    </r>
    <r>
      <rPr>
        <sz val="11"/>
        <color indexed="8"/>
        <rFont val="Arial"/>
        <family val="2"/>
      </rPr>
      <t xml:space="preserve"> jednomodowy, 9/125, włókno G652D, maks. 3.0 mm, LC/UPC - LC/UPC, DUPLEX , długość 1 m, LSZH, gwarancja min. 12 miesięcy</t>
    </r>
  </si>
  <si>
    <r>
      <rPr>
        <b/>
        <sz val="11"/>
        <color indexed="8"/>
        <rFont val="Arial"/>
        <family val="2"/>
      </rPr>
      <t>Patchcord światłowodowy</t>
    </r>
    <r>
      <rPr>
        <sz val="11"/>
        <color indexed="8"/>
        <rFont val="Arial"/>
        <family val="2"/>
      </rPr>
      <t xml:space="preserve"> jednomodowy, 9/125, włókno G652D, maks. 3.0 mm, LC/UPC - LC/UPC, DUPLEX , długość 2 m, LSZH, gwarancja min. 12 miesięcy</t>
    </r>
  </si>
  <si>
    <r>
      <t xml:space="preserve">Wtyk nieekranowany RJ-45 (8p8c) kat. 6 na przwód okrągły typu linka, obudowa złącza wykonana 
z polikarbonu, kontakty ze złoconego fosforobrązu, </t>
    </r>
    <r>
      <rPr>
        <sz val="11"/>
        <color indexed="8"/>
        <rFont val="Arial"/>
        <family val="2"/>
      </rPr>
      <t>gwarancja min. 12 miesięcy.</t>
    </r>
  </si>
  <si>
    <t>znak sprawy: ZP/25/2021</t>
  </si>
  <si>
    <t>Załącznik nr 1 A/ załącznik nr 1 do umowy</t>
  </si>
  <si>
    <t>Zadanie nr 1- dostawa urządzeń akcesoriów i nośników do przechowywania</t>
  </si>
  <si>
    <t xml:space="preserve">ilość </t>
  </si>
  <si>
    <t xml:space="preserve">Zamówienie podstawowe + zamówienie opcjonanlne łącznie </t>
  </si>
  <si>
    <t>Formularz kalkulacji ceny ofertowej - Dostawa sprzętu informatycznego</t>
  </si>
  <si>
    <t>kol. 8= kol. 7/ (1+kol. 3)</t>
  </si>
  <si>
    <t>kol. 9</t>
  </si>
  <si>
    <t>kol. 10= kol. 9 x kol. 4</t>
  </si>
  <si>
    <t>kol. 11= kol. 10/(1+kol. 3)</t>
  </si>
  <si>
    <t>kol. 12= kol. 6 + kol. 9</t>
  </si>
  <si>
    <t>kol. 13= kol. 7 + kol. 10</t>
  </si>
  <si>
    <t>kol. 14= kol. 8 + kol. 11</t>
  </si>
  <si>
    <t xml:space="preserve">dokument należy podpisać kwalifikowanym podpisem elektronicznym lub elektronicznym podpisem zaufanym lub podpisem osobistym przez osobę lub osoby umocowane do złożenia podpisu w imieniu Wykonawcy </t>
  </si>
  <si>
    <t>Wartość brutto zamówienia [zł]</t>
  </si>
  <si>
    <t>Wartość netto zamówienia [zł]</t>
  </si>
  <si>
    <t>Wartość brutto podstawy i opcji łącznie [zł]</t>
  </si>
  <si>
    <t>Wartość netto podstawy i opcji łącznie [zł]</t>
  </si>
  <si>
    <t>Łącznik modularny (beczka) nieekranowany, RJ-45 - RJ-45, styki z fosforobrązu pokrytego warstwą niklu i złota, obudowa z tworzywa, do łączenia przewodów 22-26 AWG (drut/linka), łącznik kategorii minimum 5e</t>
  </si>
  <si>
    <t>Dysk twardy wewnętrzny  M.2, interfejs: PCIe NVMe gen. 3.0 x4 (klucz M)  SSD:  pojemność min. 500 GB, prędkość odczytu min: 3200  MB/s, prędkość zapisu min: 2000 MB/s, pamięć flash typu NAND: 3D TLC, kontroler Phison E12 niezawodność MTBF min. 1800000 godz., gwarancja min. 36 miesięcy.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</si>
</sst>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ddd\,\ 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b/>
      <sz val="11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" fillId="0" borderId="0" applyAlignment="0"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2" fontId="58" fillId="0" borderId="0" xfId="0" applyNumberFormat="1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60" fillId="0" borderId="0" xfId="0" applyFont="1" applyFill="1" applyAlignment="1">
      <alignment/>
    </xf>
    <xf numFmtId="0" fontId="60" fillId="33" borderId="0" xfId="0" applyFont="1" applyFill="1" applyAlignment="1">
      <alignment/>
    </xf>
    <xf numFmtId="2" fontId="61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2" fontId="60" fillId="0" borderId="0" xfId="0" applyNumberFormat="1" applyFont="1" applyFill="1" applyAlignment="1">
      <alignment/>
    </xf>
    <xf numFmtId="49" fontId="61" fillId="0" borderId="10" xfId="0" applyNumberFormat="1" applyFont="1" applyFill="1" applyBorder="1" applyAlignment="1">
      <alignment/>
    </xf>
    <xf numFmtId="0" fontId="61" fillId="0" borderId="10" xfId="0" applyFont="1" applyFill="1" applyBorder="1" applyAlignment="1">
      <alignment/>
    </xf>
    <xf numFmtId="49" fontId="60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/>
    </xf>
    <xf numFmtId="2" fontId="60" fillId="0" borderId="0" xfId="0" applyNumberFormat="1" applyFont="1" applyAlignment="1">
      <alignment/>
    </xf>
    <xf numFmtId="0" fontId="62" fillId="0" borderId="10" xfId="0" applyFont="1" applyFill="1" applyBorder="1" applyAlignment="1">
      <alignment vertical="center" wrapText="1"/>
    </xf>
    <xf numFmtId="0" fontId="63" fillId="0" borderId="10" xfId="0" applyNumberFormat="1" applyFont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64" fillId="34" borderId="10" xfId="0" applyNumberFormat="1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center"/>
    </xf>
    <xf numFmtId="2" fontId="62" fillId="0" borderId="10" xfId="0" applyNumberFormat="1" applyFont="1" applyFill="1" applyBorder="1" applyAlignment="1">
      <alignment horizontal="center" vertical="center"/>
    </xf>
    <xf numFmtId="2" fontId="58" fillId="0" borderId="0" xfId="0" applyNumberFormat="1" applyFont="1" applyAlignment="1">
      <alignment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center" wrapText="1"/>
    </xf>
    <xf numFmtId="2" fontId="61" fillId="0" borderId="10" xfId="0" applyNumberFormat="1" applyFont="1" applyFill="1" applyBorder="1" applyAlignment="1">
      <alignment horizontal="center" vertical="center" wrapText="1"/>
    </xf>
    <xf numFmtId="0" fontId="61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top" wrapText="1"/>
    </xf>
    <xf numFmtId="2" fontId="61" fillId="0" borderId="10" xfId="0" applyNumberFormat="1" applyFont="1" applyFill="1" applyBorder="1" applyAlignment="1">
      <alignment horizontal="center" vertical="top" wrapText="1"/>
    </xf>
    <xf numFmtId="0" fontId="61" fillId="0" borderId="10" xfId="0" applyNumberFormat="1" applyFont="1" applyFill="1" applyBorder="1" applyAlignment="1">
      <alignment horizontal="left" vertical="center" wrapText="1"/>
    </xf>
    <xf numFmtId="0" fontId="62" fillId="0" borderId="10" xfId="0" applyNumberFormat="1" applyFont="1" applyFill="1" applyBorder="1" applyAlignment="1">
      <alignment horizontal="left" vertical="center" wrapText="1"/>
    </xf>
    <xf numFmtId="2" fontId="62" fillId="0" borderId="10" xfId="0" applyNumberFormat="1" applyFont="1" applyFill="1" applyBorder="1" applyAlignment="1">
      <alignment horizontal="left" vertical="top" wrapText="1"/>
    </xf>
    <xf numFmtId="0" fontId="66" fillId="0" borderId="11" xfId="0" applyFont="1" applyFill="1" applyBorder="1" applyAlignment="1">
      <alignment vertical="center" wrapText="1"/>
    </xf>
    <xf numFmtId="2" fontId="66" fillId="0" borderId="10" xfId="0" applyNumberFormat="1" applyFont="1" applyFill="1" applyBorder="1" applyAlignment="1">
      <alignment vertical="center" wrapText="1"/>
    </xf>
    <xf numFmtId="0" fontId="67" fillId="0" borderId="0" xfId="0" applyFont="1" applyAlignment="1">
      <alignment vertical="center"/>
    </xf>
    <xf numFmtId="0" fontId="68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68" fillId="0" borderId="0" xfId="0" applyFont="1" applyAlignment="1">
      <alignment horizontal="center" vertical="center"/>
    </xf>
    <xf numFmtId="0" fontId="63" fillId="0" borderId="12" xfId="0" applyNumberFormat="1" applyFont="1" applyBorder="1" applyAlignment="1">
      <alignment horizontal="center" vertical="center" wrapText="1"/>
    </xf>
    <xf numFmtId="0" fontId="68" fillId="0" borderId="10" xfId="0" applyNumberFormat="1" applyFont="1" applyBorder="1" applyAlignment="1">
      <alignment horizontal="center" vertical="center" wrapText="1"/>
    </xf>
    <xf numFmtId="1" fontId="68" fillId="0" borderId="0" xfId="0" applyNumberFormat="1" applyFont="1" applyAlignment="1">
      <alignment horizontal="center" vertical="center"/>
    </xf>
    <xf numFmtId="1" fontId="63" fillId="0" borderId="12" xfId="0" applyNumberFormat="1" applyFont="1" applyBorder="1" applyAlignment="1">
      <alignment horizontal="center" vertical="center" wrapText="1"/>
    </xf>
    <xf numFmtId="1" fontId="68" fillId="0" borderId="10" xfId="0" applyNumberFormat="1" applyFont="1" applyBorder="1" applyAlignment="1">
      <alignment horizontal="center" vertical="center" wrapText="1"/>
    </xf>
    <xf numFmtId="1" fontId="64" fillId="34" borderId="10" xfId="0" applyNumberFormat="1" applyFont="1" applyFill="1" applyBorder="1" applyAlignment="1">
      <alignment horizontal="center" vertical="center" wrapText="1"/>
    </xf>
    <xf numFmtId="1" fontId="62" fillId="0" borderId="10" xfId="0" applyNumberFormat="1" applyFont="1" applyFill="1" applyBorder="1" applyAlignment="1">
      <alignment horizontal="center" vertical="center"/>
    </xf>
    <xf numFmtId="1" fontId="62" fillId="0" borderId="10" xfId="0" applyNumberFormat="1" applyFont="1" applyFill="1" applyBorder="1" applyAlignment="1">
      <alignment vertical="center" wrapText="1"/>
    </xf>
    <xf numFmtId="1" fontId="59" fillId="0" borderId="0" xfId="0" applyNumberFormat="1" applyFont="1" applyAlignment="1">
      <alignment horizontal="center" vertical="center"/>
    </xf>
    <xf numFmtId="1" fontId="67" fillId="0" borderId="10" xfId="0" applyNumberFormat="1" applyFont="1" applyFill="1" applyBorder="1" applyAlignment="1">
      <alignment horizontal="center" vertical="center" wrapText="1"/>
    </xf>
    <xf numFmtId="0" fontId="60" fillId="35" borderId="0" xfId="0" applyFont="1" applyFill="1" applyAlignment="1">
      <alignment/>
    </xf>
    <xf numFmtId="0" fontId="69" fillId="0" borderId="0" xfId="0" applyFont="1" applyAlignment="1">
      <alignment vertical="center" wrapText="1"/>
    </xf>
    <xf numFmtId="2" fontId="62" fillId="34" borderId="10" xfId="0" applyNumberFormat="1" applyFont="1" applyFill="1" applyBorder="1" applyAlignment="1">
      <alignment vertical="center" wrapText="1"/>
    </xf>
    <xf numFmtId="9" fontId="61" fillId="0" borderId="10" xfId="55" applyFont="1" applyFill="1" applyBorder="1" applyAlignment="1">
      <alignment/>
    </xf>
    <xf numFmtId="9" fontId="60" fillId="0" borderId="10" xfId="55" applyFont="1" applyFill="1" applyBorder="1" applyAlignment="1">
      <alignment/>
    </xf>
    <xf numFmtId="0" fontId="7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62" fillId="36" borderId="10" xfId="0" applyFont="1" applyFill="1" applyBorder="1" applyAlignment="1">
      <alignment horizontal="center" vertical="center" wrapText="1"/>
    </xf>
    <xf numFmtId="0" fontId="62" fillId="36" borderId="10" xfId="0" applyFont="1" applyFill="1" applyBorder="1" applyAlignment="1">
      <alignment horizontal="left" vertical="center" wrapText="1"/>
    </xf>
    <xf numFmtId="0" fontId="67" fillId="35" borderId="0" xfId="0" applyFont="1" applyFill="1" applyAlignment="1">
      <alignment vertical="center"/>
    </xf>
    <xf numFmtId="0" fontId="62" fillId="35" borderId="0" xfId="0" applyFont="1" applyFill="1" applyAlignment="1">
      <alignment vertical="center"/>
    </xf>
    <xf numFmtId="0" fontId="68" fillId="35" borderId="0" xfId="0" applyFont="1" applyFill="1" applyAlignment="1">
      <alignment horizontal="center" vertical="center"/>
    </xf>
    <xf numFmtId="1" fontId="68" fillId="35" borderId="0" xfId="0" applyNumberFormat="1" applyFont="1" applyFill="1" applyAlignment="1">
      <alignment horizontal="center" vertical="center"/>
    </xf>
    <xf numFmtId="0" fontId="61" fillId="35" borderId="0" xfId="0" applyFont="1" applyFill="1" applyAlignment="1">
      <alignment/>
    </xf>
    <xf numFmtId="0" fontId="63" fillId="35" borderId="0" xfId="0" applyFont="1" applyFill="1" applyAlignment="1">
      <alignment/>
    </xf>
    <xf numFmtId="0" fontId="5" fillId="36" borderId="10" xfId="0" applyFont="1" applyFill="1" applyBorder="1" applyAlignment="1">
      <alignment horizontal="left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3" fillId="35" borderId="10" xfId="0" applyFont="1" applyFill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3" fillId="0" borderId="13" xfId="0" applyNumberFormat="1" applyFont="1" applyBorder="1" applyAlignment="1">
      <alignment horizontal="center" vertical="center" wrapText="1"/>
    </xf>
    <xf numFmtId="0" fontId="63" fillId="0" borderId="12" xfId="0" applyNumberFormat="1" applyFont="1" applyBorder="1" applyAlignment="1">
      <alignment horizontal="center" vertical="center" wrapText="1"/>
    </xf>
    <xf numFmtId="0" fontId="63" fillId="0" borderId="14" xfId="0" applyNumberFormat="1" applyFont="1" applyBorder="1" applyAlignment="1">
      <alignment horizontal="center" vertical="center" wrapText="1"/>
    </xf>
    <xf numFmtId="0" fontId="63" fillId="0" borderId="15" xfId="0" applyNumberFormat="1" applyFont="1" applyBorder="1" applyAlignment="1">
      <alignment horizontal="center" vertical="center" wrapText="1"/>
    </xf>
    <xf numFmtId="0" fontId="63" fillId="0" borderId="16" xfId="0" applyNumberFormat="1" applyFont="1" applyBorder="1" applyAlignment="1">
      <alignment horizontal="center" vertical="center" wrapText="1"/>
    </xf>
    <xf numFmtId="0" fontId="63" fillId="0" borderId="17" xfId="0" applyNumberFormat="1" applyFont="1" applyBorder="1" applyAlignment="1">
      <alignment horizontal="center" vertical="center" wrapText="1"/>
    </xf>
    <xf numFmtId="0" fontId="63" fillId="0" borderId="18" xfId="0" applyNumberFormat="1" applyFont="1" applyBorder="1" applyAlignment="1">
      <alignment horizontal="center" vertical="center" wrapText="1"/>
    </xf>
    <xf numFmtId="0" fontId="63" fillId="0" borderId="11" xfId="0" applyNumberFormat="1" applyFont="1" applyBorder="1" applyAlignment="1">
      <alignment horizontal="center" vertical="center" wrapText="1"/>
    </xf>
    <xf numFmtId="0" fontId="63" fillId="0" borderId="19" xfId="0" applyNumberFormat="1" applyFont="1" applyBorder="1" applyAlignment="1">
      <alignment horizontal="center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Walutowy 2 2" xfId="64"/>
    <cellStyle name="Walutowy 2 3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view="pageBreakPreview" zoomScale="84" zoomScaleNormal="70" zoomScaleSheetLayoutView="84" zoomScalePageLayoutView="0" workbookViewId="0" topLeftCell="C53">
      <selection activeCell="P59" sqref="P59"/>
    </sheetView>
  </sheetViews>
  <sheetFormatPr defaultColWidth="8.8515625" defaultRowHeight="15"/>
  <cols>
    <col min="1" max="1" width="6.140625" style="1" customWidth="1"/>
    <col min="2" max="2" width="71.57421875" style="2" customWidth="1"/>
    <col min="3" max="3" width="10.421875" style="2" customWidth="1"/>
    <col min="4" max="4" width="12.57421875" style="2" customWidth="1"/>
    <col min="5" max="5" width="9.7109375" style="4" customWidth="1"/>
    <col min="6" max="6" width="8.8515625" style="4" customWidth="1"/>
    <col min="7" max="7" width="18.8515625" style="4" bestFit="1" customWidth="1"/>
    <col min="8" max="8" width="14.8515625" style="4" customWidth="1"/>
    <col min="9" max="9" width="10.00390625" style="4" customWidth="1"/>
    <col min="10" max="10" width="14.7109375" style="4" customWidth="1"/>
    <col min="11" max="11" width="15.57421875" style="4" customWidth="1"/>
    <col min="12" max="12" width="8.7109375" style="52" customWidth="1"/>
    <col min="13" max="13" width="16.8515625" style="4" customWidth="1"/>
    <col min="14" max="14" width="15.421875" style="4" customWidth="1"/>
    <col min="15" max="15" width="17.8515625" style="5" customWidth="1"/>
    <col min="16" max="16" width="22.57421875" style="5" customWidth="1"/>
    <col min="17" max="17" width="10.421875" style="5" bestFit="1" customWidth="1"/>
    <col min="18" max="18" width="9.57421875" style="5" bestFit="1" customWidth="1"/>
    <col min="19" max="16384" width="8.8515625" style="5" customWidth="1"/>
  </cols>
  <sheetData>
    <row r="1" spans="1:16" s="67" customFormat="1" ht="15">
      <c r="A1" s="63"/>
      <c r="B1" s="64" t="s">
        <v>69</v>
      </c>
      <c r="C1" s="64"/>
      <c r="D1" s="64"/>
      <c r="E1" s="65"/>
      <c r="F1" s="65"/>
      <c r="G1" s="65"/>
      <c r="H1" s="65"/>
      <c r="I1" s="65"/>
      <c r="J1" s="65"/>
      <c r="K1" s="65"/>
      <c r="L1" s="66"/>
      <c r="M1" s="65"/>
      <c r="N1" s="65"/>
      <c r="O1" s="68" t="s">
        <v>70</v>
      </c>
      <c r="P1" s="68"/>
    </row>
    <row r="2" spans="1:14" s="41" customFormat="1" ht="14.25">
      <c r="A2" s="39"/>
      <c r="B2" s="74"/>
      <c r="C2" s="40"/>
      <c r="D2" s="40"/>
      <c r="E2" s="40"/>
      <c r="F2" s="40"/>
      <c r="G2" s="40"/>
      <c r="H2" s="43"/>
      <c r="I2" s="40"/>
      <c r="J2" s="40"/>
      <c r="K2" s="43"/>
      <c r="L2" s="46"/>
      <c r="M2" s="43"/>
      <c r="N2" s="43"/>
    </row>
    <row r="3" spans="1:16" s="41" customFormat="1" ht="15">
      <c r="A3" s="39"/>
      <c r="B3" s="74"/>
      <c r="C3" s="40"/>
      <c r="D3" s="40"/>
      <c r="E3" s="40"/>
      <c r="F3" s="40"/>
      <c r="G3" s="40"/>
      <c r="H3" s="43"/>
      <c r="I3" s="40"/>
      <c r="J3" s="40"/>
      <c r="K3" s="43"/>
      <c r="L3" s="46"/>
      <c r="M3" s="43"/>
      <c r="N3" s="43"/>
      <c r="O3" s="80" t="s">
        <v>14</v>
      </c>
      <c r="P3" s="80"/>
    </row>
    <row r="4" spans="1:16" s="41" customFormat="1" ht="15" customHeight="1">
      <c r="A4" s="39"/>
      <c r="B4" s="74"/>
      <c r="C4" s="40"/>
      <c r="D4" s="40"/>
      <c r="E4" s="40"/>
      <c r="F4" s="40"/>
      <c r="G4" s="40"/>
      <c r="H4" s="43"/>
      <c r="I4" s="40"/>
      <c r="J4" s="40"/>
      <c r="K4" s="43"/>
      <c r="L4" s="46"/>
      <c r="M4" s="43"/>
      <c r="N4" s="43"/>
      <c r="O4" s="82" t="s">
        <v>11</v>
      </c>
      <c r="P4" s="82"/>
    </row>
    <row r="5" spans="1:14" s="41" customFormat="1" ht="14.25">
      <c r="A5" s="39"/>
      <c r="B5" s="40" t="s">
        <v>9</v>
      </c>
      <c r="C5" s="40"/>
      <c r="D5" s="40"/>
      <c r="E5" s="40"/>
      <c r="F5" s="40"/>
      <c r="G5" s="40"/>
      <c r="H5" s="43"/>
      <c r="I5" s="40"/>
      <c r="J5" s="40"/>
      <c r="K5" s="43"/>
      <c r="L5" s="46"/>
      <c r="M5" s="43"/>
      <c r="N5" s="43"/>
    </row>
    <row r="6" spans="1:14" s="41" customFormat="1" ht="14.25">
      <c r="A6" s="39"/>
      <c r="B6" s="40" t="s">
        <v>10</v>
      </c>
      <c r="C6" s="40"/>
      <c r="D6" s="40"/>
      <c r="E6" s="40"/>
      <c r="F6" s="40"/>
      <c r="G6" s="40"/>
      <c r="H6" s="43"/>
      <c r="I6" s="40"/>
      <c r="J6" s="40"/>
      <c r="K6" s="43"/>
      <c r="L6" s="46"/>
      <c r="M6" s="43"/>
      <c r="N6" s="43"/>
    </row>
    <row r="7" spans="1:14" s="41" customFormat="1" ht="14.25">
      <c r="A7" s="39"/>
      <c r="B7" s="40"/>
      <c r="C7" s="40"/>
      <c r="D7" s="40"/>
      <c r="E7" s="40"/>
      <c r="F7" s="40"/>
      <c r="G7" s="40"/>
      <c r="H7" s="43"/>
      <c r="I7" s="40"/>
      <c r="J7" s="40"/>
      <c r="K7" s="43"/>
      <c r="L7" s="46"/>
      <c r="M7" s="43"/>
      <c r="N7" s="43"/>
    </row>
    <row r="8" spans="2:16" ht="15" customHeight="1">
      <c r="B8" s="75" t="s">
        <v>74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2:16" ht="15" customHeight="1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</row>
    <row r="10" spans="2:16" ht="15" customHeight="1"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</row>
    <row r="11" spans="1:16" s="6" customFormat="1" ht="28.5" customHeight="1">
      <c r="A11" s="76" t="s">
        <v>71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</row>
    <row r="12" spans="1:16" s="6" customFormat="1" ht="59.25" customHeight="1">
      <c r="A12" s="70" t="s">
        <v>0</v>
      </c>
      <c r="B12" s="70" t="s">
        <v>1</v>
      </c>
      <c r="C12" s="70" t="s">
        <v>19</v>
      </c>
      <c r="D12" s="70" t="s">
        <v>20</v>
      </c>
      <c r="E12" s="83" t="s">
        <v>2</v>
      </c>
      <c r="F12" s="86" t="s">
        <v>21</v>
      </c>
      <c r="G12" s="87"/>
      <c r="H12" s="88"/>
      <c r="I12" s="89" t="s">
        <v>18</v>
      </c>
      <c r="J12" s="90"/>
      <c r="K12" s="91"/>
      <c r="L12" s="89" t="s">
        <v>73</v>
      </c>
      <c r="M12" s="90"/>
      <c r="N12" s="91"/>
      <c r="O12" s="77" t="s">
        <v>12</v>
      </c>
      <c r="P12" s="77" t="s">
        <v>13</v>
      </c>
    </row>
    <row r="13" spans="1:16" s="7" customFormat="1" ht="4.5" customHeight="1" hidden="1" thickBot="1">
      <c r="A13" s="71"/>
      <c r="B13" s="71"/>
      <c r="C13" s="71"/>
      <c r="D13" s="71"/>
      <c r="E13" s="84"/>
      <c r="F13" s="17"/>
      <c r="G13" s="17"/>
      <c r="H13" s="17"/>
      <c r="I13" s="17"/>
      <c r="J13" s="17"/>
      <c r="K13" s="44"/>
      <c r="L13" s="47"/>
      <c r="M13" s="44"/>
      <c r="N13" s="44"/>
      <c r="O13" s="78"/>
      <c r="P13" s="78"/>
    </row>
    <row r="14" spans="1:20" s="7" customFormat="1" ht="37.5" customHeight="1">
      <c r="A14" s="72"/>
      <c r="B14" s="72"/>
      <c r="C14" s="72"/>
      <c r="D14" s="72"/>
      <c r="E14" s="85"/>
      <c r="F14" s="17" t="s">
        <v>22</v>
      </c>
      <c r="G14" s="45" t="s">
        <v>83</v>
      </c>
      <c r="H14" s="45" t="s">
        <v>84</v>
      </c>
      <c r="I14" s="17" t="s">
        <v>22</v>
      </c>
      <c r="J14" s="45" t="s">
        <v>83</v>
      </c>
      <c r="K14" s="45" t="s">
        <v>84</v>
      </c>
      <c r="L14" s="48" t="s">
        <v>72</v>
      </c>
      <c r="M14" s="45" t="s">
        <v>85</v>
      </c>
      <c r="N14" s="45" t="s">
        <v>86</v>
      </c>
      <c r="O14" s="79"/>
      <c r="P14" s="79"/>
      <c r="Q14" s="54"/>
      <c r="R14" s="54"/>
      <c r="S14" s="54"/>
      <c r="T14" s="54"/>
    </row>
    <row r="15" spans="1:16" s="6" customFormat="1" ht="29.25" customHeight="1">
      <c r="A15" s="18" t="s">
        <v>3</v>
      </c>
      <c r="B15" s="18" t="s">
        <v>4</v>
      </c>
      <c r="C15" s="18" t="s">
        <v>5</v>
      </c>
      <c r="D15" s="18" t="s">
        <v>6</v>
      </c>
      <c r="E15" s="19" t="s">
        <v>7</v>
      </c>
      <c r="F15" s="19" t="s">
        <v>23</v>
      </c>
      <c r="G15" s="19" t="s">
        <v>24</v>
      </c>
      <c r="H15" s="19" t="s">
        <v>75</v>
      </c>
      <c r="I15" s="19" t="s">
        <v>76</v>
      </c>
      <c r="J15" s="19" t="s">
        <v>77</v>
      </c>
      <c r="K15" s="19" t="s">
        <v>78</v>
      </c>
      <c r="L15" s="49" t="s">
        <v>79</v>
      </c>
      <c r="M15" s="19" t="s">
        <v>80</v>
      </c>
      <c r="N15" s="19" t="s">
        <v>81</v>
      </c>
      <c r="O15" s="20" t="s">
        <v>26</v>
      </c>
      <c r="P15" s="21" t="s">
        <v>27</v>
      </c>
    </row>
    <row r="16" spans="1:17" s="9" customFormat="1" ht="43.5">
      <c r="A16" s="24">
        <v>1</v>
      </c>
      <c r="B16" s="25" t="s">
        <v>28</v>
      </c>
      <c r="C16" s="57"/>
      <c r="D16" s="26"/>
      <c r="E16" s="27" t="s">
        <v>8</v>
      </c>
      <c r="F16" s="53">
        <v>2</v>
      </c>
      <c r="G16" s="22">
        <f>F16*D16</f>
        <v>0</v>
      </c>
      <c r="H16" s="22">
        <f>ROUND(G16/(1+C16),2)</f>
        <v>0</v>
      </c>
      <c r="I16" s="53"/>
      <c r="J16" s="22">
        <f>D16*I16</f>
        <v>0</v>
      </c>
      <c r="K16" s="22">
        <f>ROUND(J16/(1+C16),2)</f>
        <v>0</v>
      </c>
      <c r="L16" s="50">
        <f>F16+I16</f>
        <v>2</v>
      </c>
      <c r="M16" s="22">
        <f>J16+G16</f>
        <v>0</v>
      </c>
      <c r="N16" s="22">
        <f>H16+K16</f>
        <v>0</v>
      </c>
      <c r="O16" s="12"/>
      <c r="P16" s="28"/>
      <c r="Q16" s="8"/>
    </row>
    <row r="17" spans="1:17" s="6" customFormat="1" ht="86.25">
      <c r="A17" s="24">
        <v>2</v>
      </c>
      <c r="B17" s="25" t="s">
        <v>29</v>
      </c>
      <c r="C17" s="58"/>
      <c r="D17" s="26"/>
      <c r="E17" s="27" t="s">
        <v>8</v>
      </c>
      <c r="F17" s="53">
        <v>3</v>
      </c>
      <c r="G17" s="22">
        <f aca="true" t="shared" si="0" ref="G17:G59">F17*D17</f>
        <v>0</v>
      </c>
      <c r="H17" s="22">
        <f>ROUND(G17/(1+C17),2)</f>
        <v>0</v>
      </c>
      <c r="I17" s="53"/>
      <c r="J17" s="22">
        <f>D17*I17</f>
        <v>0</v>
      </c>
      <c r="K17" s="22">
        <f>ROUND(J17/(1+C17),2)</f>
        <v>0</v>
      </c>
      <c r="L17" s="50">
        <f>F17+I17</f>
        <v>3</v>
      </c>
      <c r="M17" s="22">
        <f>J17+G17</f>
        <v>0</v>
      </c>
      <c r="N17" s="22">
        <f>H17+K17</f>
        <v>0</v>
      </c>
      <c r="O17" s="14"/>
      <c r="P17" s="29"/>
      <c r="Q17" s="10"/>
    </row>
    <row r="18" spans="1:17" s="9" customFormat="1" ht="44.25">
      <c r="A18" s="24">
        <v>3</v>
      </c>
      <c r="B18" s="30" t="s">
        <v>30</v>
      </c>
      <c r="C18" s="57"/>
      <c r="D18" s="26"/>
      <c r="E18" s="27" t="s">
        <v>8</v>
      </c>
      <c r="F18" s="53">
        <v>20</v>
      </c>
      <c r="G18" s="22">
        <f t="shared" si="0"/>
        <v>0</v>
      </c>
      <c r="H18" s="22">
        <f>ROUND(G18/(1+C18),2)</f>
        <v>0</v>
      </c>
      <c r="I18" s="53">
        <v>20</v>
      </c>
      <c r="J18" s="22">
        <f>D18*I18</f>
        <v>0</v>
      </c>
      <c r="K18" s="22">
        <f aca="true" t="shared" si="1" ref="K18:K59">ROUND(J18/(1+C18),2)</f>
        <v>0</v>
      </c>
      <c r="L18" s="50">
        <f>F18+I18</f>
        <v>40</v>
      </c>
      <c r="M18" s="22">
        <f aca="true" t="shared" si="2" ref="M18:M59">J18+G18</f>
        <v>0</v>
      </c>
      <c r="N18" s="22">
        <f aca="true" t="shared" si="3" ref="N18:N59">H18+K18</f>
        <v>0</v>
      </c>
      <c r="O18" s="11"/>
      <c r="P18" s="12"/>
      <c r="Q18" s="8"/>
    </row>
    <row r="19" spans="1:17" s="9" customFormat="1" ht="59.25">
      <c r="A19" s="24">
        <v>4</v>
      </c>
      <c r="B19" s="30" t="s">
        <v>31</v>
      </c>
      <c r="C19" s="57"/>
      <c r="D19" s="26"/>
      <c r="E19" s="27" t="s">
        <v>8</v>
      </c>
      <c r="F19" s="53">
        <v>20</v>
      </c>
      <c r="G19" s="22">
        <f t="shared" si="0"/>
        <v>0</v>
      </c>
      <c r="H19" s="22">
        <f>ROUND(G19/(1+C19),2)</f>
        <v>0</v>
      </c>
      <c r="I19" s="53">
        <v>20</v>
      </c>
      <c r="J19" s="22">
        <f aca="true" t="shared" si="4" ref="J19:J58">D19*I19</f>
        <v>0</v>
      </c>
      <c r="K19" s="22">
        <f t="shared" si="1"/>
        <v>0</v>
      </c>
      <c r="L19" s="50">
        <f aca="true" t="shared" si="5" ref="L19:L59">F19+I19</f>
        <v>40</v>
      </c>
      <c r="M19" s="22">
        <f t="shared" si="2"/>
        <v>0</v>
      </c>
      <c r="N19" s="22">
        <f t="shared" si="3"/>
        <v>0</v>
      </c>
      <c r="O19" s="11"/>
      <c r="P19" s="12"/>
      <c r="Q19" s="8"/>
    </row>
    <row r="20" spans="1:17" s="9" customFormat="1" ht="44.25">
      <c r="A20" s="24">
        <v>5</v>
      </c>
      <c r="B20" s="30" t="s">
        <v>32</v>
      </c>
      <c r="C20" s="57"/>
      <c r="D20" s="26"/>
      <c r="E20" s="27" t="s">
        <v>8</v>
      </c>
      <c r="F20" s="53">
        <v>20</v>
      </c>
      <c r="G20" s="22">
        <f t="shared" si="0"/>
        <v>0</v>
      </c>
      <c r="H20" s="22">
        <f aca="true" t="shared" si="6" ref="H20:H59">ROUND(G20/(1+C20),2)</f>
        <v>0</v>
      </c>
      <c r="I20" s="53">
        <v>20</v>
      </c>
      <c r="J20" s="22">
        <f t="shared" si="4"/>
        <v>0</v>
      </c>
      <c r="K20" s="22">
        <f t="shared" si="1"/>
        <v>0</v>
      </c>
      <c r="L20" s="50">
        <f t="shared" si="5"/>
        <v>40</v>
      </c>
      <c r="M20" s="22">
        <f t="shared" si="2"/>
        <v>0</v>
      </c>
      <c r="N20" s="22">
        <f t="shared" si="3"/>
        <v>0</v>
      </c>
      <c r="O20" s="11"/>
      <c r="P20" s="12"/>
      <c r="Q20" s="8"/>
    </row>
    <row r="21" spans="1:17" s="9" customFormat="1" ht="45">
      <c r="A21" s="24">
        <v>6</v>
      </c>
      <c r="B21" s="30" t="s">
        <v>33</v>
      </c>
      <c r="C21" s="57"/>
      <c r="D21" s="26"/>
      <c r="E21" s="27" t="s">
        <v>8</v>
      </c>
      <c r="F21" s="53">
        <v>5</v>
      </c>
      <c r="G21" s="22">
        <f t="shared" si="0"/>
        <v>0</v>
      </c>
      <c r="H21" s="22">
        <f>ROUND(G21/(1+C21),2)</f>
        <v>0</v>
      </c>
      <c r="I21" s="53">
        <v>5</v>
      </c>
      <c r="J21" s="22">
        <f t="shared" si="4"/>
        <v>0</v>
      </c>
      <c r="K21" s="22">
        <f t="shared" si="1"/>
        <v>0</v>
      </c>
      <c r="L21" s="50">
        <f t="shared" si="5"/>
        <v>10</v>
      </c>
      <c r="M21" s="22">
        <f t="shared" si="2"/>
        <v>0</v>
      </c>
      <c r="N21" s="22">
        <f t="shared" si="3"/>
        <v>0</v>
      </c>
      <c r="O21" s="11"/>
      <c r="P21" s="12"/>
      <c r="Q21" s="8"/>
    </row>
    <row r="22" spans="1:17" s="9" customFormat="1" ht="59.25">
      <c r="A22" s="24">
        <v>7</v>
      </c>
      <c r="B22" s="30" t="s">
        <v>34</v>
      </c>
      <c r="C22" s="57"/>
      <c r="D22" s="26"/>
      <c r="E22" s="27" t="s">
        <v>8</v>
      </c>
      <c r="F22" s="53">
        <v>12</v>
      </c>
      <c r="G22" s="22">
        <f t="shared" si="0"/>
        <v>0</v>
      </c>
      <c r="H22" s="22">
        <f>ROUND(G22/(1+C22),2)</f>
        <v>0</v>
      </c>
      <c r="I22" s="53">
        <v>12</v>
      </c>
      <c r="J22" s="22">
        <f t="shared" si="4"/>
        <v>0</v>
      </c>
      <c r="K22" s="22">
        <f t="shared" si="1"/>
        <v>0</v>
      </c>
      <c r="L22" s="50">
        <f t="shared" si="5"/>
        <v>24</v>
      </c>
      <c r="M22" s="22">
        <f t="shared" si="2"/>
        <v>0</v>
      </c>
      <c r="N22" s="22">
        <f t="shared" si="3"/>
        <v>0</v>
      </c>
      <c r="O22" s="11"/>
      <c r="P22" s="12"/>
      <c r="Q22" s="8"/>
    </row>
    <row r="23" spans="1:17" s="9" customFormat="1" ht="44.25">
      <c r="A23" s="24">
        <v>8</v>
      </c>
      <c r="B23" s="30" t="s">
        <v>35</v>
      </c>
      <c r="C23" s="57"/>
      <c r="D23" s="26"/>
      <c r="E23" s="27" t="s">
        <v>8</v>
      </c>
      <c r="F23" s="53">
        <v>12</v>
      </c>
      <c r="G23" s="22">
        <f t="shared" si="0"/>
        <v>0</v>
      </c>
      <c r="H23" s="22">
        <f t="shared" si="6"/>
        <v>0</v>
      </c>
      <c r="I23" s="53">
        <v>12</v>
      </c>
      <c r="J23" s="22">
        <f t="shared" si="4"/>
        <v>0</v>
      </c>
      <c r="K23" s="22">
        <f t="shared" si="1"/>
        <v>0</v>
      </c>
      <c r="L23" s="50">
        <f t="shared" si="5"/>
        <v>24</v>
      </c>
      <c r="M23" s="22">
        <f t="shared" si="2"/>
        <v>0</v>
      </c>
      <c r="N23" s="22">
        <f t="shared" si="3"/>
        <v>0</v>
      </c>
      <c r="O23" s="11"/>
      <c r="P23" s="12"/>
      <c r="Q23" s="8"/>
    </row>
    <row r="24" spans="1:17" s="9" customFormat="1" ht="29.25">
      <c r="A24" s="24">
        <v>9</v>
      </c>
      <c r="B24" s="30" t="s">
        <v>36</v>
      </c>
      <c r="C24" s="57"/>
      <c r="D24" s="31"/>
      <c r="E24" s="27" t="s">
        <v>8</v>
      </c>
      <c r="F24" s="53">
        <v>10</v>
      </c>
      <c r="G24" s="22">
        <f t="shared" si="0"/>
        <v>0</v>
      </c>
      <c r="H24" s="22">
        <f t="shared" si="6"/>
        <v>0</v>
      </c>
      <c r="I24" s="53">
        <v>5</v>
      </c>
      <c r="J24" s="22">
        <f t="shared" si="4"/>
        <v>0</v>
      </c>
      <c r="K24" s="22">
        <f t="shared" si="1"/>
        <v>0</v>
      </c>
      <c r="L24" s="50">
        <f t="shared" si="5"/>
        <v>15</v>
      </c>
      <c r="M24" s="22">
        <f t="shared" si="2"/>
        <v>0</v>
      </c>
      <c r="N24" s="22">
        <f t="shared" si="3"/>
        <v>0</v>
      </c>
      <c r="O24" s="11"/>
      <c r="P24" s="12"/>
      <c r="Q24" s="8"/>
    </row>
    <row r="25" spans="1:17" s="9" customFormat="1" ht="59.25">
      <c r="A25" s="24">
        <v>10</v>
      </c>
      <c r="B25" s="25" t="s">
        <v>68</v>
      </c>
      <c r="C25" s="57"/>
      <c r="D25" s="26"/>
      <c r="E25" s="27" t="s">
        <v>8</v>
      </c>
      <c r="F25" s="53">
        <v>500</v>
      </c>
      <c r="G25" s="22">
        <f t="shared" si="0"/>
        <v>0</v>
      </c>
      <c r="H25" s="22">
        <f t="shared" si="6"/>
        <v>0</v>
      </c>
      <c r="I25" s="53"/>
      <c r="J25" s="22">
        <f t="shared" si="4"/>
        <v>0</v>
      </c>
      <c r="K25" s="22">
        <f t="shared" si="1"/>
        <v>0</v>
      </c>
      <c r="L25" s="50">
        <f t="shared" si="5"/>
        <v>500</v>
      </c>
      <c r="M25" s="22">
        <f t="shared" si="2"/>
        <v>0</v>
      </c>
      <c r="N25" s="22">
        <f t="shared" si="3"/>
        <v>0</v>
      </c>
      <c r="O25" s="11"/>
      <c r="P25" s="12"/>
      <c r="Q25" s="8"/>
    </row>
    <row r="26" spans="1:17" s="9" customFormat="1" ht="45">
      <c r="A26" s="24">
        <v>11</v>
      </c>
      <c r="B26" s="25" t="s">
        <v>64</v>
      </c>
      <c r="C26" s="57"/>
      <c r="D26" s="26"/>
      <c r="E26" s="27" t="s">
        <v>8</v>
      </c>
      <c r="F26" s="53">
        <v>3000</v>
      </c>
      <c r="G26" s="22">
        <f t="shared" si="0"/>
        <v>0</v>
      </c>
      <c r="H26" s="22">
        <f t="shared" si="6"/>
        <v>0</v>
      </c>
      <c r="I26" s="53"/>
      <c r="J26" s="22">
        <f t="shared" si="4"/>
        <v>0</v>
      </c>
      <c r="K26" s="22">
        <f t="shared" si="1"/>
        <v>0</v>
      </c>
      <c r="L26" s="50">
        <f t="shared" si="5"/>
        <v>3000</v>
      </c>
      <c r="M26" s="22">
        <f t="shared" si="2"/>
        <v>0</v>
      </c>
      <c r="N26" s="22">
        <f t="shared" si="3"/>
        <v>0</v>
      </c>
      <c r="O26" s="11"/>
      <c r="P26" s="12"/>
      <c r="Q26" s="8"/>
    </row>
    <row r="27" spans="1:17" s="9" customFormat="1" ht="45">
      <c r="A27" s="24">
        <v>12</v>
      </c>
      <c r="B27" s="25" t="s">
        <v>65</v>
      </c>
      <c r="C27" s="57"/>
      <c r="D27" s="26"/>
      <c r="E27" s="27" t="s">
        <v>8</v>
      </c>
      <c r="F27" s="53">
        <v>500</v>
      </c>
      <c r="G27" s="22">
        <f t="shared" si="0"/>
        <v>0</v>
      </c>
      <c r="H27" s="22">
        <f t="shared" si="6"/>
        <v>0</v>
      </c>
      <c r="I27" s="53"/>
      <c r="J27" s="22">
        <f t="shared" si="4"/>
        <v>0</v>
      </c>
      <c r="K27" s="22">
        <f t="shared" si="1"/>
        <v>0</v>
      </c>
      <c r="L27" s="50">
        <f t="shared" si="5"/>
        <v>500</v>
      </c>
      <c r="M27" s="22">
        <f t="shared" si="2"/>
        <v>0</v>
      </c>
      <c r="N27" s="22">
        <f t="shared" si="3"/>
        <v>0</v>
      </c>
      <c r="O27" s="11"/>
      <c r="P27" s="12"/>
      <c r="Q27" s="8"/>
    </row>
    <row r="28" spans="1:17" s="9" customFormat="1" ht="15">
      <c r="A28" s="24">
        <v>13</v>
      </c>
      <c r="B28" s="25" t="s">
        <v>52</v>
      </c>
      <c r="C28" s="57"/>
      <c r="D28" s="26"/>
      <c r="E28" s="27" t="s">
        <v>8</v>
      </c>
      <c r="F28" s="53">
        <v>600</v>
      </c>
      <c r="G28" s="22">
        <f t="shared" si="0"/>
        <v>0</v>
      </c>
      <c r="H28" s="22">
        <f t="shared" si="6"/>
        <v>0</v>
      </c>
      <c r="I28" s="53"/>
      <c r="J28" s="22">
        <f t="shared" si="4"/>
        <v>0</v>
      </c>
      <c r="K28" s="22">
        <f t="shared" si="1"/>
        <v>0</v>
      </c>
      <c r="L28" s="50">
        <f t="shared" si="5"/>
        <v>600</v>
      </c>
      <c r="M28" s="22">
        <f t="shared" si="2"/>
        <v>0</v>
      </c>
      <c r="N28" s="22">
        <f t="shared" si="3"/>
        <v>0</v>
      </c>
      <c r="O28" s="11"/>
      <c r="P28" s="12"/>
      <c r="Q28" s="8"/>
    </row>
    <row r="29" spans="1:17" s="9" customFormat="1" ht="15">
      <c r="A29" s="24">
        <v>14</v>
      </c>
      <c r="B29" s="25" t="s">
        <v>53</v>
      </c>
      <c r="C29" s="57"/>
      <c r="D29" s="26"/>
      <c r="E29" s="27" t="s">
        <v>8</v>
      </c>
      <c r="F29" s="53">
        <v>700</v>
      </c>
      <c r="G29" s="22">
        <f t="shared" si="0"/>
        <v>0</v>
      </c>
      <c r="H29" s="22">
        <f t="shared" si="6"/>
        <v>0</v>
      </c>
      <c r="I29" s="53"/>
      <c r="J29" s="22">
        <f t="shared" si="4"/>
        <v>0</v>
      </c>
      <c r="K29" s="22">
        <f t="shared" si="1"/>
        <v>0</v>
      </c>
      <c r="L29" s="50">
        <f t="shared" si="5"/>
        <v>700</v>
      </c>
      <c r="M29" s="22">
        <f t="shared" si="2"/>
        <v>0</v>
      </c>
      <c r="N29" s="22">
        <f t="shared" si="3"/>
        <v>0</v>
      </c>
      <c r="O29" s="11"/>
      <c r="P29" s="12"/>
      <c r="Q29" s="8"/>
    </row>
    <row r="30" spans="1:17" s="9" customFormat="1" ht="18" customHeight="1">
      <c r="A30" s="24">
        <v>15</v>
      </c>
      <c r="B30" s="25" t="s">
        <v>54</v>
      </c>
      <c r="C30" s="57"/>
      <c r="D30" s="26"/>
      <c r="E30" s="27" t="s">
        <v>8</v>
      </c>
      <c r="F30" s="53">
        <v>300</v>
      </c>
      <c r="G30" s="22">
        <f t="shared" si="0"/>
        <v>0</v>
      </c>
      <c r="H30" s="22">
        <f t="shared" si="6"/>
        <v>0</v>
      </c>
      <c r="I30" s="53"/>
      <c r="J30" s="22">
        <f t="shared" si="4"/>
        <v>0</v>
      </c>
      <c r="K30" s="22">
        <f t="shared" si="1"/>
        <v>0</v>
      </c>
      <c r="L30" s="50">
        <f t="shared" si="5"/>
        <v>300</v>
      </c>
      <c r="M30" s="22">
        <f t="shared" si="2"/>
        <v>0</v>
      </c>
      <c r="N30" s="22">
        <f t="shared" si="3"/>
        <v>0</v>
      </c>
      <c r="O30" s="11"/>
      <c r="P30" s="12"/>
      <c r="Q30" s="8"/>
    </row>
    <row r="31" spans="1:17" s="9" customFormat="1" ht="63" customHeight="1">
      <c r="A31" s="61">
        <v>16</v>
      </c>
      <c r="B31" s="62" t="s">
        <v>87</v>
      </c>
      <c r="C31" s="57"/>
      <c r="D31" s="26"/>
      <c r="E31" s="27" t="s">
        <v>8</v>
      </c>
      <c r="F31" s="53">
        <v>300</v>
      </c>
      <c r="G31" s="22">
        <f t="shared" si="0"/>
        <v>0</v>
      </c>
      <c r="H31" s="22">
        <f t="shared" si="6"/>
        <v>0</v>
      </c>
      <c r="I31" s="53"/>
      <c r="J31" s="22">
        <f t="shared" si="4"/>
        <v>0</v>
      </c>
      <c r="K31" s="22">
        <f t="shared" si="1"/>
        <v>0</v>
      </c>
      <c r="L31" s="50">
        <f t="shared" si="5"/>
        <v>300</v>
      </c>
      <c r="M31" s="22">
        <f t="shared" si="2"/>
        <v>0</v>
      </c>
      <c r="N31" s="22">
        <f t="shared" si="3"/>
        <v>0</v>
      </c>
      <c r="O31" s="11"/>
      <c r="P31" s="12"/>
      <c r="Q31" s="8"/>
    </row>
    <row r="32" spans="1:17" s="9" customFormat="1" ht="43.5">
      <c r="A32" s="24">
        <v>17</v>
      </c>
      <c r="B32" s="30" t="s">
        <v>66</v>
      </c>
      <c r="C32" s="57"/>
      <c r="D32" s="26"/>
      <c r="E32" s="27" t="s">
        <v>8</v>
      </c>
      <c r="F32" s="53">
        <v>10</v>
      </c>
      <c r="G32" s="22">
        <f t="shared" si="0"/>
        <v>0</v>
      </c>
      <c r="H32" s="22">
        <f t="shared" si="6"/>
        <v>0</v>
      </c>
      <c r="I32" s="53"/>
      <c r="J32" s="22">
        <f t="shared" si="4"/>
        <v>0</v>
      </c>
      <c r="K32" s="22">
        <f t="shared" si="1"/>
        <v>0</v>
      </c>
      <c r="L32" s="50">
        <f t="shared" si="5"/>
        <v>10</v>
      </c>
      <c r="M32" s="22">
        <f t="shared" si="2"/>
        <v>0</v>
      </c>
      <c r="N32" s="22">
        <f t="shared" si="3"/>
        <v>0</v>
      </c>
      <c r="O32" s="11"/>
      <c r="P32" s="12"/>
      <c r="Q32" s="8"/>
    </row>
    <row r="33" spans="1:17" s="9" customFormat="1" ht="43.5">
      <c r="A33" s="24">
        <v>18</v>
      </c>
      <c r="B33" s="30" t="s">
        <v>67</v>
      </c>
      <c r="C33" s="57"/>
      <c r="D33" s="26"/>
      <c r="E33" s="27" t="s">
        <v>8</v>
      </c>
      <c r="F33" s="53">
        <v>10</v>
      </c>
      <c r="G33" s="22">
        <f t="shared" si="0"/>
        <v>0</v>
      </c>
      <c r="H33" s="22">
        <f t="shared" si="6"/>
        <v>0</v>
      </c>
      <c r="I33" s="53"/>
      <c r="J33" s="22">
        <f t="shared" si="4"/>
        <v>0</v>
      </c>
      <c r="K33" s="22">
        <f t="shared" si="1"/>
        <v>0</v>
      </c>
      <c r="L33" s="50">
        <f t="shared" si="5"/>
        <v>10</v>
      </c>
      <c r="M33" s="22">
        <f t="shared" si="2"/>
        <v>0</v>
      </c>
      <c r="N33" s="22">
        <f t="shared" si="3"/>
        <v>0</v>
      </c>
      <c r="O33" s="11"/>
      <c r="P33" s="12"/>
      <c r="Q33" s="8"/>
    </row>
    <row r="34" spans="1:17" s="9" customFormat="1" ht="29.25" customHeight="1">
      <c r="A34" s="24">
        <v>19</v>
      </c>
      <c r="B34" s="25" t="s">
        <v>55</v>
      </c>
      <c r="C34" s="57"/>
      <c r="D34" s="26"/>
      <c r="E34" s="27" t="s">
        <v>8</v>
      </c>
      <c r="F34" s="53">
        <v>50</v>
      </c>
      <c r="G34" s="22">
        <f t="shared" si="0"/>
        <v>0</v>
      </c>
      <c r="H34" s="22">
        <f t="shared" si="6"/>
        <v>0</v>
      </c>
      <c r="I34" s="53">
        <v>50</v>
      </c>
      <c r="J34" s="22">
        <f t="shared" si="4"/>
        <v>0</v>
      </c>
      <c r="K34" s="22">
        <f t="shared" si="1"/>
        <v>0</v>
      </c>
      <c r="L34" s="50">
        <f t="shared" si="5"/>
        <v>100</v>
      </c>
      <c r="M34" s="22">
        <f t="shared" si="2"/>
        <v>0</v>
      </c>
      <c r="N34" s="22">
        <f t="shared" si="3"/>
        <v>0</v>
      </c>
      <c r="O34" s="11"/>
      <c r="P34" s="12"/>
      <c r="Q34" s="8"/>
    </row>
    <row r="35" spans="1:17" s="9" customFormat="1" ht="29.25" customHeight="1">
      <c r="A35" s="24">
        <v>20</v>
      </c>
      <c r="B35" s="25" t="s">
        <v>56</v>
      </c>
      <c r="C35" s="57"/>
      <c r="D35" s="26"/>
      <c r="E35" s="27" t="s">
        <v>8</v>
      </c>
      <c r="F35" s="53">
        <v>50</v>
      </c>
      <c r="G35" s="22">
        <f t="shared" si="0"/>
        <v>0</v>
      </c>
      <c r="H35" s="22">
        <f t="shared" si="6"/>
        <v>0</v>
      </c>
      <c r="I35" s="53">
        <v>50</v>
      </c>
      <c r="J35" s="22">
        <f t="shared" si="4"/>
        <v>0</v>
      </c>
      <c r="K35" s="22">
        <f t="shared" si="1"/>
        <v>0</v>
      </c>
      <c r="L35" s="50">
        <f t="shared" si="5"/>
        <v>100</v>
      </c>
      <c r="M35" s="22">
        <f t="shared" si="2"/>
        <v>0</v>
      </c>
      <c r="N35" s="22">
        <f t="shared" si="3"/>
        <v>0</v>
      </c>
      <c r="O35" s="11"/>
      <c r="P35" s="12"/>
      <c r="Q35" s="8"/>
    </row>
    <row r="36" spans="1:17" s="9" customFormat="1" ht="29.25" customHeight="1">
      <c r="A36" s="24">
        <v>21</v>
      </c>
      <c r="B36" s="25" t="s">
        <v>57</v>
      </c>
      <c r="C36" s="57"/>
      <c r="D36" s="26"/>
      <c r="E36" s="27" t="s">
        <v>8</v>
      </c>
      <c r="F36" s="53">
        <v>20</v>
      </c>
      <c r="G36" s="22">
        <f t="shared" si="0"/>
        <v>0</v>
      </c>
      <c r="H36" s="22">
        <f t="shared" si="6"/>
        <v>0</v>
      </c>
      <c r="I36" s="53"/>
      <c r="J36" s="22">
        <f t="shared" si="4"/>
        <v>0</v>
      </c>
      <c r="K36" s="22">
        <f t="shared" si="1"/>
        <v>0</v>
      </c>
      <c r="L36" s="50">
        <f t="shared" si="5"/>
        <v>20</v>
      </c>
      <c r="M36" s="22">
        <f t="shared" si="2"/>
        <v>0</v>
      </c>
      <c r="N36" s="22">
        <f t="shared" si="3"/>
        <v>0</v>
      </c>
      <c r="O36" s="11"/>
      <c r="P36" s="12"/>
      <c r="Q36" s="8"/>
    </row>
    <row r="37" spans="1:17" s="9" customFormat="1" ht="29.25" customHeight="1">
      <c r="A37" s="24">
        <v>22</v>
      </c>
      <c r="B37" s="25" t="s">
        <v>58</v>
      </c>
      <c r="C37" s="57"/>
      <c r="D37" s="26"/>
      <c r="E37" s="27" t="s">
        <v>8</v>
      </c>
      <c r="F37" s="53">
        <v>100</v>
      </c>
      <c r="G37" s="22">
        <f t="shared" si="0"/>
        <v>0</v>
      </c>
      <c r="H37" s="22">
        <f t="shared" si="6"/>
        <v>0</v>
      </c>
      <c r="I37" s="53"/>
      <c r="J37" s="22">
        <f t="shared" si="4"/>
        <v>0</v>
      </c>
      <c r="K37" s="22">
        <f t="shared" si="1"/>
        <v>0</v>
      </c>
      <c r="L37" s="50">
        <f t="shared" si="5"/>
        <v>100</v>
      </c>
      <c r="M37" s="22">
        <f t="shared" si="2"/>
        <v>0</v>
      </c>
      <c r="N37" s="22">
        <f t="shared" si="3"/>
        <v>0</v>
      </c>
      <c r="O37" s="11"/>
      <c r="P37" s="12"/>
      <c r="Q37" s="8"/>
    </row>
    <row r="38" spans="1:17" s="9" customFormat="1" ht="29.25" customHeight="1">
      <c r="A38" s="24">
        <v>23</v>
      </c>
      <c r="B38" s="25" t="s">
        <v>59</v>
      </c>
      <c r="C38" s="57"/>
      <c r="D38" s="26"/>
      <c r="E38" s="27" t="s">
        <v>8</v>
      </c>
      <c r="F38" s="53">
        <v>20</v>
      </c>
      <c r="G38" s="22">
        <f t="shared" si="0"/>
        <v>0</v>
      </c>
      <c r="H38" s="22">
        <f t="shared" si="6"/>
        <v>0</v>
      </c>
      <c r="I38" s="53"/>
      <c r="J38" s="22">
        <f t="shared" si="4"/>
        <v>0</v>
      </c>
      <c r="K38" s="22">
        <f t="shared" si="1"/>
        <v>0</v>
      </c>
      <c r="L38" s="50">
        <f t="shared" si="5"/>
        <v>20</v>
      </c>
      <c r="M38" s="22">
        <f t="shared" si="2"/>
        <v>0</v>
      </c>
      <c r="N38" s="22">
        <f t="shared" si="3"/>
        <v>0</v>
      </c>
      <c r="O38" s="11"/>
      <c r="P38" s="12"/>
      <c r="Q38" s="8"/>
    </row>
    <row r="39" spans="1:17" s="9" customFormat="1" ht="29.25" customHeight="1">
      <c r="A39" s="24">
        <v>24</v>
      </c>
      <c r="B39" s="25" t="s">
        <v>60</v>
      </c>
      <c r="C39" s="57"/>
      <c r="D39" s="26"/>
      <c r="E39" s="27" t="s">
        <v>8</v>
      </c>
      <c r="F39" s="53">
        <v>20</v>
      </c>
      <c r="G39" s="22">
        <f t="shared" si="0"/>
        <v>0</v>
      </c>
      <c r="H39" s="22">
        <f t="shared" si="6"/>
        <v>0</v>
      </c>
      <c r="I39" s="53"/>
      <c r="J39" s="22">
        <f t="shared" si="4"/>
        <v>0</v>
      </c>
      <c r="K39" s="22">
        <f t="shared" si="1"/>
        <v>0</v>
      </c>
      <c r="L39" s="50">
        <f t="shared" si="5"/>
        <v>20</v>
      </c>
      <c r="M39" s="22">
        <f t="shared" si="2"/>
        <v>0</v>
      </c>
      <c r="N39" s="22">
        <f t="shared" si="3"/>
        <v>0</v>
      </c>
      <c r="O39" s="11"/>
      <c r="P39" s="12"/>
      <c r="Q39" s="8"/>
    </row>
    <row r="40" spans="1:17" s="9" customFormat="1" ht="29.25" customHeight="1">
      <c r="A40" s="24">
        <v>25</v>
      </c>
      <c r="B40" s="25" t="s">
        <v>61</v>
      </c>
      <c r="C40" s="57"/>
      <c r="D40" s="26"/>
      <c r="E40" s="27" t="s">
        <v>8</v>
      </c>
      <c r="F40" s="53">
        <v>20</v>
      </c>
      <c r="G40" s="22">
        <f t="shared" si="0"/>
        <v>0</v>
      </c>
      <c r="H40" s="22">
        <f t="shared" si="6"/>
        <v>0</v>
      </c>
      <c r="I40" s="53"/>
      <c r="J40" s="22">
        <f t="shared" si="4"/>
        <v>0</v>
      </c>
      <c r="K40" s="22">
        <f t="shared" si="1"/>
        <v>0</v>
      </c>
      <c r="L40" s="50">
        <f t="shared" si="5"/>
        <v>20</v>
      </c>
      <c r="M40" s="22">
        <f t="shared" si="2"/>
        <v>0</v>
      </c>
      <c r="N40" s="22">
        <f t="shared" si="3"/>
        <v>0</v>
      </c>
      <c r="O40" s="11"/>
      <c r="P40" s="12"/>
      <c r="Q40" s="8"/>
    </row>
    <row r="41" spans="1:17" s="6" customFormat="1" ht="29.25" customHeight="1">
      <c r="A41" s="24">
        <v>26</v>
      </c>
      <c r="B41" s="25" t="s">
        <v>62</v>
      </c>
      <c r="C41" s="58"/>
      <c r="D41" s="26"/>
      <c r="E41" s="27" t="s">
        <v>8</v>
      </c>
      <c r="F41" s="53">
        <v>20</v>
      </c>
      <c r="G41" s="22">
        <f t="shared" si="0"/>
        <v>0</v>
      </c>
      <c r="H41" s="22">
        <f t="shared" si="6"/>
        <v>0</v>
      </c>
      <c r="I41" s="53"/>
      <c r="J41" s="22">
        <f t="shared" si="4"/>
        <v>0</v>
      </c>
      <c r="K41" s="22">
        <f t="shared" si="1"/>
        <v>0</v>
      </c>
      <c r="L41" s="50">
        <f t="shared" si="5"/>
        <v>20</v>
      </c>
      <c r="M41" s="22">
        <f t="shared" si="2"/>
        <v>0</v>
      </c>
      <c r="N41" s="22">
        <f t="shared" si="3"/>
        <v>0</v>
      </c>
      <c r="O41" s="13"/>
      <c r="P41" s="14"/>
      <c r="Q41" s="10"/>
    </row>
    <row r="42" spans="1:17" s="6" customFormat="1" ht="30">
      <c r="A42" s="24">
        <v>27</v>
      </c>
      <c r="B42" s="25" t="s">
        <v>63</v>
      </c>
      <c r="C42" s="58"/>
      <c r="D42" s="26"/>
      <c r="E42" s="27" t="s">
        <v>8</v>
      </c>
      <c r="F42" s="53">
        <v>2</v>
      </c>
      <c r="G42" s="22">
        <f t="shared" si="0"/>
        <v>0</v>
      </c>
      <c r="H42" s="22">
        <f t="shared" si="6"/>
        <v>0</v>
      </c>
      <c r="I42" s="53"/>
      <c r="J42" s="22">
        <f t="shared" si="4"/>
        <v>0</v>
      </c>
      <c r="K42" s="22">
        <f t="shared" si="1"/>
        <v>0</v>
      </c>
      <c r="L42" s="50">
        <f t="shared" si="5"/>
        <v>2</v>
      </c>
      <c r="M42" s="22">
        <f t="shared" si="2"/>
        <v>0</v>
      </c>
      <c r="N42" s="22">
        <f t="shared" si="3"/>
        <v>0</v>
      </c>
      <c r="O42" s="13"/>
      <c r="P42" s="14"/>
      <c r="Q42" s="10"/>
    </row>
    <row r="43" spans="1:17" s="9" customFormat="1" ht="57.75">
      <c r="A43" s="24">
        <v>28</v>
      </c>
      <c r="B43" s="32" t="s">
        <v>37</v>
      </c>
      <c r="C43" s="57"/>
      <c r="D43" s="33"/>
      <c r="E43" s="27" t="s">
        <v>8</v>
      </c>
      <c r="F43" s="53">
        <v>110</v>
      </c>
      <c r="G43" s="22">
        <f t="shared" si="0"/>
        <v>0</v>
      </c>
      <c r="H43" s="22">
        <f t="shared" si="6"/>
        <v>0</v>
      </c>
      <c r="I43" s="53">
        <v>50</v>
      </c>
      <c r="J43" s="22">
        <f t="shared" si="4"/>
        <v>0</v>
      </c>
      <c r="K43" s="22">
        <f t="shared" si="1"/>
        <v>0</v>
      </c>
      <c r="L43" s="50">
        <f t="shared" si="5"/>
        <v>160</v>
      </c>
      <c r="M43" s="22">
        <f t="shared" si="2"/>
        <v>0</v>
      </c>
      <c r="N43" s="22">
        <f t="shared" si="3"/>
        <v>0</v>
      </c>
      <c r="O43" s="11"/>
      <c r="P43" s="12"/>
      <c r="Q43" s="8"/>
    </row>
    <row r="44" spans="1:17" s="9" customFormat="1" ht="57.75">
      <c r="A44" s="24">
        <v>29</v>
      </c>
      <c r="B44" s="30" t="s">
        <v>38</v>
      </c>
      <c r="C44" s="57"/>
      <c r="D44" s="26"/>
      <c r="E44" s="27" t="s">
        <v>8</v>
      </c>
      <c r="F44" s="53">
        <v>110</v>
      </c>
      <c r="G44" s="22">
        <f t="shared" si="0"/>
        <v>0</v>
      </c>
      <c r="H44" s="22">
        <f t="shared" si="6"/>
        <v>0</v>
      </c>
      <c r="I44" s="53">
        <v>50</v>
      </c>
      <c r="J44" s="22">
        <f t="shared" si="4"/>
        <v>0</v>
      </c>
      <c r="K44" s="22">
        <f t="shared" si="1"/>
        <v>0</v>
      </c>
      <c r="L44" s="50">
        <f t="shared" si="5"/>
        <v>160</v>
      </c>
      <c r="M44" s="22">
        <f t="shared" si="2"/>
        <v>0</v>
      </c>
      <c r="N44" s="22">
        <f t="shared" si="3"/>
        <v>0</v>
      </c>
      <c r="O44" s="11"/>
      <c r="P44" s="12"/>
      <c r="Q44" s="8"/>
    </row>
    <row r="45" spans="1:17" s="9" customFormat="1" ht="57.75">
      <c r="A45" s="24">
        <v>30</v>
      </c>
      <c r="B45" s="34" t="s">
        <v>39</v>
      </c>
      <c r="C45" s="57"/>
      <c r="D45" s="26"/>
      <c r="E45" s="27" t="s">
        <v>8</v>
      </c>
      <c r="F45" s="53">
        <v>2</v>
      </c>
      <c r="G45" s="22">
        <f t="shared" si="0"/>
        <v>0</v>
      </c>
      <c r="H45" s="22">
        <f t="shared" si="6"/>
        <v>0</v>
      </c>
      <c r="I45" s="53"/>
      <c r="J45" s="22">
        <f t="shared" si="4"/>
        <v>0</v>
      </c>
      <c r="K45" s="22">
        <f t="shared" si="1"/>
        <v>0</v>
      </c>
      <c r="L45" s="50">
        <f t="shared" si="5"/>
        <v>2</v>
      </c>
      <c r="M45" s="22">
        <f t="shared" si="2"/>
        <v>0</v>
      </c>
      <c r="N45" s="22">
        <f t="shared" si="3"/>
        <v>0</v>
      </c>
      <c r="O45" s="11"/>
      <c r="P45" s="12"/>
      <c r="Q45" s="8"/>
    </row>
    <row r="46" spans="1:17" s="9" customFormat="1" ht="72">
      <c r="A46" s="24">
        <v>31</v>
      </c>
      <c r="B46" s="30" t="s">
        <v>40</v>
      </c>
      <c r="C46" s="57"/>
      <c r="D46" s="26"/>
      <c r="E46" s="27" t="s">
        <v>8</v>
      </c>
      <c r="F46" s="53">
        <v>50</v>
      </c>
      <c r="G46" s="22">
        <f t="shared" si="0"/>
        <v>0</v>
      </c>
      <c r="H46" s="22">
        <f t="shared" si="6"/>
        <v>0</v>
      </c>
      <c r="I46" s="53">
        <v>50</v>
      </c>
      <c r="J46" s="22">
        <f t="shared" si="4"/>
        <v>0</v>
      </c>
      <c r="K46" s="22">
        <f t="shared" si="1"/>
        <v>0</v>
      </c>
      <c r="L46" s="50">
        <f t="shared" si="5"/>
        <v>100</v>
      </c>
      <c r="M46" s="22">
        <f t="shared" si="2"/>
        <v>0</v>
      </c>
      <c r="N46" s="22">
        <f t="shared" si="3"/>
        <v>0</v>
      </c>
      <c r="O46" s="11"/>
      <c r="P46" s="12"/>
      <c r="Q46" s="8"/>
    </row>
    <row r="47" spans="1:17" s="9" customFormat="1" ht="75">
      <c r="A47" s="61">
        <v>32</v>
      </c>
      <c r="B47" s="69" t="s">
        <v>88</v>
      </c>
      <c r="C47" s="57"/>
      <c r="D47" s="31"/>
      <c r="E47" s="27" t="s">
        <v>8</v>
      </c>
      <c r="F47" s="53">
        <v>10</v>
      </c>
      <c r="G47" s="22">
        <f t="shared" si="0"/>
        <v>0</v>
      </c>
      <c r="H47" s="22">
        <f t="shared" si="6"/>
        <v>0</v>
      </c>
      <c r="I47" s="53">
        <v>10</v>
      </c>
      <c r="J47" s="22">
        <f t="shared" si="4"/>
        <v>0</v>
      </c>
      <c r="K47" s="22">
        <f t="shared" si="1"/>
        <v>0</v>
      </c>
      <c r="L47" s="50">
        <f t="shared" si="5"/>
        <v>20</v>
      </c>
      <c r="M47" s="22">
        <f t="shared" si="2"/>
        <v>0</v>
      </c>
      <c r="N47" s="22">
        <f t="shared" si="3"/>
        <v>0</v>
      </c>
      <c r="O47" s="11"/>
      <c r="P47" s="12"/>
      <c r="Q47" s="8"/>
    </row>
    <row r="48" spans="1:17" s="9" customFormat="1" ht="58.5">
      <c r="A48" s="24">
        <v>33</v>
      </c>
      <c r="B48" s="42" t="s">
        <v>51</v>
      </c>
      <c r="C48" s="57"/>
      <c r="D48" s="26"/>
      <c r="E48" s="27" t="s">
        <v>8</v>
      </c>
      <c r="F48" s="53">
        <v>4</v>
      </c>
      <c r="G48" s="22">
        <f t="shared" si="0"/>
        <v>0</v>
      </c>
      <c r="H48" s="22">
        <f t="shared" si="6"/>
        <v>0</v>
      </c>
      <c r="I48" s="53">
        <v>2</v>
      </c>
      <c r="J48" s="22">
        <f t="shared" si="4"/>
        <v>0</v>
      </c>
      <c r="K48" s="22">
        <f t="shared" si="1"/>
        <v>0</v>
      </c>
      <c r="L48" s="50">
        <f t="shared" si="5"/>
        <v>6</v>
      </c>
      <c r="M48" s="22">
        <f t="shared" si="2"/>
        <v>0</v>
      </c>
      <c r="N48" s="22">
        <f t="shared" si="3"/>
        <v>0</v>
      </c>
      <c r="O48" s="11"/>
      <c r="P48" s="12"/>
      <c r="Q48" s="8"/>
    </row>
    <row r="49" spans="1:17" s="9" customFormat="1" ht="100.5">
      <c r="A49" s="24">
        <v>34</v>
      </c>
      <c r="B49" s="35" t="s">
        <v>41</v>
      </c>
      <c r="C49" s="57"/>
      <c r="D49" s="26"/>
      <c r="E49" s="27" t="s">
        <v>8</v>
      </c>
      <c r="F49" s="53">
        <v>40</v>
      </c>
      <c r="G49" s="22">
        <f t="shared" si="0"/>
        <v>0</v>
      </c>
      <c r="H49" s="22">
        <f t="shared" si="6"/>
        <v>0</v>
      </c>
      <c r="I49" s="53">
        <v>40</v>
      </c>
      <c r="J49" s="22">
        <f t="shared" si="4"/>
        <v>0</v>
      </c>
      <c r="K49" s="22">
        <f t="shared" si="1"/>
        <v>0</v>
      </c>
      <c r="L49" s="50">
        <f t="shared" si="5"/>
        <v>80</v>
      </c>
      <c r="M49" s="22">
        <f t="shared" si="2"/>
        <v>0</v>
      </c>
      <c r="N49" s="22">
        <f t="shared" si="3"/>
        <v>0</v>
      </c>
      <c r="O49" s="11"/>
      <c r="P49" s="12"/>
      <c r="Q49" s="8"/>
    </row>
    <row r="50" spans="1:17" s="9" customFormat="1" ht="114.75">
      <c r="A50" s="24">
        <v>35</v>
      </c>
      <c r="B50" s="35" t="s">
        <v>49</v>
      </c>
      <c r="C50" s="57"/>
      <c r="D50" s="26"/>
      <c r="E50" s="27" t="s">
        <v>8</v>
      </c>
      <c r="F50" s="53">
        <v>1</v>
      </c>
      <c r="G50" s="22">
        <f t="shared" si="0"/>
        <v>0</v>
      </c>
      <c r="H50" s="22">
        <f t="shared" si="6"/>
        <v>0</v>
      </c>
      <c r="I50" s="53"/>
      <c r="J50" s="22">
        <f t="shared" si="4"/>
        <v>0</v>
      </c>
      <c r="K50" s="22">
        <f t="shared" si="1"/>
        <v>0</v>
      </c>
      <c r="L50" s="50">
        <f t="shared" si="5"/>
        <v>1</v>
      </c>
      <c r="M50" s="22">
        <f t="shared" si="2"/>
        <v>0</v>
      </c>
      <c r="N50" s="22">
        <f t="shared" si="3"/>
        <v>0</v>
      </c>
      <c r="O50" s="11"/>
      <c r="P50" s="12"/>
      <c r="Q50" s="8"/>
    </row>
    <row r="51" spans="1:17" s="9" customFormat="1" ht="15">
      <c r="A51" s="24">
        <v>36</v>
      </c>
      <c r="B51" s="35" t="s">
        <v>17</v>
      </c>
      <c r="C51" s="57"/>
      <c r="D51" s="26"/>
      <c r="E51" s="27" t="s">
        <v>8</v>
      </c>
      <c r="F51" s="53">
        <v>2</v>
      </c>
      <c r="G51" s="22">
        <f t="shared" si="0"/>
        <v>0</v>
      </c>
      <c r="H51" s="22">
        <f t="shared" si="6"/>
        <v>0</v>
      </c>
      <c r="I51" s="53"/>
      <c r="J51" s="22">
        <f t="shared" si="4"/>
        <v>0</v>
      </c>
      <c r="K51" s="22">
        <f t="shared" si="1"/>
        <v>0</v>
      </c>
      <c r="L51" s="50">
        <f t="shared" si="5"/>
        <v>2</v>
      </c>
      <c r="M51" s="22">
        <f t="shared" si="2"/>
        <v>0</v>
      </c>
      <c r="N51" s="22">
        <f t="shared" si="3"/>
        <v>0</v>
      </c>
      <c r="O51" s="11"/>
      <c r="P51" s="12"/>
      <c r="Q51" s="8"/>
    </row>
    <row r="52" spans="1:17" s="9" customFormat="1" ht="86.25">
      <c r="A52" s="24">
        <v>37</v>
      </c>
      <c r="B52" s="34" t="s">
        <v>42</v>
      </c>
      <c r="C52" s="57"/>
      <c r="D52" s="26"/>
      <c r="E52" s="27" t="s">
        <v>8</v>
      </c>
      <c r="F52" s="53">
        <v>7</v>
      </c>
      <c r="G52" s="22">
        <f t="shared" si="0"/>
        <v>0</v>
      </c>
      <c r="H52" s="22">
        <f t="shared" si="6"/>
        <v>0</v>
      </c>
      <c r="I52" s="53">
        <v>7</v>
      </c>
      <c r="J52" s="22">
        <f t="shared" si="4"/>
        <v>0</v>
      </c>
      <c r="K52" s="22">
        <f t="shared" si="1"/>
        <v>0</v>
      </c>
      <c r="L52" s="50">
        <f t="shared" si="5"/>
        <v>14</v>
      </c>
      <c r="M52" s="22">
        <f t="shared" si="2"/>
        <v>0</v>
      </c>
      <c r="N52" s="22">
        <f t="shared" si="3"/>
        <v>0</v>
      </c>
      <c r="O52" s="11"/>
      <c r="P52" s="12"/>
      <c r="Q52" s="8"/>
    </row>
    <row r="53" spans="1:17" s="9" customFormat="1" ht="53.25" customHeight="1">
      <c r="A53" s="24">
        <v>38</v>
      </c>
      <c r="B53" s="34" t="s">
        <v>43</v>
      </c>
      <c r="C53" s="57"/>
      <c r="D53" s="26"/>
      <c r="E53" s="27" t="s">
        <v>8</v>
      </c>
      <c r="F53" s="53">
        <v>12</v>
      </c>
      <c r="G53" s="22">
        <f t="shared" si="0"/>
        <v>0</v>
      </c>
      <c r="H53" s="22">
        <f t="shared" si="6"/>
        <v>0</v>
      </c>
      <c r="I53" s="53">
        <v>10</v>
      </c>
      <c r="J53" s="22">
        <f t="shared" si="4"/>
        <v>0</v>
      </c>
      <c r="K53" s="22">
        <f t="shared" si="1"/>
        <v>0</v>
      </c>
      <c r="L53" s="50">
        <f t="shared" si="5"/>
        <v>22</v>
      </c>
      <c r="M53" s="22">
        <f t="shared" si="2"/>
        <v>0</v>
      </c>
      <c r="N53" s="22">
        <f t="shared" si="3"/>
        <v>0</v>
      </c>
      <c r="O53" s="11"/>
      <c r="P53" s="12"/>
      <c r="Q53" s="8"/>
    </row>
    <row r="54" spans="1:16" s="9" customFormat="1" ht="45">
      <c r="A54" s="24">
        <v>39</v>
      </c>
      <c r="B54" s="25" t="s">
        <v>44</v>
      </c>
      <c r="C54" s="57"/>
      <c r="D54" s="26"/>
      <c r="E54" s="27" t="s">
        <v>8</v>
      </c>
      <c r="F54" s="53">
        <v>800</v>
      </c>
      <c r="G54" s="22">
        <f t="shared" si="0"/>
        <v>0</v>
      </c>
      <c r="H54" s="22">
        <f t="shared" si="6"/>
        <v>0</v>
      </c>
      <c r="I54" s="53"/>
      <c r="J54" s="22">
        <f t="shared" si="4"/>
        <v>0</v>
      </c>
      <c r="K54" s="22">
        <f t="shared" si="1"/>
        <v>0</v>
      </c>
      <c r="L54" s="50">
        <f t="shared" si="5"/>
        <v>800</v>
      </c>
      <c r="M54" s="22">
        <f t="shared" si="2"/>
        <v>0</v>
      </c>
      <c r="N54" s="22">
        <f t="shared" si="3"/>
        <v>0</v>
      </c>
      <c r="O54" s="11"/>
      <c r="P54" s="12"/>
    </row>
    <row r="55" spans="1:16" s="9" customFormat="1" ht="45">
      <c r="A55" s="24">
        <v>40</v>
      </c>
      <c r="B55" s="32" t="s">
        <v>45</v>
      </c>
      <c r="C55" s="57"/>
      <c r="D55" s="33"/>
      <c r="E55" s="27" t="s">
        <v>8</v>
      </c>
      <c r="F55" s="53">
        <v>800</v>
      </c>
      <c r="G55" s="22">
        <f t="shared" si="0"/>
        <v>0</v>
      </c>
      <c r="H55" s="22">
        <f t="shared" si="6"/>
        <v>0</v>
      </c>
      <c r="I55" s="53"/>
      <c r="J55" s="22">
        <f t="shared" si="4"/>
        <v>0</v>
      </c>
      <c r="K55" s="22">
        <f t="shared" si="1"/>
        <v>0</v>
      </c>
      <c r="L55" s="50">
        <f t="shared" si="5"/>
        <v>800</v>
      </c>
      <c r="M55" s="22">
        <f t="shared" si="2"/>
        <v>0</v>
      </c>
      <c r="N55" s="22">
        <f t="shared" si="3"/>
        <v>0</v>
      </c>
      <c r="O55" s="11"/>
      <c r="P55" s="12"/>
    </row>
    <row r="56" spans="1:16" s="9" customFormat="1" ht="30">
      <c r="A56" s="24">
        <v>41</v>
      </c>
      <c r="B56" s="25" t="s">
        <v>46</v>
      </c>
      <c r="C56" s="57"/>
      <c r="D56" s="26"/>
      <c r="E56" s="27" t="s">
        <v>8</v>
      </c>
      <c r="F56" s="53">
        <v>100</v>
      </c>
      <c r="G56" s="22">
        <f t="shared" si="0"/>
        <v>0</v>
      </c>
      <c r="H56" s="22">
        <f t="shared" si="6"/>
        <v>0</v>
      </c>
      <c r="I56" s="53"/>
      <c r="J56" s="22">
        <f t="shared" si="4"/>
        <v>0</v>
      </c>
      <c r="K56" s="22">
        <f t="shared" si="1"/>
        <v>0</v>
      </c>
      <c r="L56" s="50">
        <f t="shared" si="5"/>
        <v>100</v>
      </c>
      <c r="M56" s="22">
        <f t="shared" si="2"/>
        <v>0</v>
      </c>
      <c r="N56" s="22">
        <f t="shared" si="3"/>
        <v>0</v>
      </c>
      <c r="O56" s="11"/>
      <c r="P56" s="12"/>
    </row>
    <row r="57" spans="1:16" s="9" customFormat="1" ht="44.25">
      <c r="A57" s="24">
        <v>42</v>
      </c>
      <c r="B57" s="25" t="s">
        <v>47</v>
      </c>
      <c r="C57" s="57"/>
      <c r="D57" s="26"/>
      <c r="E57" s="27" t="s">
        <v>8</v>
      </c>
      <c r="F57" s="53">
        <v>50</v>
      </c>
      <c r="G57" s="22">
        <f t="shared" si="0"/>
        <v>0</v>
      </c>
      <c r="H57" s="22">
        <f t="shared" si="6"/>
        <v>0</v>
      </c>
      <c r="I57" s="53">
        <v>50</v>
      </c>
      <c r="J57" s="22">
        <f t="shared" si="4"/>
        <v>0</v>
      </c>
      <c r="K57" s="22">
        <f t="shared" si="1"/>
        <v>0</v>
      </c>
      <c r="L57" s="50">
        <f t="shared" si="5"/>
        <v>100</v>
      </c>
      <c r="M57" s="22">
        <f t="shared" si="2"/>
        <v>0</v>
      </c>
      <c r="N57" s="22">
        <f t="shared" si="3"/>
        <v>0</v>
      </c>
      <c r="O57" s="11"/>
      <c r="P57" s="12"/>
    </row>
    <row r="58" spans="1:17" s="9" customFormat="1" ht="43.5">
      <c r="A58" s="24">
        <v>43</v>
      </c>
      <c r="B58" s="32" t="s">
        <v>48</v>
      </c>
      <c r="C58" s="57"/>
      <c r="D58" s="26"/>
      <c r="E58" s="27" t="s">
        <v>8</v>
      </c>
      <c r="F58" s="53">
        <v>100</v>
      </c>
      <c r="G58" s="22">
        <f t="shared" si="0"/>
        <v>0</v>
      </c>
      <c r="H58" s="22">
        <f t="shared" si="6"/>
        <v>0</v>
      </c>
      <c r="I58" s="53">
        <v>100</v>
      </c>
      <c r="J58" s="22">
        <f t="shared" si="4"/>
        <v>0</v>
      </c>
      <c r="K58" s="22">
        <f t="shared" si="1"/>
        <v>0</v>
      </c>
      <c r="L58" s="50">
        <f t="shared" si="5"/>
        <v>200</v>
      </c>
      <c r="M58" s="22">
        <f t="shared" si="2"/>
        <v>0</v>
      </c>
      <c r="N58" s="22">
        <f t="shared" si="3"/>
        <v>0</v>
      </c>
      <c r="O58" s="11"/>
      <c r="P58" s="12"/>
      <c r="Q58" s="8"/>
    </row>
    <row r="59" spans="1:17" s="9" customFormat="1" ht="171.75">
      <c r="A59" s="24">
        <v>44</v>
      </c>
      <c r="B59" s="36" t="s">
        <v>50</v>
      </c>
      <c r="C59" s="57"/>
      <c r="D59" s="26"/>
      <c r="E59" s="26" t="s">
        <v>8</v>
      </c>
      <c r="F59" s="53">
        <v>5</v>
      </c>
      <c r="G59" s="22">
        <f t="shared" si="0"/>
        <v>0</v>
      </c>
      <c r="H59" s="22">
        <f t="shared" si="6"/>
        <v>0</v>
      </c>
      <c r="I59" s="53"/>
      <c r="J59" s="22">
        <f>D59*I59</f>
        <v>0</v>
      </c>
      <c r="K59" s="22">
        <f t="shared" si="1"/>
        <v>0</v>
      </c>
      <c r="L59" s="50">
        <f t="shared" si="5"/>
        <v>5</v>
      </c>
      <c r="M59" s="22">
        <f t="shared" si="2"/>
        <v>0</v>
      </c>
      <c r="N59" s="22">
        <f t="shared" si="3"/>
        <v>0</v>
      </c>
      <c r="O59" s="11"/>
      <c r="P59" s="12"/>
      <c r="Q59" s="8"/>
    </row>
    <row r="60" spans="1:18" ht="25.5" customHeight="1">
      <c r="A60" s="37"/>
      <c r="B60" s="37"/>
      <c r="C60" s="37"/>
      <c r="D60" s="37"/>
      <c r="E60" s="37"/>
      <c r="F60" s="16" t="s">
        <v>25</v>
      </c>
      <c r="G60" s="56">
        <f>SUM(G16:G59)</f>
        <v>0</v>
      </c>
      <c r="H60" s="56">
        <f>SUM(H16:H59)</f>
        <v>0</v>
      </c>
      <c r="I60" s="16"/>
      <c r="J60" s="56">
        <f>SUM(J16:J59)</f>
        <v>0</v>
      </c>
      <c r="K60" s="56">
        <f>SUM(K16:K59)</f>
        <v>0</v>
      </c>
      <c r="L60" s="51"/>
      <c r="M60" s="56">
        <f>SUM(M16:M59)</f>
        <v>0</v>
      </c>
      <c r="N60" s="56">
        <f>H60+K60</f>
        <v>0</v>
      </c>
      <c r="O60" s="38"/>
      <c r="P60" s="38"/>
      <c r="R60" s="15"/>
    </row>
    <row r="61" spans="2:16" ht="13.5" customHeight="1">
      <c r="B61" s="59"/>
      <c r="C61" s="59"/>
      <c r="D61" s="59"/>
      <c r="E61" s="59"/>
      <c r="F61" s="59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2:16" ht="15.75"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81"/>
      <c r="N62" s="81"/>
      <c r="O62" s="81"/>
      <c r="P62" s="55"/>
    </row>
    <row r="63" spans="2:16" ht="13.5" customHeight="1">
      <c r="B63" s="60" t="s">
        <v>15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</row>
    <row r="64" spans="15:16" ht="14.25">
      <c r="O64" s="23"/>
      <c r="P64" s="23"/>
    </row>
    <row r="65" spans="2:16" ht="30.75" customHeight="1">
      <c r="B65" s="73" t="s">
        <v>16</v>
      </c>
      <c r="C65" s="73"/>
      <c r="D65" s="73"/>
      <c r="E65" s="73"/>
      <c r="F65" s="59"/>
      <c r="M65" s="81" t="s">
        <v>82</v>
      </c>
      <c r="N65" s="81"/>
      <c r="O65" s="81"/>
      <c r="P65" s="23"/>
    </row>
    <row r="66" spans="2:16" ht="23.25" customHeight="1">
      <c r="B66" s="59"/>
      <c r="C66" s="59"/>
      <c r="D66" s="59"/>
      <c r="E66" s="59"/>
      <c r="F66" s="59"/>
      <c r="M66" s="81"/>
      <c r="N66" s="81"/>
      <c r="O66" s="81"/>
      <c r="P66" s="3"/>
    </row>
    <row r="67" spans="15:16" ht="14.25">
      <c r="O67" s="3"/>
      <c r="P67" s="3"/>
    </row>
    <row r="68" spans="15:16" ht="14.25">
      <c r="O68" s="3"/>
      <c r="P68" s="3"/>
    </row>
    <row r="69" spans="15:16" ht="14.25">
      <c r="O69" s="3"/>
      <c r="P69" s="3"/>
    </row>
  </sheetData>
  <sheetProtection/>
  <mergeCells count="18">
    <mergeCell ref="M62:O62"/>
    <mergeCell ref="M65:O66"/>
    <mergeCell ref="O4:P4"/>
    <mergeCell ref="E12:E14"/>
    <mergeCell ref="D12:D14"/>
    <mergeCell ref="F12:H12"/>
    <mergeCell ref="I12:K12"/>
    <mergeCell ref="L12:N12"/>
    <mergeCell ref="B12:B14"/>
    <mergeCell ref="C12:C14"/>
    <mergeCell ref="B65:E65"/>
    <mergeCell ref="B2:B4"/>
    <mergeCell ref="B8:P10"/>
    <mergeCell ref="A11:P11"/>
    <mergeCell ref="A12:A14"/>
    <mergeCell ref="O12:O14"/>
    <mergeCell ref="P12:P14"/>
    <mergeCell ref="O3:P3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Mucha Iwona</dc:creator>
  <cp:keywords/>
  <dc:description/>
  <cp:lastModifiedBy>Kozak Katarzyna</cp:lastModifiedBy>
  <cp:lastPrinted>2021-04-30T07:04:32Z</cp:lastPrinted>
  <dcterms:created xsi:type="dcterms:W3CDTF">2014-06-27T08:31:31Z</dcterms:created>
  <dcterms:modified xsi:type="dcterms:W3CDTF">2021-04-30T07:05:40Z</dcterms:modified>
  <cp:category/>
  <cp:version/>
  <cp:contentType/>
  <cp:contentStatus/>
</cp:coreProperties>
</file>