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55" windowHeight="11550" tabRatio="700" activeTab="0"/>
  </bookViews>
  <sheets>
    <sheet name="Informacje ogólne" sheetId="1" r:id="rId1"/>
    <sheet name="budynki" sheetId="2" r:id="rId2"/>
    <sheet name="elektronika" sheetId="3" r:id="rId3"/>
    <sheet name="śr. trwałe" sheetId="4" r:id="rId4"/>
    <sheet name="szkody" sheetId="5" r:id="rId5"/>
    <sheet name="lokalizacje" sheetId="6" r:id="rId6"/>
  </sheets>
  <definedNames>
    <definedName name="_xlnm.Print_Area" localSheetId="1">'budynki'!$A$1:$AA$190</definedName>
    <definedName name="_xlnm.Print_Area" localSheetId="2">'elektronika'!$A$1:$D$408</definedName>
    <definedName name="_xlnm.Print_Area" localSheetId="5">'lokalizacje'!$A$1:$C$12</definedName>
    <definedName name="_xlnm.Print_Area" localSheetId="3">'śr. trwałe'!$A$1:$F$18</definedName>
  </definedNames>
  <calcPr fullCalcOnLoad="1"/>
</workbook>
</file>

<file path=xl/sharedStrings.xml><?xml version="1.0" encoding="utf-8"?>
<sst xmlns="http://schemas.openxmlformats.org/spreadsheetml/2006/main" count="2660" uniqueCount="1011">
  <si>
    <t>konstrukcja i pokrycie  dobry</t>
  </si>
  <si>
    <t>1 + poddasze użyt.</t>
  </si>
  <si>
    <t xml:space="preserve">Budynki po ZB GKiM </t>
  </si>
  <si>
    <t>BUDYNKI KOMUNALNE</t>
  </si>
  <si>
    <t>Bielanka 35</t>
  </si>
  <si>
    <t>mieszkalny</t>
  </si>
  <si>
    <t>Bielanka 36</t>
  </si>
  <si>
    <t>Brunów 12</t>
  </si>
  <si>
    <t>użytkowo-mieszkalny</t>
  </si>
  <si>
    <t>Chmielno 63B</t>
  </si>
  <si>
    <t>Gorczyca 20</t>
  </si>
  <si>
    <t>Jana Pawła II 33</t>
  </si>
  <si>
    <t>Jaśkiewicza 6</t>
  </si>
  <si>
    <t>Jaśkiewicza 24</t>
  </si>
  <si>
    <t>użytkowo mieszkalny</t>
  </si>
  <si>
    <t>Jaśkiewicza 46</t>
  </si>
  <si>
    <t>Kościelna 31</t>
  </si>
  <si>
    <t>Kotliska 42</t>
  </si>
  <si>
    <t>Kotliska 44</t>
  </si>
  <si>
    <t>Kotliska 109</t>
  </si>
  <si>
    <t>Mojesz 24</t>
  </si>
  <si>
    <t>użytkowo- mieszkalny, z gospodarczym</t>
  </si>
  <si>
    <t>Niwnice 146A</t>
  </si>
  <si>
    <t>użytkowo- mieszkalny</t>
  </si>
  <si>
    <t>Niwnice 105</t>
  </si>
  <si>
    <t>Radłówka 39</t>
  </si>
  <si>
    <t>użytkowo - mieszkalny</t>
  </si>
  <si>
    <t>Radomiłowice 9</t>
  </si>
  <si>
    <t>Rakowice Wielkie 49C</t>
  </si>
  <si>
    <t>Sikorskiego 10</t>
  </si>
  <si>
    <t>Szkolna 4</t>
  </si>
  <si>
    <t>Włodzice Małe 6</t>
  </si>
  <si>
    <t>Górczyca 20</t>
  </si>
  <si>
    <t>Jana Pawła II 33 Lwówek Śląski</t>
  </si>
  <si>
    <t>Jaśkiewicza 6 Lwówek Śląski</t>
  </si>
  <si>
    <t>gaśnica sz1</t>
  </si>
  <si>
    <t>Jaśkiewicza 24  Lwówek Śląski</t>
  </si>
  <si>
    <t>Jaśkiewicza 46  Lwówek Śląski</t>
  </si>
  <si>
    <t>Kościelna 31 Lwówek Śląski</t>
  </si>
  <si>
    <t>hydrant szt 1 gaśnica szt 1</t>
  </si>
  <si>
    <t>Sikorskiego 10  Lwówek Śląski</t>
  </si>
  <si>
    <t>Szkolna 4 Lwówek Śląski</t>
  </si>
  <si>
    <t>żelbetowe</t>
  </si>
  <si>
    <t>beton /papa</t>
  </si>
  <si>
    <t>cegła pustaki Alfa</t>
  </si>
  <si>
    <t>beton/papa</t>
  </si>
  <si>
    <t>kamie cegła</t>
  </si>
  <si>
    <t>drewniane</t>
  </si>
  <si>
    <t>drewno /dachówka</t>
  </si>
  <si>
    <t xml:space="preserve">kamień </t>
  </si>
  <si>
    <t>kamień cegła</t>
  </si>
  <si>
    <t>żelbet gęstożebrowe</t>
  </si>
  <si>
    <t>kamienne/drewniane</t>
  </si>
  <si>
    <t>drewniane/kamienne</t>
  </si>
  <si>
    <t>drewniane/masywne</t>
  </si>
  <si>
    <t>drewno/dachówka</t>
  </si>
  <si>
    <t>drewno /blacha</t>
  </si>
  <si>
    <t>masywne/drewniane</t>
  </si>
  <si>
    <t>cegła kamień</t>
  </si>
  <si>
    <t>mieszane</t>
  </si>
  <si>
    <t>pustak cegła</t>
  </si>
  <si>
    <t xml:space="preserve">kamieńcegła </t>
  </si>
  <si>
    <t>masywne/ drewniane</t>
  </si>
  <si>
    <t>drewno/papa</t>
  </si>
  <si>
    <t xml:space="preserve">kamień cegła </t>
  </si>
  <si>
    <t>LOKALE KOMUNALNE W BUDYNKACH WSPÓLNOT (BEZ ZARZĄDU)</t>
  </si>
  <si>
    <t>lokal komunalny</t>
  </si>
  <si>
    <t>Sienkiewicza 12</t>
  </si>
  <si>
    <t>Budynki i budowle po byłym OSiR</t>
  </si>
  <si>
    <t>Pawilon Sportowy</t>
  </si>
  <si>
    <t>hotel</t>
  </si>
  <si>
    <t>Parking betonowy</t>
  </si>
  <si>
    <t>parking</t>
  </si>
  <si>
    <t>Lwówek Śląski ul. Kościuszki 3</t>
  </si>
  <si>
    <t>Lwówek Śląski ul. Betleja</t>
  </si>
  <si>
    <t>RAZEM budynki UMiG</t>
  </si>
  <si>
    <t>Świetlica we Włodzicach Małych</t>
  </si>
  <si>
    <t>koniec lat 60-ych</t>
  </si>
  <si>
    <t>Jana Pawła II 34 A-F</t>
  </si>
  <si>
    <t>ul. Jana Pawła II 34 A-F Lwówek Śląski</t>
  </si>
  <si>
    <t>Plac zabaw w Płóczkach Dolnych</t>
  </si>
  <si>
    <t>Garaże</t>
  </si>
  <si>
    <t>Półczki Dolne</t>
  </si>
  <si>
    <t>Stadion Miejski</t>
  </si>
  <si>
    <t>ul. Kościuszki 3</t>
  </si>
  <si>
    <t>warsztat samochodowy + dobudówka</t>
  </si>
  <si>
    <t>Aleja Wojska Polskiego 27</t>
  </si>
  <si>
    <t>Aleja Wojska Polskiego 27A</t>
  </si>
  <si>
    <t>po 1945</t>
  </si>
  <si>
    <t>pomieszczenie drogówki</t>
  </si>
  <si>
    <t>pomieszczenie socjalne warsztaty, WC</t>
  </si>
  <si>
    <t>budynek socjalno biurowy</t>
  </si>
  <si>
    <t>bloczki z betonu komórkowego</t>
  </si>
  <si>
    <t>płyty żelbetowe</t>
  </si>
  <si>
    <t xml:space="preserve">dachówka ceramiczna powierzchnia </t>
  </si>
  <si>
    <t>2 (parter + poddasze użytkowe)</t>
  </si>
  <si>
    <t>instalacja elektryczna</t>
  </si>
  <si>
    <t>sieć wodno-kanalizacyjna oraz centralnego ogrzewania</t>
  </si>
  <si>
    <t>cegła pełna,kamień</t>
  </si>
  <si>
    <t>TAK - zagruzowana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</si>
  <si>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</si>
  <si>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</si>
  <si>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</si>
  <si>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</si>
  <si>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</si>
  <si>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</si>
  <si>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</si>
  <si>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</si>
  <si>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</si>
  <si>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</si>
  <si>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</si>
  <si>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</si>
  <si>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</si>
  <si>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</si>
  <si>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t>Tabela nr 4</t>
  </si>
  <si>
    <t>Lp.</t>
  </si>
  <si>
    <t>Lokalizacja (adres)</t>
  </si>
  <si>
    <t>Zabezpieczenia (znane zabezpieczenia p-poż i przeciw kradzieżowe)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</si>
  <si>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</si>
  <si>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</si>
  <si>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</si>
  <si>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</si>
  <si>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</si>
  <si>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</si>
  <si>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NIP</t>
  </si>
  <si>
    <t>REGON</t>
  </si>
  <si>
    <t>czy jest to budynkek zabytkowy, podlegający nadzorowi konserwatora zabytków?</t>
  </si>
  <si>
    <t>konstukcja i pokrycie dachu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</si>
  <si>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</si>
  <si>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</si>
  <si>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</si>
  <si>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</si>
  <si>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</si>
  <si>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</si>
  <si>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L.p.</t>
  </si>
  <si>
    <t>PKD</t>
  </si>
  <si>
    <t>Liczba pracowników</t>
  </si>
  <si>
    <t>Liczba uczniów/ wychowanków/ pensjonariuszy</t>
  </si>
  <si>
    <t>Urząd Gminy i Miasta Lwówek Śląski</t>
  </si>
  <si>
    <t>Miejsko - Gminny Ośrodek Pomocy Społecznej</t>
  </si>
  <si>
    <t>Szkoła Podstawowa nr 2</t>
  </si>
  <si>
    <t>Szkoła Podstawowa nr 3</t>
  </si>
  <si>
    <t>Szkoła Podstawowa w Płóczkach Górnych</t>
  </si>
  <si>
    <t>Lwówecki Ośrodek Kultury</t>
  </si>
  <si>
    <t>003271573</t>
  </si>
  <si>
    <t>8520 Z</t>
  </si>
  <si>
    <t>230922514</t>
  </si>
  <si>
    <t>BRAK</t>
  </si>
  <si>
    <t>1. Urząd Gminy i Miasta Lwówek Śląski</t>
  </si>
  <si>
    <t>2. Miejsko - Gminny Ośrodek Pomocy Społecznej</t>
  </si>
  <si>
    <t>3. Szkoła Podstawowa nr 2</t>
  </si>
  <si>
    <t>4. Szkoła Podstawowa nr 3</t>
  </si>
  <si>
    <t xml:space="preserve">Opis stanu technicznego budynku wg poniższych elementów budynku </t>
  </si>
  <si>
    <t>INFORMACJA O MAJĄTKU TRWAŁYM</t>
  </si>
  <si>
    <t>Jednostka</t>
  </si>
  <si>
    <t>Urządzenia i wyposażenie</t>
  </si>
  <si>
    <t>W tym zbiory bibioteczne</t>
  </si>
  <si>
    <t>Zestaw komputerowy</t>
  </si>
  <si>
    <t>budynek szkoły</t>
  </si>
  <si>
    <t>cele edukacyjno oświatowe</t>
  </si>
  <si>
    <t>tak</t>
  </si>
  <si>
    <t>nie</t>
  </si>
  <si>
    <t>1963/1965</t>
  </si>
  <si>
    <t>hala sportowa</t>
  </si>
  <si>
    <t>garaż</t>
  </si>
  <si>
    <t>brak</t>
  </si>
  <si>
    <t>59-600 Lwówek Śląski, ul. Jana Pawła II 35</t>
  </si>
  <si>
    <t>pokrycie papowe</t>
  </si>
  <si>
    <t>suporeks</t>
  </si>
  <si>
    <t>2,50 km do rzeki Bóbr</t>
  </si>
  <si>
    <t>dostateczny</t>
  </si>
  <si>
    <t>dobry</t>
  </si>
  <si>
    <t>dobra</t>
  </si>
  <si>
    <t>TAK</t>
  </si>
  <si>
    <t>NIE</t>
  </si>
  <si>
    <t>bardzo dobra</t>
  </si>
  <si>
    <t>nie dotyczy</t>
  </si>
  <si>
    <t>przedszkole</t>
  </si>
  <si>
    <t>oświata - wychowanie</t>
  </si>
  <si>
    <t>Aleja Wojska Polskiego 21</t>
  </si>
  <si>
    <t>dostateczna</t>
  </si>
  <si>
    <t xml:space="preserve">nadziemna-2; podziemna-1; </t>
  </si>
  <si>
    <t>całkowite podpiwniczenie</t>
  </si>
  <si>
    <t>Szkoła Podstawowa nr 3, Filia w Zbylutowie</t>
  </si>
  <si>
    <t>-</t>
  </si>
  <si>
    <t>Rodzaj prowadzonej działalności (opisowo)</t>
  </si>
  <si>
    <t>Odległość lokalizacji od najbliższego zbiornika wodnego</t>
  </si>
  <si>
    <t>Szkoła Podstawowa nr 3 - Filia w Zbylutowie</t>
  </si>
  <si>
    <t>Tabela nr 2. Wykaz budynków i budowli w Gminie i Mieście Lwówek Śląski</t>
  </si>
  <si>
    <t>Tabela nr 1 - Informacje ogólne do oceny ryzyka w Gminie i Mieście Lwówek Śląski</t>
  </si>
  <si>
    <t>Tabela nr 3. Wykaz sprzętu elektronicznego</t>
  </si>
  <si>
    <t>szkolnictwo podstawowe</t>
  </si>
  <si>
    <t>000708578</t>
  </si>
  <si>
    <t>8520Z</t>
  </si>
  <si>
    <t xml:space="preserve">1 km,223 m n.p.m </t>
  </si>
  <si>
    <t>Budynek szkoły A</t>
  </si>
  <si>
    <t>edukacja</t>
  </si>
  <si>
    <t>59-600 Lwówek Śląski ul. Aleja Wojska Polskiego 1a</t>
  </si>
  <si>
    <t>cegła</t>
  </si>
  <si>
    <t>beton</t>
  </si>
  <si>
    <t>drewno, dachówka</t>
  </si>
  <si>
    <t>Budynek szkoły B</t>
  </si>
  <si>
    <t>płyty betonowe</t>
  </si>
  <si>
    <t>papa</t>
  </si>
  <si>
    <t>Budynek szkoły C</t>
  </si>
  <si>
    <t>brak danych</t>
  </si>
  <si>
    <t>Hala sportowa</t>
  </si>
  <si>
    <t>edukacja sportowa</t>
  </si>
  <si>
    <t>beton, gazobeton</t>
  </si>
  <si>
    <t>1 km od rzeki Bóbr</t>
  </si>
  <si>
    <t>remont dachu, koszt 90000zł 25.08.2001r.</t>
  </si>
  <si>
    <t xml:space="preserve">powierzchnia użytkowa (w m²) </t>
  </si>
  <si>
    <t>000711110</t>
  </si>
  <si>
    <t>2 km</t>
  </si>
  <si>
    <t>SZKOŁA SP 3</t>
  </si>
  <si>
    <t>SZKOLNICTWO</t>
  </si>
  <si>
    <t>KOTŁOWNIA</t>
  </si>
  <si>
    <t>BOISKO WIELOFUNKCYJNE</t>
  </si>
  <si>
    <t>MIASTECZKO RUCHU DROGOWEGO</t>
  </si>
  <si>
    <t>SZKOŁA SP ZBYLUTÓW</t>
  </si>
  <si>
    <t>BUDYNEK GOSPODARCZY</t>
  </si>
  <si>
    <t>KOMÓRKA</t>
  </si>
  <si>
    <t>alarm, monitoring</t>
  </si>
  <si>
    <t>59-600 LWÓWEK ŚLĄSKI, UL. PAŁACOWA 11</t>
  </si>
  <si>
    <t>59-600 LWÓWEK ŚLĄSKI,    ZBYLUTÓW 133</t>
  </si>
  <si>
    <t>cegła na zaprawie cem-wap.</t>
  </si>
  <si>
    <t>drewniane, ceglany nad piwnicą</t>
  </si>
  <si>
    <t>konstrukcja drewniana, kryta dachówką karpiówką</t>
  </si>
  <si>
    <t>CEGŁA, KAMIEŃ</t>
  </si>
  <si>
    <t>BETONOWY</t>
  </si>
  <si>
    <t>DREWNO, DACHÓWKA</t>
  </si>
  <si>
    <t>bardzo dobry</t>
  </si>
  <si>
    <t>DREWNIANY</t>
  </si>
  <si>
    <t>nie występuje</t>
  </si>
  <si>
    <t>PAPA</t>
  </si>
  <si>
    <t>budynek szkoły ubezpieczany przez SP 3</t>
  </si>
  <si>
    <t>Budynek szkolny</t>
  </si>
  <si>
    <t>szkoła</t>
  </si>
  <si>
    <t>przedwojenny</t>
  </si>
  <si>
    <t>Kotłownia olejowa</t>
  </si>
  <si>
    <t>Niwnice 149</t>
  </si>
  <si>
    <t>gaśnice</t>
  </si>
  <si>
    <t>Szkoła Podstawowa w Płóczkach Górnych, Płóczki Górne 58, 59-600 Lwówek Śląski</t>
  </si>
  <si>
    <t>100 metrów</t>
  </si>
  <si>
    <t>NIE DOTYCZY</t>
  </si>
  <si>
    <t>Laptop</t>
  </si>
  <si>
    <t xml:space="preserve">Czy w konstrukcji budynków występuje płyta warstwowa? </t>
  </si>
  <si>
    <t>Czy od 1997 r. wystąpiło w jednostce ryzyko powodzi?</t>
  </si>
  <si>
    <t>plac zabaw</t>
  </si>
  <si>
    <t>mienie będące w posiadaniu (użytkowane) na podstawie umów najmu, dzierżawy, użytkowania, leasingu lub umów pokrewnych</t>
  </si>
  <si>
    <t>Publiczne Przedszkole nr 1</t>
  </si>
  <si>
    <t>Publiczne Przedszkole nr 2</t>
  </si>
  <si>
    <t>ul. Partyzantów 10</t>
  </si>
  <si>
    <t>DZ-3</t>
  </si>
  <si>
    <t>Dach- płyty korytkowe pokrycie - papa asfaltowa</t>
  </si>
  <si>
    <t>częściowo</t>
  </si>
  <si>
    <t>Lwówecki Ośrodek Kultury, ul. Przyjaciół Żołnierza 5, 59-600 Lwówek Śląski</t>
  </si>
  <si>
    <t>9004Z</t>
  </si>
  <si>
    <t>działalność obiektów kultury</t>
  </si>
  <si>
    <t>użytku publicznego</t>
  </si>
  <si>
    <t>cegła-kamień</t>
  </si>
  <si>
    <t>dachówka ceramiczna</t>
  </si>
  <si>
    <t>b.dobra</t>
  </si>
  <si>
    <t>RAZEM SPRZĘT STACJONARNY</t>
  </si>
  <si>
    <t>RAZEM SPRZĘT PREZENOŚNY</t>
  </si>
  <si>
    <t>RAZEM MONITORING</t>
  </si>
  <si>
    <t>GMINA I MIASTO LWÓWEK ŚLĄSKI REGON 230821670 NIP 616-10-03-030</t>
  </si>
  <si>
    <t>000530643</t>
  </si>
  <si>
    <t>Urząd Gminy i Miasta Lwówek Śląski, Aleja Wojska Polskiego 25A, 59 – 600 Lwówek Śląski</t>
  </si>
  <si>
    <t>Boisko wielofunkcyjne</t>
  </si>
  <si>
    <t>Skocznia do skoku w dal</t>
  </si>
  <si>
    <t>Skocznia do skoku wzwyż</t>
  </si>
  <si>
    <t>Plac do pchnięcia kulą</t>
  </si>
  <si>
    <t>Boisko ORLIK</t>
  </si>
  <si>
    <t>O</t>
  </si>
  <si>
    <t>KB</t>
  </si>
  <si>
    <t>administracja publiczna</t>
  </si>
  <si>
    <t>1 km</t>
  </si>
  <si>
    <t>10.  Lwówecki Ośrodek Kultury</t>
  </si>
  <si>
    <t>budynek ubezpieczany przez Urząd Miasta i Gminy</t>
  </si>
  <si>
    <t xml:space="preserve">zabezpieczenia
(znane zabiezpieczenia p-poż i przeciw kradzieżowe)     </t>
  </si>
  <si>
    <t>Budynek użytkowy</t>
  </si>
  <si>
    <t>biura gminy i powiatu</t>
  </si>
  <si>
    <t>XIX wiek</t>
  </si>
  <si>
    <t>Aleja Wojska Polskiego 25</t>
  </si>
  <si>
    <t>Ratusz</t>
  </si>
  <si>
    <t>XVI wiek</t>
  </si>
  <si>
    <t>gaśnice,czujniki</t>
  </si>
  <si>
    <t>Plac Wolności</t>
  </si>
  <si>
    <t>Budynek Lwóweckiego Ośrodka Kultury</t>
  </si>
  <si>
    <t>gaśnice,kraty</t>
  </si>
  <si>
    <t>Lwówek Śląski,ul.Przyjaciół Żołnierza 5</t>
  </si>
  <si>
    <t>przed 1945</t>
  </si>
  <si>
    <t>Toaleta wolnostojąca</t>
  </si>
  <si>
    <t>toaleta</t>
  </si>
  <si>
    <t>ul Dworcowa</t>
  </si>
  <si>
    <t>Baszta Lubańska, zlokalizowana jest w linii wewnętrznego pierścienia murów obronnych, u wylotu ulicy E. Orzeszkowej w Lwówku Śląskim.Obecnie użytkowany jako izba pamiatek. Pierwotna średniowieczna wieża została przebudowana w poczatku XVI wieku. Obeikt składa sie z siedmiu kondygnacji w zasadzie jednoprzestrznnych, przedzielonych stropami o konstrukcji drewnianej. Obiekt przykryty jest obecnie dachem wieżowym o konstrukcji namiotowej.</t>
  </si>
  <si>
    <t>użyteczność publiczna</t>
  </si>
  <si>
    <t>Lwówek Śląski, wylot ulicy E. Orzeszkowej, w linii murów obronnych</t>
  </si>
  <si>
    <t xml:space="preserve">Baszta Bolesławiecka zlokalizowana jest w części północnej obwarowań, u zbiegu ulicy Murarskiej i Przyjaciół Żołnierza.Obecnie nieużytkowana.Pierwsza połowa XV wieku- przypuszczalna data rozbudowy baszty.1728 rok - odbudowa baszty, budowa barokowego hełmu, ostatni remont 1 1983 roku - wykonnaie gzymsu wieńczącego betonowego i stożkowegpprzekrycia krytego dachówką ceramiczną. </t>
  </si>
  <si>
    <t>użytecznośc publiczna</t>
  </si>
  <si>
    <t>gaśnica</t>
  </si>
  <si>
    <t>Lwówek Śląski, wylokt ulicy Murarskiej i Przyjaciół Żołnierza, w linii murów obronnych</t>
  </si>
  <si>
    <t>Fontanna Sukienników na Rynku</t>
  </si>
  <si>
    <t>początek XXw - wcześniej ok. 1600r. Studnia miejska</t>
  </si>
  <si>
    <t>Plac Wolności - cześć wschodnia rynku miejskiego, 59-600 Lwówek Ślaski</t>
  </si>
  <si>
    <t>Fontanna z Lwem na Rynku</t>
  </si>
  <si>
    <t xml:space="preserve">koniec XVIII w </t>
  </si>
  <si>
    <t>Plac Wolności  - część zachodnia rynku miejskiego</t>
  </si>
  <si>
    <t>Plac zabaw w Lwówku Śl.</t>
  </si>
  <si>
    <t>2012</t>
  </si>
  <si>
    <t>ul. Mickiewicza dz.194/13 Lwówek Śl.</t>
  </si>
  <si>
    <t>Plac zabaw w Sobocie</t>
  </si>
  <si>
    <t>Sobota, dz. 255</t>
  </si>
  <si>
    <t>Plac zabaw w Chmielnie</t>
  </si>
  <si>
    <t>2014</t>
  </si>
  <si>
    <t>Plac zabaw w parku miejskim</t>
  </si>
  <si>
    <t>2013</t>
  </si>
  <si>
    <t>Plac zabaw w Rakowicach Wielkich</t>
  </si>
  <si>
    <t>Rakowice Wielkie, dz. 300/19</t>
  </si>
  <si>
    <t>kamienne</t>
  </si>
  <si>
    <t>drewniane i betonowe</t>
  </si>
  <si>
    <t>dachówka i papa</t>
  </si>
  <si>
    <t>drewniane,żelbetonowe</t>
  </si>
  <si>
    <t>metalowa</t>
  </si>
  <si>
    <t>metalowy</t>
  </si>
  <si>
    <t>fundamenty i ściany zewnętrzne z kamienia rzędowego i warstwowego ( piaskowiec ) na zaprawie wapiennej, grubości 200-105 cm</t>
  </si>
  <si>
    <t>stropy z belek drewnianych, na IV piętrze strop nagi z deskowaniem na zakład polski, polichromowany, schody drewniane</t>
  </si>
  <si>
    <t>więźba dachowa drewniana, typu wieżowego o konstrukcji namiotowej wielokondygnacyjnej, w górnej części z zastosowaniem słupa środkowego ( króla ), kryty dachówką karpiówką</t>
  </si>
  <si>
    <t>fundamenty i ściany  z kamienia i wapienia o wiązaniu rzędowym , łączony zaprawą wapienną, grubość murów od 2,5m w przyziemiu do 1,0 m kondygnacja czwarta.</t>
  </si>
  <si>
    <t>stropy z belek drewnianych</t>
  </si>
  <si>
    <t>więźba dachowa drewniana , typu wieżowego o konstrukcji namiotowej, kryty dachówką karpiówką</t>
  </si>
  <si>
    <t xml:space="preserve">faontanna z piaskowca, po renowacji, podświetlana, zasilana  z szafki elektrycznej na Placu Wolności  </t>
  </si>
  <si>
    <t>fontanna z piaskowca, po renowacji, podświetlona, zasilana z szafki elektrycznej  na Placu Wplności</t>
  </si>
  <si>
    <t>konstrukcja dostateczny, pokrycie do remontu</t>
  </si>
  <si>
    <t>instalacja wod-kan, c.o. nie dotyczy</t>
  </si>
  <si>
    <t>195,0</t>
  </si>
  <si>
    <t>22,84</t>
  </si>
  <si>
    <t>ŚWIETLICE</t>
  </si>
  <si>
    <t>Świetlica wiejska w Płóczkach Górnych</t>
  </si>
  <si>
    <t xml:space="preserve">Świetlica wiejska w Zbylutowie </t>
  </si>
  <si>
    <t>Świetlica wiejska w Kotliskach</t>
  </si>
  <si>
    <t xml:space="preserve">Świetlica wiejska w Niwnicach </t>
  </si>
  <si>
    <t>mieszkalno-użytkowy</t>
  </si>
  <si>
    <t>Świetlica wiejska w Górczycy</t>
  </si>
  <si>
    <t>Świetlica  wiejska we Włodzicach Wielkich</t>
  </si>
  <si>
    <t>Świetlica wiejska w Żerkowicach</t>
  </si>
  <si>
    <t>Swietlica wiejska w Gaszowie</t>
  </si>
  <si>
    <t>Świetlica wiejska w Gradówku</t>
  </si>
  <si>
    <t>Świetlica wiejska w Skorzynicach</t>
  </si>
  <si>
    <t>Świetlica wiejska w Sobocie</t>
  </si>
  <si>
    <t>Świetlica wiejska w Płóczkach Dolnych</t>
  </si>
  <si>
    <t>Świetlica w Rakowicach Wielkich z placem</t>
  </si>
  <si>
    <t>Świetlica wiejska w Dłużcu</t>
  </si>
  <si>
    <t>Świetlica wiejska w Dębowym Gaju</t>
  </si>
  <si>
    <t>Płoczki Górne nr 92, 59-600 Lwówek Śląski</t>
  </si>
  <si>
    <t>Zbylutów 189, 59-600 Lwówek Śląski</t>
  </si>
  <si>
    <t>Kotliska, 59-600 Lwówek Śląski</t>
  </si>
  <si>
    <t>Niwnice 97, 59-600 Lwówek Śląski</t>
  </si>
  <si>
    <t>Górczyca 28, 59-600 Lwówek Śląski</t>
  </si>
  <si>
    <t>Włodzice Wielkie 28A, 59-600 Lwówek Śląski</t>
  </si>
  <si>
    <t>Żerkowice 30, 59-600 Lwówek Śląski</t>
  </si>
  <si>
    <t>Gaszów 30, 59-600 Lwówek Ślaski</t>
  </si>
  <si>
    <t>Gradówek 67, 59-600 Lwówek Śląski</t>
  </si>
  <si>
    <t>Skorzynice 87, 59-600 Lwówek Śląski</t>
  </si>
  <si>
    <t>Sobota, dz. nr  259, 59-600 Lwówek Śląski</t>
  </si>
  <si>
    <t>Płóczki Dolne  dz.nr 278/8, 59-600 Lwówek Śląski</t>
  </si>
  <si>
    <t>Dłużec 30, 59-600 Lwówek Ślaski</t>
  </si>
  <si>
    <t>Dębowy Gaj, 59-600 Lwówek Śląski</t>
  </si>
  <si>
    <t>z kamienia i cegły</t>
  </si>
  <si>
    <t>nad piwnicą masywne krzyżowe z cegły, pozostałe drewniane</t>
  </si>
  <si>
    <t>konstrukcja drewniana, dwuspadowa, krokwiowo-płatwiowa, kryty dachówką karpiówka podwójnie</t>
  </si>
  <si>
    <t>przyziemia łukowe z cegły i kamienia, pozostałe drewniane belkowe</t>
  </si>
  <si>
    <t>konstrukcja drewniana, dwuspadowa, kryty stona południowa blacha na deskowaniu, ołnocna łupek w karo</t>
  </si>
  <si>
    <t>fundament stanowi płyta żelbetowa,ściany nadziemia pustak ceramiczny</t>
  </si>
  <si>
    <t>podwieszany lekki</t>
  </si>
  <si>
    <t>wiązary dachowe, drewniane, pokrycie z dachówki ceramicznej</t>
  </si>
  <si>
    <t>fundamenty i ściany piwnic kamienne, pozostałe ceglano-kamienne</t>
  </si>
  <si>
    <t>w piwnicy sklepienie kamienne, pozostałe drewniane belkowe</t>
  </si>
  <si>
    <t>drewniana, pokrycie z dachówki karpiówki</t>
  </si>
  <si>
    <t>fundamenty z kamienia, pozostałe z cegły i kamienia</t>
  </si>
  <si>
    <t>nad piwnicą masywne z cegły, pozostałe  drewniane</t>
  </si>
  <si>
    <t>konstrukcja dachu drewniana, pokrycie z adachówki karpiówki - podwójnie</t>
  </si>
  <si>
    <t xml:space="preserve">fundamenty z kamienia, ściany z cegły i kamienia           </t>
  </si>
  <si>
    <t>konstrukcja dachu drewniana, pokrycie z z blachy falistej</t>
  </si>
  <si>
    <t>drewniane belkowe</t>
  </si>
  <si>
    <t>nad piwnicą masywne łukowe,pozostałe odcinkowe i drewniane</t>
  </si>
  <si>
    <t>nad piwnica masywne, pozostałe drewniane</t>
  </si>
  <si>
    <t>drewniana,pokrycie dachówka ceramiczna karpiówka</t>
  </si>
  <si>
    <t>z kamienia i ceramiki</t>
  </si>
  <si>
    <t>drewniana, kryty dchówką ceramiczna</t>
  </si>
  <si>
    <t>drewniana, kryty dachówką karpiówką</t>
  </si>
  <si>
    <t>betonowe, płyta wrstwowa drewniana</t>
  </si>
  <si>
    <t>podwieszany zplyty GK</t>
  </si>
  <si>
    <t>drewniana, kryty blachodachówką</t>
  </si>
  <si>
    <t>żelbetowe,pustak ceramiczny</t>
  </si>
  <si>
    <t>Teriva I bis</t>
  </si>
  <si>
    <t>drewniana,kryty dachówką ceramiczną</t>
  </si>
  <si>
    <t>fundamenty żelbetowe, ściany z cegły</t>
  </si>
  <si>
    <t>drewniany, kryty blachodachówka</t>
  </si>
  <si>
    <t>fundamenty z kamienia, ściany z kamienia i cegły</t>
  </si>
  <si>
    <t>konstrukcja drewniana, kryty dachówką ceramiczną podwójnie</t>
  </si>
  <si>
    <t>dostateczny konstrukcja, do remontu pokrycie dachu</t>
  </si>
  <si>
    <t>wod-kan do remontu, c.o. nie dotyczy</t>
  </si>
  <si>
    <t>wod-kan dostateczny, c.o. nie dotyczty</t>
  </si>
  <si>
    <t>prefabrykowana drewniane wiazary - dobra, pokrycie- dobry</t>
  </si>
  <si>
    <t>wod-kan dobry, c.o. elektryczne konwekcyjne - dobry</t>
  </si>
  <si>
    <t>konstrukcja dostateczny, pokrycie dobre</t>
  </si>
  <si>
    <t>wod-kan dobry, c.o. nie dotyczy</t>
  </si>
  <si>
    <t xml:space="preserve">konstrukcja dostateczny, pokrycie dostateczny </t>
  </si>
  <si>
    <t>wod-kan dostateczny, c.o. nie dotyczy</t>
  </si>
  <si>
    <t>konstrukcja i pokrycie do remontu</t>
  </si>
  <si>
    <t>zły</t>
  </si>
  <si>
    <t>konstrukcja dachu i pokrycie dostateczny</t>
  </si>
  <si>
    <t>przyłącze wody</t>
  </si>
  <si>
    <t>konstrukcja dachu i pokrycie dobry</t>
  </si>
  <si>
    <t>dobry,c.o. elektryczne</t>
  </si>
  <si>
    <t>dostateczny i zły</t>
  </si>
  <si>
    <t>konstrukcja i pokrycie dostateczny</t>
  </si>
  <si>
    <t>konstrukcja i pokrycie dobry</t>
  </si>
  <si>
    <t>dobra, c.o. elektyryczne</t>
  </si>
  <si>
    <t>tak-częściowo</t>
  </si>
  <si>
    <t>tak częściowo</t>
  </si>
  <si>
    <t xml:space="preserve">nie </t>
  </si>
  <si>
    <t>1+ poddasze użytkowe</t>
  </si>
  <si>
    <t>częściowe</t>
  </si>
  <si>
    <t>REMIZY OSP</t>
  </si>
  <si>
    <t>Remiza OSP w Zbylutowie</t>
  </si>
  <si>
    <t>Remiza OSP we Włodzicach Wielkich</t>
  </si>
  <si>
    <t>Remiza OSP w Sobocie</t>
  </si>
  <si>
    <t>Remiza OSP w Płóczkach Górnych</t>
  </si>
  <si>
    <t>Remiza OSP w Niwnicach</t>
  </si>
  <si>
    <t>Remiza OSP w Kotliskach</t>
  </si>
  <si>
    <t>Remiza w Chmielnie-stary budynek z wieżą</t>
  </si>
  <si>
    <t>gaśnice i alarm Terminal DTG-53</t>
  </si>
  <si>
    <t>Zbylutów , dz. nr 1028/2, 59-600 Lwówek Śląski</t>
  </si>
  <si>
    <t xml:space="preserve">gaśnice + alarm Terminal DTG-53 </t>
  </si>
  <si>
    <t>Włodzice Wielkie dz. nr 277, 59-600 Lwówek Ślaski</t>
  </si>
  <si>
    <t>gaśnice + alarm Terminal DTG-53</t>
  </si>
  <si>
    <t>Sobota , dz.nr 188, 59-600 Lwówek Śląski</t>
  </si>
  <si>
    <t>1935 + dobudowa 2000</t>
  </si>
  <si>
    <t>gaśnice+ alarm Terminal DTG-53</t>
  </si>
  <si>
    <t>Płóczki Górne dz. nr 684, 59-600 Lwówek Śląski</t>
  </si>
  <si>
    <t>Niwnice nr dz. 885, 59-600 Lwówek Śląski</t>
  </si>
  <si>
    <t>Kotliska, dz. nr 561, 59-600 Lwówek Śląski</t>
  </si>
  <si>
    <t>Chmielno, dz. nr 873</t>
  </si>
  <si>
    <t>fundamenty z kamienia, ściany z cegły i kamienia</t>
  </si>
  <si>
    <t>konstrukcja drewniana, kryty blachodachówką i łupkiem</t>
  </si>
  <si>
    <t>fundamenty kamienne, ściany z cegły i klamienia</t>
  </si>
  <si>
    <t>derwniane belkowe</t>
  </si>
  <si>
    <t xml:space="preserve">konstrukcja drewniana, kryty blachodachówką </t>
  </si>
  <si>
    <t>fundamenty żelbetowe, ściany z pustaków Alfa I bloczków betonowych</t>
  </si>
  <si>
    <t>prefabrykowane zelbetowe</t>
  </si>
  <si>
    <t>betonowa,pokrycie z papy</t>
  </si>
  <si>
    <t>fundamenty z kamienia i żelbetowe, ściany murowane z cegły i siporeksu</t>
  </si>
  <si>
    <t>drewniane belkowe i prefabrykowane</t>
  </si>
  <si>
    <t xml:space="preserve">drewniana, kryty blachodachówką </t>
  </si>
  <si>
    <t>fundamenty żelbetowe, ściany z pustaków ALFA i siporeksu</t>
  </si>
  <si>
    <t>prefabrykowany żelbetowy</t>
  </si>
  <si>
    <t>betonowy, kryty papą termozgrzewlna</t>
  </si>
  <si>
    <t>fundamenty z kamienia, ściany zcegły i kamienia</t>
  </si>
  <si>
    <t xml:space="preserve">konstrukcja drewniana, kryty dachówką ceramiczna </t>
  </si>
  <si>
    <t>dobra, c.o. brak</t>
  </si>
  <si>
    <t>instalacja wod-kan</t>
  </si>
  <si>
    <t>do remontu</t>
  </si>
  <si>
    <t>alarm,gaśnice proszkowe szt.10, kraty w oknach, agencja ochrony całodobowej, hydranty wewnętrzne szt.2, instalacja odgromowa</t>
  </si>
  <si>
    <t>gaśnice proszkowe szt.3,,agencja ochrony całodobowej, instalacja odgromowa</t>
  </si>
  <si>
    <t>alarm, gasnice proszkowe szt. 6, kraty w oknach, agencja ochrony całodobowej, hydranty wewnętrzne szt. 3, , instalacja odgromowa</t>
  </si>
  <si>
    <t>ogrodzenie, agencja ochrony całodobowej</t>
  </si>
  <si>
    <t>kamień, cegła</t>
  </si>
  <si>
    <t>nawierzchnia poliuretanowa</t>
  </si>
  <si>
    <t>nawierzchnia szutrowa</t>
  </si>
  <si>
    <t>sztuczna trawa</t>
  </si>
  <si>
    <t>drewno,blachodachówka</t>
  </si>
  <si>
    <t>tablica interaktywna + projektor</t>
  </si>
  <si>
    <t xml:space="preserve">gaśnice, czujnik bezpieczeństwa gazowego (na terenie obiektu), monitoring, hydranty szt.2 </t>
  </si>
  <si>
    <t>komputer biuro</t>
  </si>
  <si>
    <t>NOTEBOK LENOWO</t>
  </si>
  <si>
    <t>projektor Epson</t>
  </si>
  <si>
    <t>Lwówek Śląski, dz. Nr 218/1, 218/2</t>
  </si>
  <si>
    <t>Rozbudowa kiosku "okrąglak" o pomieszczenie sanitarne wraz z infrastrukturą techniczną w Lwówku Śląskim</t>
  </si>
  <si>
    <t>5. Szkoła Podstawowa nr 1</t>
  </si>
  <si>
    <t>Kopiarka Gestetner MPc2800</t>
  </si>
  <si>
    <t>Tablica interaktywna Avtek TT-Board 80 Pro</t>
  </si>
  <si>
    <t>Projektor ViewSonic PJD5353Ls</t>
  </si>
  <si>
    <t>Laptop lenovo Idea Pad 100-15IBY</t>
  </si>
  <si>
    <t>ALL IN ONELENOVO IDEACENTER AIO 300-235/8GB/24</t>
  </si>
  <si>
    <t>NOTEBOOK LENOVO 300-17 17,3/i5 HD+/6200U</t>
  </si>
  <si>
    <t>Lenovo  Ideapad 310-15 i5-6200U/4GB/240/Win10</t>
  </si>
  <si>
    <t>Mikrofon KARSECT WR-25D/HT-25</t>
  </si>
  <si>
    <t>Mikrofon RH-SOUND HST-02A</t>
  </si>
  <si>
    <t>Szkoła Postawowa nr 1</t>
  </si>
  <si>
    <t>Odkurzacz mokro/suchy Kerscher WD</t>
  </si>
  <si>
    <t>Monitor LG 20</t>
  </si>
  <si>
    <t>3. Wykaz monitoringu wizyjnego - system kamer itp.</t>
  </si>
  <si>
    <t>Serwer FUJITSU</t>
  </si>
  <si>
    <t>Klimatyzator MIDEA Blanc</t>
  </si>
  <si>
    <t>Serwer</t>
  </si>
  <si>
    <t>Odtwarzacz PHILIPS</t>
  </si>
  <si>
    <t>Tablet</t>
  </si>
  <si>
    <t>lampa błyskowa Speedlite Di 600</t>
  </si>
  <si>
    <t>aparat fotograficzny cyfrowy NIKON D 3300</t>
  </si>
  <si>
    <t>organy muzyczne Keyboard CASIO CTK-7200</t>
  </si>
  <si>
    <t>kompresor do pompowania ASI200 BlackDecker</t>
  </si>
  <si>
    <t>kamera obrotowa VAHC HSD920HD (na zewnątrz)+rejestrator  VAHR +dysk HDD 2TB</t>
  </si>
  <si>
    <t>Klimatyzacja FTX B35C+Rx B35C</t>
  </si>
  <si>
    <t>tablica interaktywna dotykowa myBoard BLACK CERAMIK multi touch 82  2 szt.</t>
  </si>
  <si>
    <t>tablica interaktywna dotykowa myBoard 84C ceramiczna, 6 touch   6szt.+ projektor 6 szt.+ zestaw nagłaśniający + 2 głośniki ścienne</t>
  </si>
  <si>
    <t>Laptop N3050,  4GB, 500GB, W10, ACER 4 SZT.</t>
  </si>
  <si>
    <t>Laptop N3050,  4GB, 500GB, W10, ACER 18 SZT.</t>
  </si>
  <si>
    <t>kuchnia elektryczna 4 palniki z piekarnikiem</t>
  </si>
  <si>
    <t>pralka CS4 1272D3/2-S CANDY</t>
  </si>
  <si>
    <t>gaśnice 8 szt.. Alarm-monitoring</t>
  </si>
  <si>
    <t>beton,drewno</t>
  </si>
  <si>
    <t>dachówka ceramiczna,,papa</t>
  </si>
  <si>
    <t xml:space="preserve">Zestaw komputerowy Fujitsu ESPRIMO P556 + Monitor - 29 szt po 5120,49 zł </t>
  </si>
  <si>
    <t>Kyocera M2040dn - 5 szt po 2613,75 zł</t>
  </si>
  <si>
    <t>Aparat Lustrzanka NIKON D7200</t>
  </si>
  <si>
    <t>Kamera PANASONIC HC-X1000 + statyw + akcesoria</t>
  </si>
  <si>
    <t>System alarmowo wizyjny</t>
  </si>
  <si>
    <t>616-10-03-030</t>
  </si>
  <si>
    <t>O*</t>
  </si>
  <si>
    <t>Plac Zabaw Lwówek Śląski przy ul. Jana Pawła II 34</t>
  </si>
  <si>
    <t>taik</t>
  </si>
  <si>
    <t>Plac zabaw Ustronie</t>
  </si>
  <si>
    <t>Plac zabaw Włodzice Małe</t>
  </si>
  <si>
    <t>Siłownia zewnętrzna Włodzice Wielkie</t>
  </si>
  <si>
    <t>siłownia zewnętrzna</t>
  </si>
  <si>
    <t>Siłownia zewnęttrzna Chmielno</t>
  </si>
  <si>
    <t>plac zabaw (Zagospodarowanie terenu: ciąg pieszo jezdny, miejsca postojowe w tym miejsce dla niepełnosprawnych, murowany z cegły klinkierowej śmietnik, teren zielony z miejscem rekreacyjnym składającym się z piaskownicy, huśtawki, ławek.)</t>
  </si>
  <si>
    <t>ul. Jana Pawła II 34 Lwówek Śląski</t>
  </si>
  <si>
    <t xml:space="preserve">    Ustronie</t>
  </si>
  <si>
    <t>Włodzice Małe</t>
  </si>
  <si>
    <t>Włodzice Wielkie</t>
  </si>
  <si>
    <t>Chmielno</t>
  </si>
  <si>
    <t>Świetlica wiejska Rakowice Małe</t>
  </si>
  <si>
    <t>lata 70-te</t>
  </si>
  <si>
    <t>Rakowice Małe 20B, 59-600 Lwówek Śląski</t>
  </si>
  <si>
    <t>fundamenty żelbetowe, ściany częściowo z pustaków żużlobetonowych, częściowo z gazobetonu</t>
  </si>
  <si>
    <t>stropodach żelbetowy, kryty papą</t>
  </si>
  <si>
    <t>instalacja wod-kan dobra, c.o nie dotyczy</t>
  </si>
  <si>
    <t>254,0</t>
  </si>
  <si>
    <t>45,50</t>
  </si>
  <si>
    <t xml:space="preserve">234,0 </t>
  </si>
  <si>
    <t>77,90</t>
  </si>
  <si>
    <t xml:space="preserve"> 56,0 </t>
  </si>
  <si>
    <t>85,75</t>
  </si>
  <si>
    <t xml:space="preserve">88,0 </t>
  </si>
  <si>
    <t xml:space="preserve">51,40 </t>
  </si>
  <si>
    <t>49,0</t>
  </si>
  <si>
    <t>ul. Wąska 13</t>
  </si>
  <si>
    <t>Włodzice Wielkie 24</t>
  </si>
  <si>
    <t>ul. Szpitalna 1-3</t>
  </si>
  <si>
    <t>Od 1997 występowało ryzyko powodzi. Obecnie: System zabezpieczenia p/powodziowego tworzą: -wały p/powodz. o długości 5032 m; 2 bramy p/powodz.; 10 szt zapór p/powodz.; kanał ulgi; rowy i ścieki odwadniające; międzywale i polder rolniczy Płakowice; Miasto jest zabezpieczone</t>
  </si>
  <si>
    <t xml:space="preserve"> mieszkanie nr 13/1: 45,7 mieszkanie nr 13/3: 38,5</t>
  </si>
  <si>
    <t>ok. XIII wiek remont 2018</t>
  </si>
  <si>
    <t>Mury obronne</t>
  </si>
  <si>
    <t>ok. XIII wiek
remont w 2018r.</t>
  </si>
  <si>
    <t>Planty miejskie</t>
  </si>
  <si>
    <t>Fontanna z Czaplą</t>
  </si>
  <si>
    <t>koniec XIXw - w 2018r. Przebudowana</t>
  </si>
  <si>
    <t>Planty Miejskie - przy ul. Orzeszkowej</t>
  </si>
  <si>
    <t>fontanna z granitu z czaplą z brązu, komora technologiczna wraz z wyposażeniem i układem sterowniczym, podświetlana 
po renowacji</t>
  </si>
  <si>
    <t>Alejki parkowe na terenie Plant miejskich</t>
  </si>
  <si>
    <t>Planty miejskie wokół murów obronnych</t>
  </si>
  <si>
    <t>część alejek wykonana o nawierzchni mineralnej, część z kostki brukowej płukanej, część z kostki kamiennej bazaltowej</t>
  </si>
  <si>
    <t>Oświetlenie  i iluminacji murów obronnych</t>
  </si>
  <si>
    <t>Oświetlenie  parku i zasilanie wysp w parku miejskim</t>
  </si>
  <si>
    <t>Park Miejski</t>
  </si>
  <si>
    <t>Alejki parkowe w Parku Miejskim</t>
  </si>
  <si>
    <t>alejki z kostki brukowej płukanej</t>
  </si>
  <si>
    <t>Stawy w parku miejskim</t>
  </si>
  <si>
    <t>Początek XXw.
Przebudowa w 2018r.</t>
  </si>
  <si>
    <t>brzegi stawu umocnione narzutem kamiennym</t>
  </si>
  <si>
    <t>Siłownia zewnętrzna Włodzice Małe</t>
  </si>
  <si>
    <t>klawiatura bezprzewodowa Modecom MC</t>
  </si>
  <si>
    <t>drukarka Brother DCP-j105w</t>
  </si>
  <si>
    <t>kserokopiarka Nashuatec MP-2553</t>
  </si>
  <si>
    <t>gitara Harley Benon LP400</t>
  </si>
  <si>
    <t>dwukanałowy zestaw 2 nagłównych mikrofonów</t>
  </si>
  <si>
    <t>wzmacniacz gitarowy 20-AAR Stage</t>
  </si>
  <si>
    <t>harmonijka klawiszowa SH32 Patriot</t>
  </si>
  <si>
    <t>mikrofon Behringer C2 para</t>
  </si>
  <si>
    <t>zestaw oświetleniowy Flower-belka</t>
  </si>
  <si>
    <t>kolumna głośnikowa Fenton SPB-8PA 2x400W</t>
  </si>
  <si>
    <t>kolumna głośnikowa Fenton SPB-8PA 600W</t>
  </si>
  <si>
    <t>kolumna estradowa Dx-2022 800W   2 kpl.</t>
  </si>
  <si>
    <t>laminator Fellows Spectra A3</t>
  </si>
  <si>
    <t>niszczarka HSMX13 SHredStar</t>
  </si>
  <si>
    <t>waga elektroniczna SECCA 799z</t>
  </si>
  <si>
    <t>dysk 1T2,5 SATA</t>
  </si>
  <si>
    <t>Waga elektroniczna laboratoryjna</t>
  </si>
  <si>
    <t>zasilacz laboratoryjny Yina 305D</t>
  </si>
  <si>
    <t>komputer sekretariat</t>
  </si>
  <si>
    <t>monitoring</t>
  </si>
  <si>
    <t>Tablica interaktywna ESPRIT MT+ projektor Optima</t>
  </si>
  <si>
    <t>Projektor Epson EB-520</t>
  </si>
  <si>
    <t>Tablica multimedialna S83 10 Touch</t>
  </si>
  <si>
    <t>Drukarka Epson L310</t>
  </si>
  <si>
    <t>Głosnik Soundbar</t>
  </si>
  <si>
    <t>Radioodtwarzacz Sony</t>
  </si>
  <si>
    <t xml:space="preserve">Keyboard Yamaha DGX </t>
  </si>
  <si>
    <t>ListwaYamaha NLP-7A</t>
  </si>
  <si>
    <t>Głosnik Lark Soundbar 2.0</t>
  </si>
  <si>
    <t>Radioodtwarzacz Kruger Matz KM3902</t>
  </si>
  <si>
    <t>Notebook HP 250 G6</t>
  </si>
  <si>
    <t>Laptop Lenowo 100</t>
  </si>
  <si>
    <t xml:space="preserve">dostateczna </t>
  </si>
  <si>
    <t>Minitor interaktywny AVTEK</t>
  </si>
  <si>
    <t>Monitor interaktywny AVTEK+OPS</t>
  </si>
  <si>
    <t>Zestaw Tablica PROMETHEM</t>
  </si>
  <si>
    <t>Notebook Lenowo 15,6"HD</t>
  </si>
  <si>
    <t>000711149</t>
  </si>
  <si>
    <t>Niszczarka</t>
  </si>
  <si>
    <t>Telewizor</t>
  </si>
  <si>
    <t>Aparat telefoniczny</t>
  </si>
  <si>
    <t>Zmiękczacz do wody</t>
  </si>
  <si>
    <t>Radioodtwarzacz</t>
  </si>
  <si>
    <t>Tablety 4 szt.</t>
  </si>
  <si>
    <t>Telefon SIMENS</t>
  </si>
  <si>
    <t>Komputer</t>
  </si>
  <si>
    <t>Krajalnica</t>
  </si>
  <si>
    <t>Gofrownica</t>
  </si>
  <si>
    <t>Odkurzacz ZELMER</t>
  </si>
  <si>
    <t>HP 25064</t>
  </si>
  <si>
    <t>8891Z</t>
  </si>
  <si>
    <t>8899Z</t>
  </si>
  <si>
    <t>Siłownia zewnętrzna Gradówek</t>
  </si>
  <si>
    <t>Gradówek</t>
  </si>
  <si>
    <t>Plac zabaw - Niwnice</t>
  </si>
  <si>
    <t>Plac zabaw</t>
  </si>
  <si>
    <t>Niwnice</t>
  </si>
  <si>
    <t>Plac zabaw oraz siłownia zewnętrzna - Pieszków</t>
  </si>
  <si>
    <t>Plac zabaw i siłownia zewnęrzna</t>
  </si>
  <si>
    <t>Pieszków</t>
  </si>
  <si>
    <t>Sobota - siłownia zewnętrzna</t>
  </si>
  <si>
    <t>Sobota</t>
  </si>
  <si>
    <t>Płóczki Górne</t>
  </si>
  <si>
    <t>Targowisko Miejskie w Lwówku Śląskim</t>
  </si>
  <si>
    <t>przebudowa w 2018 r.</t>
  </si>
  <si>
    <t>AL Wojska  Polskiego Targowisko</t>
  </si>
  <si>
    <t>chodniki, plac, miejswca postojowe - kostka betonowa szara, zjazdy - kostka betonowa grafitowa, teren zielony</t>
  </si>
  <si>
    <t xml:space="preserve">Pawilon handlowy na Targowim Miejskim wraz z toaletą </t>
  </si>
  <si>
    <t>działalność handlowa + toaleta</t>
  </si>
  <si>
    <t>Płyty warstwowe typu "Sandwich", gr. 10 cm, powierzchnie płyt wykończone blachą ocynkowaną, konstrukcja z elementów stalowych</t>
  </si>
  <si>
    <t>nachylenie 3%, blacha ocenkowana powlekana, kosztrukcja dachu - profile stalowe</t>
  </si>
  <si>
    <t>Wiaty handlowe</t>
  </si>
  <si>
    <t>działalność handlowa</t>
  </si>
  <si>
    <t xml:space="preserve">Konstrukcja z profili stalowych </t>
  </si>
  <si>
    <t>blacha trapezowa T35, kąt nachylenia: 5˚</t>
  </si>
  <si>
    <t>Zaplecze sportowe - Płóczki Górne</t>
  </si>
  <si>
    <t>użytecznosć publiczna</t>
  </si>
  <si>
    <t>Płóczki Górne, dz. nr 614/2            59-600 Lwówek Śląski</t>
  </si>
  <si>
    <t>Fundamenty wykonane z płyty betonowej i zbrojonej włóknami stalowymi</t>
  </si>
  <si>
    <t>konstrukacja drewniana, kryty blachą trapezową</t>
  </si>
  <si>
    <t>Przystań Izerska w Ustroniu - altana</t>
  </si>
  <si>
    <t>Ustronie, dz. nr 353 i 354/4,           59-600 Lwówek Śląski</t>
  </si>
  <si>
    <t>fundamenty żelbetowe, ściany z kamienia (piaskowca) łamanego niesortowanego</t>
  </si>
  <si>
    <t>konstrukcja drewniana, kryty dachówką ceramiczną</t>
  </si>
  <si>
    <t>Przystań Izerska w Pieszkowie - altana</t>
  </si>
  <si>
    <t>Pieszków, dz. nr 106/2,           59-600 Lwówek Śląski</t>
  </si>
  <si>
    <t>Budynek garażowy OSP w Sobocie</t>
  </si>
  <si>
    <t>Sobota , dz.nr 255, 59-600 Lwówek Śląski</t>
  </si>
  <si>
    <t>fundamenty żelbetowe, ściany z pustaków ceramicznych i bloczków z gazobetonu</t>
  </si>
  <si>
    <t>podwieszany z płyt GKF</t>
  </si>
  <si>
    <t>instalacja wentylacyjna - bardzo dobry, kominowa - nie dotyczy</t>
  </si>
  <si>
    <t>Klub Dziecięcy nr 1, ul. Aleja Wojska Polskiego 21, 59-600 Lwówek Śląski</t>
  </si>
  <si>
    <t>Drukarka EpsonWF-7111</t>
  </si>
  <si>
    <t>Monitory Philips V5 2 szt.</t>
  </si>
  <si>
    <t>Klimatyzator RotensoZico Z35 W- 2 szt.</t>
  </si>
  <si>
    <t>Drukarka ROCOH SP 3600</t>
  </si>
  <si>
    <t>mikrofon Stage Line TXS 606 HT szt.2</t>
  </si>
  <si>
    <t>multimetr cyfrowy z pomiarem</t>
  </si>
  <si>
    <t>miernik natężenia dźwięku cyfrowy LCD10</t>
  </si>
  <si>
    <t>amperomierz i woltomierz szkolny</t>
  </si>
  <si>
    <t>wielki zestaw do nauki elektryczności</t>
  </si>
  <si>
    <t xml:space="preserve">tablica interaktywna IQ Board + projektor Optima </t>
  </si>
  <si>
    <t>komputer sekretariat 1 szt.</t>
  </si>
  <si>
    <t>komputer COA-WIN 7</t>
  </si>
  <si>
    <t>projektor EPSON EB-670</t>
  </si>
  <si>
    <t>komputer księgowość 1 szt.</t>
  </si>
  <si>
    <t xml:space="preserve">zestaw nagłaśniający </t>
  </si>
  <si>
    <t>projektor EPSON EB-520</t>
  </si>
  <si>
    <t>monitor interaktywny myBoard TE-XP 65</t>
  </si>
  <si>
    <t>notebook Lenovo IdeaPad 110-15IBR 2 szt.</t>
  </si>
  <si>
    <t>notebook Lenovo IdeaPad 110-15IBR 1 szt.</t>
  </si>
  <si>
    <t>ocieplenie całego budynku styropianem oraz wymiana stolarki okiennej - 2004 rok, wymiana instalacji grzewczej - 1994 r., zamontowana instalacja hydrantowa - 2008 r. Adaptacja lewego skrzydła szkoły na dwa oddziały przedszkolne z szatniami, sanitariatami. Remont dwóch sanitariatów na parterze szkoły. Wymiana pokrycia dachowego na dachu sali gimnastycznej.</t>
  </si>
  <si>
    <t>Kopiarka Conika Minolta</t>
  </si>
  <si>
    <t>Komputer COA-VIN-7</t>
  </si>
  <si>
    <t>Serwer NAS-Qnap</t>
  </si>
  <si>
    <t>Niszczarka LEITZ office slim P-4</t>
  </si>
  <si>
    <t>Zestaw AVTEK TT Board</t>
  </si>
  <si>
    <t>Drukarka Epson L3111</t>
  </si>
  <si>
    <t>Laptop Acer</t>
  </si>
  <si>
    <t>Tablet Lenowo</t>
  </si>
  <si>
    <t>Dysk przenośny 1 T 2,5 syata</t>
  </si>
  <si>
    <t>do nauki</t>
  </si>
  <si>
    <t>komputer NTT</t>
  </si>
  <si>
    <t>LENOWO V 320</t>
  </si>
  <si>
    <t>monitoring zewnętrzny</t>
  </si>
  <si>
    <t>UTM Stormshield</t>
  </si>
  <si>
    <t>Robot wielofunkcyjny Kenwood</t>
  </si>
  <si>
    <t xml:space="preserve">DVD Sony </t>
  </si>
  <si>
    <t>Radiodtwarzacz Blaupunkt</t>
  </si>
  <si>
    <t>Ruter WiFi TP-link</t>
  </si>
  <si>
    <t>Zmywarka Stalgast</t>
  </si>
  <si>
    <t>Aparta cyfrowy CANON</t>
  </si>
  <si>
    <t>Maszyna do baniek</t>
  </si>
  <si>
    <t>Laptop HP</t>
  </si>
  <si>
    <t>Tablet TKDP</t>
  </si>
  <si>
    <t>Kserokopiarka Konica Minolta</t>
  </si>
  <si>
    <t>Klub Dziecięcy nr 1</t>
  </si>
  <si>
    <t>Telewizor PANASONIC</t>
  </si>
  <si>
    <t>Telefon PANASONIC</t>
  </si>
  <si>
    <t>Telefon szt. 2</t>
  </si>
  <si>
    <t>Telefon</t>
  </si>
  <si>
    <t>Router</t>
  </si>
  <si>
    <t>Odkurzacz Karcher</t>
  </si>
  <si>
    <t>Odkurzacz Zelmer 2 szt.</t>
  </si>
  <si>
    <t>Telefon Gigaset</t>
  </si>
  <si>
    <t>Drukarka EPSON</t>
  </si>
  <si>
    <t>Radioodtwarzacz Philips</t>
  </si>
  <si>
    <t>Centrala telefoniczna Silican</t>
  </si>
  <si>
    <t>Bramofon</t>
  </si>
  <si>
    <t>Waga elektroniczna</t>
  </si>
  <si>
    <t>Kserokopiarka Konica</t>
  </si>
  <si>
    <t>Telefon Panasonic</t>
  </si>
  <si>
    <t>Telefon Dartel</t>
  </si>
  <si>
    <t>Nagłosnienie</t>
  </si>
  <si>
    <t xml:space="preserve">Namioty handlowe </t>
  </si>
  <si>
    <t>kserokopiarka</t>
  </si>
  <si>
    <t>Kyocera TASKalfa 3252ci - 2 szt po 12 915 zł</t>
  </si>
  <si>
    <t xml:space="preserve">Telewizor Thomson 55" UD6406 </t>
  </si>
  <si>
    <t>Siłownia zewnętrzna Niwnice</t>
  </si>
  <si>
    <t>Płóczki Góne plac zabaw</t>
  </si>
  <si>
    <t>Dłużec plac zabaw</t>
  </si>
  <si>
    <t>Kotliska plac zabaw dla dzieci</t>
  </si>
  <si>
    <t>Mojesz miejsce grillowo ogniskowe</t>
  </si>
  <si>
    <t>miejsce rekreacyjne</t>
  </si>
  <si>
    <t>Rakowice Małe</t>
  </si>
  <si>
    <t>Tor rowerowy typu pumptrack</t>
  </si>
  <si>
    <t>tor rowerowy</t>
  </si>
  <si>
    <t>Szlak Szwajcarii Lwóweckiej</t>
  </si>
  <si>
    <t>szlak turystyczny - punkty widokowe</t>
  </si>
  <si>
    <t>Budowa Otwartej Strefy Aktywności wariant rozszerzony</t>
  </si>
  <si>
    <t>plac zabaw o charakterze sprawnościowym i siłownia plenerowa ze strefą relaksu</t>
  </si>
  <si>
    <t>Dłużec</t>
  </si>
  <si>
    <t>Kotliska</t>
  </si>
  <si>
    <t>Mojesz</t>
  </si>
  <si>
    <t>Lwówek Śląski, dz. 473/1 - stadion</t>
  </si>
  <si>
    <t>Lwówek Śląski, obręb 3, dz. nr 135/1, 166/2, 153/5</t>
  </si>
  <si>
    <t>Lwówek Śląski, dz. Nr 473, Stadion Miejski</t>
  </si>
  <si>
    <t>w 2019 r. przeprowadzono remont sceny w budynku świetlicy na kwotę 8 760 zł</t>
  </si>
  <si>
    <t>w 2016 r. przeprowadzono remont wnętrza świetlicy na kwotę 46204,90</t>
  </si>
  <si>
    <t>W 2017 r, przeprowadzono remont i wzmocnienie stropu na kwotę 142278,8; w 2019 r. przeprowadzono remont toalet w budynku świetlicy wiejskiej w Sobocie na kwotę 40 454,28</t>
  </si>
  <si>
    <t>remont wnętrza świetlicy na kwotę 84900 zł w 2016 r. oraz remont elewacji w 2019 na kwotę 13028,78</t>
  </si>
  <si>
    <t>rejestrator monitoringu DS7216 wewnątrz bud.</t>
  </si>
  <si>
    <t>sprzęt alarmowy systemu SSWiN wewnątrz bud.</t>
  </si>
  <si>
    <r>
      <t>UWAGA:</t>
    </r>
    <r>
      <rPr>
        <b/>
        <sz val="9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</si>
  <si>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Garaż metalowy pod zeskok o wym. 500x400x70cm szt.1 -17 779,65 zł;  zeskok do skoku wzwyż o wym. 500x400x70cm szt. 1- 11 820,16 zł</t>
  </si>
  <si>
    <t>wartość</t>
  </si>
  <si>
    <t>dostateczny, na sali gimnastycznej dobry</t>
  </si>
  <si>
    <t>ściany budynku murowane z prefabrykowanego betonu komórkowego grubości 24 cm i cegły dziurawki otynkowane zaprawą cementowo - wapienną, od zewnątrz ocieolone steropianem</t>
  </si>
  <si>
    <t>DMS grubości 27 cm oraz stropy DZ-3 grubości 24 cm, mała sala gimnastyczna - płyta żuzlobetonowa ocieplenie z supremy i pokrycie papowe</t>
  </si>
  <si>
    <t>ściany osłonowo szczelinowe z cegły kratówk, ocieplone styropianem, wzmocnione filarami z cegły pełnej</t>
  </si>
  <si>
    <t>wykonany z prefabrykowanych płyt żelbetonowych opartych na dźwigarach</t>
  </si>
  <si>
    <t>monitoring, instalacja hydrantowa, gaśnice, ochrona mienia przez zewnetrzna firme, instalacja alarmowa</t>
  </si>
  <si>
    <t>instalacja hydrantowa, gaśnice</t>
  </si>
  <si>
    <t>gaśnice (szt. 10), aktywny system bezpieczeństwa gazowego (na terenie obiektu), kraty na najniższej kdygnacji, monitoring</t>
  </si>
  <si>
    <t>fundamenty - kamienne, ściany ceglano-kamienne</t>
  </si>
  <si>
    <t>betonowe, jeden strop beton-płyta OSB i wełna mineralna</t>
  </si>
  <si>
    <t>konstrukcja drewniana, pokrycie dachu: dachówka-karpiówka</t>
  </si>
  <si>
    <t>w 2018 r. przeprowadzono remont pomieszczeń - koszt robót bud.                 1 695 592,03 zł</t>
  </si>
  <si>
    <r>
      <t xml:space="preserve">1. Wykaz sprzętu elektronicznego </t>
    </r>
    <r>
      <rPr>
        <b/>
        <i/>
        <u val="single"/>
        <sz val="9"/>
        <rFont val="Arial"/>
        <family val="2"/>
      </rPr>
      <t>stacjonarnego</t>
    </r>
    <r>
      <rPr>
        <b/>
        <i/>
        <sz val="9"/>
        <rFont val="Arial"/>
        <family val="2"/>
      </rPr>
      <t xml:space="preserve"> (do 5 lat)</t>
    </r>
  </si>
  <si>
    <r>
      <t xml:space="preserve">2. 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(do 5 lat) </t>
    </r>
  </si>
  <si>
    <r>
      <t xml:space="preserve">nazwa środka trwałego oraz informacja, czy urządzenie zainstalowane jest </t>
    </r>
    <r>
      <rPr>
        <b/>
        <u val="single"/>
        <sz val="9"/>
        <rFont val="Arial"/>
        <family val="2"/>
      </rPr>
      <t>wewnątrz budynku</t>
    </r>
    <r>
      <rPr>
        <b/>
        <sz val="9"/>
        <rFont val="Arial"/>
        <family val="2"/>
      </rPr>
      <t xml:space="preserve">, czy </t>
    </r>
    <r>
      <rPr>
        <b/>
        <u val="single"/>
        <sz val="9"/>
        <rFont val="Arial"/>
        <family val="2"/>
      </rPr>
      <t>na zewnątrz</t>
    </r>
  </si>
  <si>
    <t>przed 1945
remont w 2019 r.</t>
  </si>
  <si>
    <t>wymiana pokrycia dachowego za kwotę 110 543,90zł brutto + 
4 920,00 zł nadzór</t>
  </si>
  <si>
    <t>drewno /blachodachówka</t>
  </si>
  <si>
    <t>wymiana pokrycia dachowego za kwotę 102 295,92 zł brutto + 
4 920,00 zł nadzór</t>
  </si>
  <si>
    <t>1905
remont w 2017 r.</t>
  </si>
  <si>
    <t>remont dachu - 164 991,72 zł
remont stropu i dachu w 2017 r. 
- 31 092,37 zł brutto</t>
  </si>
  <si>
    <t>Ubezpieczony</t>
  </si>
  <si>
    <t>Ryzyko</t>
  </si>
  <si>
    <t>Data Szkody</t>
  </si>
  <si>
    <t>Opis szkody</t>
  </si>
  <si>
    <t>Miejsce szkody</t>
  </si>
  <si>
    <t>Data decyzji</t>
  </si>
  <si>
    <t>Wypłata</t>
  </si>
  <si>
    <t>OC dróg</t>
  </si>
  <si>
    <t>Szyby</t>
  </si>
  <si>
    <t>OC ogólne</t>
  </si>
  <si>
    <t>Mienie od ognia i innych zdarzeń</t>
  </si>
  <si>
    <t>Lwówek Śląski</t>
  </si>
  <si>
    <t>Szkoła Podstawowa nr 2, Al. Wojska Polskiego 1A 59-600 Lwówek Śląski</t>
  </si>
  <si>
    <t>Kradzież</t>
  </si>
  <si>
    <t>Lwówek Śląski, ul. Dworcowa</t>
  </si>
  <si>
    <t>Lwówek Śląski, ul. Kościelna</t>
  </si>
  <si>
    <t>Uszkodzenie słupa oświetleniowego prawdopodobnie wskutek uderzenia przez nieznany pojazd</t>
  </si>
  <si>
    <t>Płóczki Górne 48, Lwówek Śląski</t>
  </si>
  <si>
    <t>Włamanie do Restauracji Rycerskiej w Ratuszu.</t>
  </si>
  <si>
    <t>Ratusz - lokal wynajmowany - Restauracja Rycerska</t>
  </si>
  <si>
    <t>Dewastacja toalety miejskiej oraz kradzież jej elementów.</t>
  </si>
  <si>
    <t>Obrażenia ciała doznane  na chodniku w wyniku wystającego prętu, który wbił się w prawe podudzie.</t>
  </si>
  <si>
    <t>Lwówek Śląski, ul.Przyjaciół Żołnierza 11</t>
  </si>
  <si>
    <t>Kradzież kamer monitoringu</t>
  </si>
  <si>
    <t>Rakowice Wielkie</t>
  </si>
  <si>
    <t>Uszkodzenie szyby wskutek uderzenia kamieniem.</t>
  </si>
  <si>
    <t>Uszkodzenie pojazdu wskutek odpryśnięcia kamienia spod kosiarki podczas wykaszania traw.</t>
  </si>
  <si>
    <t>Szwajcaria Lwówecka- parking</t>
  </si>
  <si>
    <t>Uszkodzenie słupów oswietleniowych wskutek wandalizmu.</t>
  </si>
  <si>
    <t>ul. Widokowa, Lwówek Śląski</t>
  </si>
  <si>
    <t>Uszkodzenie mienia gminnego wskutek dewastacji.</t>
  </si>
  <si>
    <t>Lwówek Ślaski</t>
  </si>
  <si>
    <t>Zniszczenie  elementów małej architektury wskutek aktu wandalizmu.</t>
  </si>
  <si>
    <t>Lwówek Śląski,  ( obręb murów obronnych oraz parku miejskiego)</t>
  </si>
  <si>
    <t>Dewastacja pawilonu handlowego na targowisku miejskim przez pomalowanie ścian.</t>
  </si>
  <si>
    <t>Targowisko Miejskie, ul. Rzeczna w Lwówku Śląskim</t>
  </si>
  <si>
    <t>Szkoła Podstawowa nr 1</t>
  </si>
  <si>
    <t>Uszkodzenie 9 szt. szyb zespolonych w placówne szkolnej , na korytarzu na parterze, I pietrze oraz sali gimnastycznej i  klasach .</t>
  </si>
  <si>
    <t>Szkoła Podstawowa nr 1, Jana Pawła II 35 59-600 Lwówek Śląski</t>
  </si>
  <si>
    <t>Uszkodzenie 3 szt. lamp oświetlenia miejskiego wskutek aktu wandalizmu dokonanego przez nieznanych sprawców</t>
  </si>
  <si>
    <t>Uszkodzenie kamery monitoringu miejskiego wskutek przepięcia elektrycznego.</t>
  </si>
  <si>
    <t>Lwówek Śląski, ul. Pl. Wolności 3/2</t>
  </si>
  <si>
    <t>Uszkodzenie pojazdu na drodze w wyniku  złego stanu nawierzchni jezdni.</t>
  </si>
  <si>
    <t>Rakowice Małe ( droga wjazdowa )</t>
  </si>
  <si>
    <t>uraz ciała wskutek poparzenia podczas gaszenia pożaru</t>
  </si>
  <si>
    <t>ściernisko na terenie Gminy Lwówek Śląski</t>
  </si>
  <si>
    <t>Uszkodzenie pojazdu na drodze wskutek najechania na wystającą studzienkę kanalizacyjną</t>
  </si>
  <si>
    <t>Lwówek Śląski, ul. Kombatantów (jadąc w kier. tzw. Wzgórza Buchholza, na wys. "Zajazdu Leśniego"</t>
  </si>
  <si>
    <t>Uszkodzenie latarni ulicznej w wyniku kolizji drogowej.</t>
  </si>
  <si>
    <t>Rakowice Wielkie (sklep spożywczy)</t>
  </si>
  <si>
    <t>Zalanie lokalu - Kaplicy przez lokatora  mieszkania, w którym doszło do peknięcia rury doprowadzającej wodę.</t>
  </si>
  <si>
    <t>Radomiłowice 9 - Kaplica</t>
  </si>
  <si>
    <t>Uszkodzenie latarni ulicznej wskutek kolizji drogowej.</t>
  </si>
  <si>
    <t>ul. Spacerowa, Lwówek Śląski</t>
  </si>
  <si>
    <t>ul. Jaśkiewicza, Lwówek Śląski</t>
  </si>
  <si>
    <t>Uszkodzenie barierek drogowych w wyniku powalonego drzewa.</t>
  </si>
  <si>
    <t>ul. Sikorskiego, Lwówek Śląski</t>
  </si>
  <si>
    <t>NNW OSP</t>
  </si>
  <si>
    <t xml:space="preserve">  616-15-65-555</t>
  </si>
  <si>
    <t>Budżet roczny</t>
  </si>
  <si>
    <t xml:space="preserve">Telewizor SAMSUNG </t>
  </si>
  <si>
    <t>Aparat CANON</t>
  </si>
  <si>
    <t>składowane - ul. Przyjaciół Żołnierza 5, 59-600 Lwówek Śląski; sezonowo rozkładane na wolnym powietrzu</t>
  </si>
  <si>
    <t>Aparat fotograficzny NIKON</t>
  </si>
  <si>
    <t>Dysk zapasowy, pamieć z oprogramowaniem</t>
  </si>
  <si>
    <t>Notebook Acer</t>
  </si>
  <si>
    <t>Drukarka Develop ineo</t>
  </si>
  <si>
    <t>Głowa LIXADA Led 7x10W 4 szt.</t>
  </si>
  <si>
    <t>nagrzewnica elektryczna 9KW 2 szt.</t>
  </si>
  <si>
    <t>Light 4ME 8X12W Led światła 6 szt.</t>
  </si>
  <si>
    <t>Light 4ME Mini Spot 60 MKIII Led światła 2 szt.</t>
  </si>
  <si>
    <t>Light 4ME Basic Light Bar Led listwa 8 szt.</t>
  </si>
  <si>
    <t>Monitor Acer</t>
  </si>
  <si>
    <t>ul. Przyjaciół Żołnierza 5, 59-600 Lwówek Śląski</t>
  </si>
  <si>
    <t>Publiczne Przedszkole nr 2 w Lwówku Śląskim, ul. Partyzantów 10, 59-600 Lwówek Śląski</t>
  </si>
  <si>
    <t>616-14-30-312</t>
  </si>
  <si>
    <t>8510Z</t>
  </si>
  <si>
    <t>placówka wychowania przedszkolnego</t>
  </si>
  <si>
    <t>Ściany prefabrykowane - wielki blok - wypełnienie gazobeton</t>
  </si>
  <si>
    <t>Kamera zewnętrzna 1 szt.</t>
  </si>
  <si>
    <t>Kamera zewnętrzna 2 szt.</t>
  </si>
  <si>
    <t>Radioodtwarzacz Boombox</t>
  </si>
  <si>
    <t>Komputer 2 szt.</t>
  </si>
  <si>
    <t>Pralka Samsung</t>
  </si>
  <si>
    <t>Klimatyzator 2 szt.</t>
  </si>
  <si>
    <t xml:space="preserve">  616-14-30-298</t>
  </si>
  <si>
    <t>Publiczne Przedszkole nr 1 w Lwówku Śląskim, ul. Aleja Wojska Polskiego 21, 59-600 Lwówek Śląski</t>
  </si>
  <si>
    <t>Urządzenie wielofunkcyjne</t>
  </si>
  <si>
    <t>Głośnik do komputera</t>
  </si>
  <si>
    <t>Wiertarka udarowa Modeco</t>
  </si>
  <si>
    <t>Kosiarka spalinowa NAC-MEX50</t>
  </si>
  <si>
    <t>Sprawowanie funkcji wychowawczo-dydaktyczno- opiekuńczej w stosunku do dzieci w wieku 3-6 lat, zgodnie z ustawą Prawo Oświatowe</t>
  </si>
  <si>
    <t>Sprawowanie funkcji opiekuńczo-wychowawczo-dydaktycznej w stosunku do dzieci w wieku do lat 3, zgodnie z Ustawą z dnia 4 lutego 2011r. o opiece nad dziećmi w wieku do lat 3</t>
  </si>
  <si>
    <t xml:space="preserve">  616-14-32-280</t>
  </si>
  <si>
    <t>NOTEBOK</t>
  </si>
  <si>
    <t xml:space="preserve"> LENOWO OB..50-80</t>
  </si>
  <si>
    <t>komputer Coreg 1900MDDR-3</t>
  </si>
  <si>
    <t xml:space="preserve">komputer </t>
  </si>
  <si>
    <t>gaśnice, hydrant, alarm, monitoring</t>
  </si>
  <si>
    <t>z cegły</t>
  </si>
  <si>
    <t>żelbetonowe</t>
  </si>
  <si>
    <t>płaski, kryty papą na lepik</t>
  </si>
  <si>
    <t>Płóczki Górne 58</t>
  </si>
  <si>
    <t>sieć wodnokanalizacyjna do remontu, centralne ogrzewanie dobre</t>
  </si>
  <si>
    <t>616-15-63-036</t>
  </si>
  <si>
    <t>laptop HP - 15 da 1024 nw</t>
  </si>
  <si>
    <t>Dell Inspiron 5593 15,6"  i 7/1065GZ/8GB/WIN 10</t>
  </si>
  <si>
    <t>Dell Inspiron 5593 15,6"  i 7/1065GZ/8GB/WIN 11</t>
  </si>
  <si>
    <t>Dell Inspiron 5593 15,6"  i 7/1065GZ/8GB/WIN 12</t>
  </si>
  <si>
    <t>Dell Inspiron 5593 15,6"  i 7/1065GZ/8GB/WIN 13</t>
  </si>
  <si>
    <t>Dell Inspiron 5593 15,6"  i 7/1065GZ/8GB/WIN 14</t>
  </si>
  <si>
    <t>UBIQUITI Switch 24 x 1GbE 2xFP poE US-24-250W</t>
  </si>
  <si>
    <t>2,5 km od rzeki Bóbr</t>
  </si>
  <si>
    <t>okna - bardzo dobry, drzwi - dobra</t>
  </si>
  <si>
    <t>616-14-32-245</t>
  </si>
  <si>
    <t>Szkoła Podstawowa nr 3 im. Szarych Szeregów w Lwówku Śląskim, ul. Pałacowa 11, 59-600 Lwówek Śląski</t>
  </si>
  <si>
    <t>drukarka</t>
  </si>
  <si>
    <t>notebook HP PAV</t>
  </si>
  <si>
    <t>projektor EPSON EB-530</t>
  </si>
  <si>
    <t xml:space="preserve">centrala telefoniczna </t>
  </si>
  <si>
    <t>616-12-78-991</t>
  </si>
  <si>
    <t>Szkoła Podstawowa nr 1 im. Jana Pawła II, ul. Jana Pawła II 35, 59-600 Lwówek Śląski</t>
  </si>
  <si>
    <t>Szkoła Podstawowa nr 2  im. 10-tej Sudeckiej Dywizji Piechoty, ul. Aleja Wojska Polskiego 1A, 59-600 Lwówek Śląski</t>
  </si>
  <si>
    <t>Szkoła Podstawowa nr 3 im. Szarych Szeregów w Lwówku Śląskim, Filia w Zbylutowie, Zbylutów 133, 59 - 600 Lwówek Śląski</t>
  </si>
  <si>
    <t>laptop Acer Aspire 5 A 515    szt.4</t>
  </si>
  <si>
    <t>ekspres ciś. Do kawy SACO HP8917/09</t>
  </si>
  <si>
    <t>aparat Nikon Coolpik A 10</t>
  </si>
  <si>
    <t>głośnik Logitech 2313  szt.2</t>
  </si>
  <si>
    <t>tablet Huawei T 510.1  szt.8</t>
  </si>
  <si>
    <t>komputer przenośny Acer Aspire 3</t>
  </si>
  <si>
    <t>tablet OVERMAX  szt.12</t>
  </si>
  <si>
    <t>wkrętarka akumulatorowa MODECO 12V</t>
  </si>
  <si>
    <t>nawigacja TOMTOM start 52 eu</t>
  </si>
  <si>
    <t>szlifierka kątowa graphite 860W</t>
  </si>
  <si>
    <t>wiertarka udarowa Madeco 810W</t>
  </si>
  <si>
    <t>suwmiarka elektroniczna 150 mm</t>
  </si>
  <si>
    <t>multitester 5 w 1 luksomierz, wilgotnomierz, decybelom.</t>
  </si>
  <si>
    <t>wentylator stojący Revanson WT-1040S szt.16</t>
  </si>
  <si>
    <t>urządzenie wielofunkcyjne CANON MF 643 dw</t>
  </si>
  <si>
    <t>Telefon bezprzewodowy Panasonic KX-TG7861</t>
  </si>
  <si>
    <t>drukarka HP LJ M 3035xs</t>
  </si>
  <si>
    <t>projektor Epson EB-680      szt.3</t>
  </si>
  <si>
    <t>projektor multimedialny Benq Mx 631 st szt.4</t>
  </si>
  <si>
    <t>tablica interaktywna Epson Multi Touch 80"  szt.4</t>
  </si>
  <si>
    <t>urzadzenie wielofunkcyjne HP Laser Pro M28w</t>
  </si>
  <si>
    <t>drukarka laserowa HP Laser Jet Pro M15 w</t>
  </si>
  <si>
    <t>projektor multimedialny VivitekDx281-ST  szt.3</t>
  </si>
  <si>
    <t>UPS zasilacz awaryjny EVER 1200 AUR</t>
  </si>
  <si>
    <t>drukarka 3D Da Vinci    szt.2</t>
  </si>
  <si>
    <t>kserokopiarka MP4002 SP</t>
  </si>
  <si>
    <t>warnik do wody CHWB-30s   szt.2</t>
  </si>
  <si>
    <t>niszczarka Shredcat 8260 cc  szt.2</t>
  </si>
  <si>
    <t>tablica interaktywna Qomo QWB379BW    szt.6</t>
  </si>
  <si>
    <t>projektor multimedialny Vivitek Dx881ST    szt.6</t>
  </si>
  <si>
    <t>drukarka Hpcolor Laser Jet Pro MEPM177FW szt.2</t>
  </si>
  <si>
    <t>komputer stacjonarny HPRefab 570-P014      szt.3</t>
  </si>
  <si>
    <t>monitor ACER k242 HLD                             szt.3</t>
  </si>
  <si>
    <t>tablica interaktywna Prometheon78 Activ      szt.3</t>
  </si>
  <si>
    <t>projektor EPSON EB-680                            szt.3</t>
  </si>
  <si>
    <t xml:space="preserve">tablica interaktywna Prometheon78 Activ      </t>
  </si>
  <si>
    <t>projektor EPSON EB-680                            szt.2</t>
  </si>
  <si>
    <t>sygnalizator dla ruchu pieszo-kołowego  szt.2</t>
  </si>
  <si>
    <t>urządzenie wielofunkcyjne Brother MEC-L 3770 cdw</t>
  </si>
  <si>
    <t>zasilacz awaryjny UPS Micropower 1500VA</t>
  </si>
  <si>
    <t>niszczarka dokumentów OPUS SHREDCAT 8260CC</t>
  </si>
  <si>
    <t>niszczarka HSM X13 Shredstar</t>
  </si>
  <si>
    <t>gaśnice proszkowe szt.19, hydranty wewnętrzne szt. 9, czujki i urzadzenia alarmowe(lokalne na terenie obiektu), sprzęt alarmowy systemu SSWiN</t>
  </si>
  <si>
    <t>siporex</t>
  </si>
  <si>
    <t>remont dachu, koszt 237 263,00zł  13.10.2009r.</t>
  </si>
  <si>
    <t>Klimatyzator Kaisai ścienny</t>
  </si>
  <si>
    <t xml:space="preserve"> 616-12-25-606</t>
  </si>
  <si>
    <t>Miejsko - Gminny Ośrodek Pomocy Społecznej, Aleja Wojska Polskiego 27, 59-600 Lwówek Śląski</t>
  </si>
  <si>
    <t xml:space="preserve">pozostała pomoc społeczna bez zakwaterowania gdzie indziej niesklasyfikowana </t>
  </si>
  <si>
    <t>Zestaw Komputerowy</t>
  </si>
  <si>
    <t>Drukarka HP</t>
  </si>
  <si>
    <t>Monitory Philips V5 4 szt.</t>
  </si>
  <si>
    <t>Drukarka MFP m 227</t>
  </si>
  <si>
    <t>Drukarka Brother</t>
  </si>
  <si>
    <t>Zestaw Komputerowy COA</t>
  </si>
  <si>
    <t>616-14-47-927</t>
  </si>
  <si>
    <t>NOTEBOOK FUJITSU LIFEBOOK E556</t>
  </si>
  <si>
    <t>Monitor DOTYK.WIELKOFORMATOWY V552T  - 2 sztuki</t>
  </si>
  <si>
    <t>laptop Dell 15566-3000BL szt.5</t>
  </si>
  <si>
    <t>głośnik Media -tech Audience szt.6</t>
  </si>
  <si>
    <t>głośnik Media -tech Audience szt.2</t>
  </si>
  <si>
    <t>rejestrator monitoringu XVR Dahua wewnątrz bud.</t>
  </si>
  <si>
    <t>basen</t>
  </si>
  <si>
    <t>do 50 m</t>
  </si>
  <si>
    <t>Jaśkiewicza 2</t>
  </si>
  <si>
    <t xml:space="preserve">Jaśkiewicza 2 Lwówek Śląski </t>
  </si>
  <si>
    <t>drewno dachówka</t>
  </si>
  <si>
    <t>Przyjaciół Żołnierza 18</t>
  </si>
  <si>
    <t>Przyjaciół Żołnierza 18  Lwówek Śląski</t>
  </si>
  <si>
    <t>Nagórze</t>
  </si>
  <si>
    <t>wybrukowanie placu - miejsce spotkań</t>
  </si>
  <si>
    <t>Kotłownia</t>
  </si>
  <si>
    <t>Szkoła Podstawowa nr 1 im. Jana Pawła II, Filia w Niwnicach, Niwnice 145, 59-600 Lwówek Śląski</t>
  </si>
  <si>
    <t>Szkoła Podstawowa nr 1, Filia w Niwnicach</t>
  </si>
  <si>
    <t>6.  Szkoła Podstawowa w Płóczkach Górnych</t>
  </si>
  <si>
    <t>7. Publiczne Przedszkole nr 1</t>
  </si>
  <si>
    <t>8. Publiczne Przedszkole nr 2</t>
  </si>
  <si>
    <t>9. Lwówecki Ośrodek Kultury</t>
  </si>
  <si>
    <t>10. Klub Dziecięcy nr 1</t>
  </si>
  <si>
    <t>6. Szkoła Podstawowa w Płóczkach Górnych</t>
  </si>
  <si>
    <t>Lwówecka Biblioteka Publiczna, Plac Wolności 1, 59-600 Lwówek Śląski</t>
  </si>
  <si>
    <t>616-14-78-566</t>
  </si>
  <si>
    <t>Laptopy zakupione w ramach projektu Zdalna Szkoła - 25 szt. po 2 746,59 zł</t>
  </si>
  <si>
    <t>Laptopy zakupione w ramach projektu Zdalna Szkoła Plus - 27 szt. po 2 746,59 zł</t>
  </si>
  <si>
    <t>wartość KB obiektu +wartość przeprowadzonych remontów</t>
  </si>
  <si>
    <t>wartość KB budynku + wartość przeprowadzonego remontu i wystawy multimedialnej + wartość robót budowlanych polegających na czyszczeniu posadzki w sieni w 2020 r.</t>
  </si>
  <si>
    <t>rodzaj wartości (księgowa brutto - KB; odtworzeniowa - O)</t>
  </si>
  <si>
    <t>Uszkodzenie (wybicie) szyby w drzwiach zewnętrznych podczas koszenia trawy</t>
  </si>
  <si>
    <t>Hala sportowa - ul. Al. Wojska Polskiego 1A 59-600 Lwówek Śląski</t>
  </si>
  <si>
    <t>RAZEM MAJĄTEK</t>
  </si>
  <si>
    <t>RAZEM ROK 2020</t>
  </si>
  <si>
    <t>RAZEM ROK 2019</t>
  </si>
  <si>
    <t>RAZEM ROK 2018</t>
  </si>
  <si>
    <t xml:space="preserve">Uszkodzenie pojazdu w wyniku upadku odłamanego konaru drzewa. </t>
  </si>
  <si>
    <t>Basen miejski + na terenie basenu znajdują sie 4 panele solarne oraz 2 pompy ciepla</t>
  </si>
  <si>
    <t>cegła, kamień</t>
  </si>
  <si>
    <t>cegła,, kamień</t>
  </si>
  <si>
    <t>żelbetowy prefabrykowany</t>
  </si>
  <si>
    <t>dachówka</t>
  </si>
  <si>
    <t>beton, papa</t>
  </si>
  <si>
    <t>pustak ceramiczny</t>
  </si>
  <si>
    <t>prefabrykat</t>
  </si>
  <si>
    <t>papa, beton</t>
  </si>
  <si>
    <t>Tabela nr 6</t>
  </si>
  <si>
    <t>Tabela nr 5. Szkodowość za okres 01.01.2018 do 20.11.2020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</si>
</sst>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d/mm/yyyy"/>
    <numFmt numFmtId="177" formatCode="#,###.00"/>
    <numFmt numFmtId="178" formatCode="0_ ;\-0\ "/>
    <numFmt numFmtId="179" formatCode="#,##0.000"/>
    <numFmt numFmtId="180" formatCode="[$-415]d\ mmmm\ yyyy"/>
    <numFmt numFmtId="181" formatCode="#,##0_ ;\-#,##0\ "/>
    <numFmt numFmtId="182" formatCode="#,##0.00\ _z_ł"/>
    <numFmt numFmtId="183" formatCode="#,##0.00_ ;\-#,##0.00\ "/>
    <numFmt numFmtId="184" formatCode="[$-415]dddd\,\ d\ mmmm\ yyyy"/>
    <numFmt numFmtId="185" formatCode="0.00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36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8" fillId="3" borderId="0" applyNumberFormat="0" applyBorder="0" applyAlignment="0" applyProtection="0"/>
    <xf numFmtId="0" fontId="46" fillId="4" borderId="0" applyNumberFormat="0" applyBorder="0" applyAlignment="0" applyProtection="0"/>
    <xf numFmtId="0" fontId="8" fillId="5" borderId="0" applyNumberFormat="0" applyBorder="0" applyAlignment="0" applyProtection="0"/>
    <xf numFmtId="0" fontId="46" fillId="6" borderId="0" applyNumberFormat="0" applyBorder="0" applyAlignment="0" applyProtection="0"/>
    <xf numFmtId="0" fontId="8" fillId="7" borderId="0" applyNumberFormat="0" applyBorder="0" applyAlignment="0" applyProtection="0"/>
    <xf numFmtId="0" fontId="46" fillId="8" borderId="0" applyNumberFormat="0" applyBorder="0" applyAlignment="0" applyProtection="0"/>
    <xf numFmtId="0" fontId="8" fillId="9" borderId="0" applyNumberFormat="0" applyBorder="0" applyAlignment="0" applyProtection="0"/>
    <xf numFmtId="0" fontId="46" fillId="10" borderId="0" applyNumberFormat="0" applyBorder="0" applyAlignment="0" applyProtection="0"/>
    <xf numFmtId="0" fontId="8" fillId="11" borderId="0" applyNumberFormat="0" applyBorder="0" applyAlignment="0" applyProtection="0"/>
    <xf numFmtId="0" fontId="46" fillId="12" borderId="0" applyNumberFormat="0" applyBorder="0" applyAlignment="0" applyProtection="0"/>
    <xf numFmtId="0" fontId="8" fillId="13" borderId="0" applyNumberFormat="0" applyBorder="0" applyAlignment="0" applyProtection="0"/>
    <xf numFmtId="0" fontId="46" fillId="14" borderId="0" applyNumberFormat="0" applyBorder="0" applyAlignment="0" applyProtection="0"/>
    <xf numFmtId="0" fontId="8" fillId="15" borderId="0" applyNumberFormat="0" applyBorder="0" applyAlignment="0" applyProtection="0"/>
    <xf numFmtId="0" fontId="46" fillId="16" borderId="0" applyNumberFormat="0" applyBorder="0" applyAlignment="0" applyProtection="0"/>
    <xf numFmtId="0" fontId="8" fillId="17" borderId="0" applyNumberFormat="0" applyBorder="0" applyAlignment="0" applyProtection="0"/>
    <xf numFmtId="0" fontId="46" fillId="18" borderId="0" applyNumberFormat="0" applyBorder="0" applyAlignment="0" applyProtection="0"/>
    <xf numFmtId="0" fontId="8" fillId="19" borderId="0" applyNumberFormat="0" applyBorder="0" applyAlignment="0" applyProtection="0"/>
    <xf numFmtId="0" fontId="46" fillId="20" borderId="0" applyNumberFormat="0" applyBorder="0" applyAlignment="0" applyProtection="0"/>
    <xf numFmtId="0" fontId="8" fillId="9" borderId="0" applyNumberFormat="0" applyBorder="0" applyAlignment="0" applyProtection="0"/>
    <xf numFmtId="0" fontId="46" fillId="21" borderId="0" applyNumberFormat="0" applyBorder="0" applyAlignment="0" applyProtection="0"/>
    <xf numFmtId="0" fontId="8" fillId="15" borderId="0" applyNumberFormat="0" applyBorder="0" applyAlignment="0" applyProtection="0"/>
    <xf numFmtId="0" fontId="46" fillId="22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9" fillId="25" borderId="0" applyNumberFormat="0" applyBorder="0" applyAlignment="0" applyProtection="0"/>
    <xf numFmtId="0" fontId="47" fillId="26" borderId="0" applyNumberFormat="0" applyBorder="0" applyAlignment="0" applyProtection="0"/>
    <xf numFmtId="0" fontId="9" fillId="17" borderId="0" applyNumberFormat="0" applyBorder="0" applyAlignment="0" applyProtection="0"/>
    <xf numFmtId="0" fontId="47" fillId="27" borderId="0" applyNumberFormat="0" applyBorder="0" applyAlignment="0" applyProtection="0"/>
    <xf numFmtId="0" fontId="9" fillId="19" borderId="0" applyNumberFormat="0" applyBorder="0" applyAlignment="0" applyProtection="0"/>
    <xf numFmtId="0" fontId="47" fillId="28" borderId="0" applyNumberFormat="0" applyBorder="0" applyAlignment="0" applyProtection="0"/>
    <xf numFmtId="0" fontId="9" fillId="29" borderId="0" applyNumberFormat="0" applyBorder="0" applyAlignment="0" applyProtection="0"/>
    <xf numFmtId="0" fontId="47" fillId="30" borderId="0" applyNumberFormat="0" applyBorder="0" applyAlignment="0" applyProtection="0"/>
    <xf numFmtId="0" fontId="9" fillId="31" borderId="0" applyNumberFormat="0" applyBorder="0" applyAlignment="0" applyProtection="0"/>
    <xf numFmtId="0" fontId="47" fillId="32" borderId="0" applyNumberFormat="0" applyBorder="0" applyAlignment="0" applyProtection="0"/>
    <xf numFmtId="0" fontId="9" fillId="33" borderId="0" applyNumberFormat="0" applyBorder="0" applyAlignment="0" applyProtection="0"/>
    <xf numFmtId="0" fontId="47" fillId="34" borderId="0" applyNumberFormat="0" applyBorder="0" applyAlignment="0" applyProtection="0"/>
    <xf numFmtId="0" fontId="9" fillId="35" borderId="0" applyNumberFormat="0" applyBorder="0" applyAlignment="0" applyProtection="0"/>
    <xf numFmtId="0" fontId="47" fillId="36" borderId="0" applyNumberFormat="0" applyBorder="0" applyAlignment="0" applyProtection="0"/>
    <xf numFmtId="0" fontId="9" fillId="37" borderId="0" applyNumberFormat="0" applyBorder="0" applyAlignment="0" applyProtection="0"/>
    <xf numFmtId="0" fontId="47" fillId="38" borderId="0" applyNumberFormat="0" applyBorder="0" applyAlignment="0" applyProtection="0"/>
    <xf numFmtId="0" fontId="9" fillId="39" borderId="0" applyNumberFormat="0" applyBorder="0" applyAlignment="0" applyProtection="0"/>
    <xf numFmtId="0" fontId="47" fillId="40" borderId="0" applyNumberFormat="0" applyBorder="0" applyAlignment="0" applyProtection="0"/>
    <xf numFmtId="0" fontId="9" fillId="29" borderId="0" applyNumberFormat="0" applyBorder="0" applyAlignment="0" applyProtection="0"/>
    <xf numFmtId="0" fontId="47" fillId="41" borderId="0" applyNumberFormat="0" applyBorder="0" applyAlignment="0" applyProtection="0"/>
    <xf numFmtId="0" fontId="9" fillId="31" borderId="0" applyNumberFormat="0" applyBorder="0" applyAlignment="0" applyProtection="0"/>
    <xf numFmtId="0" fontId="47" fillId="42" borderId="0" applyNumberFormat="0" applyBorder="0" applyAlignment="0" applyProtection="0"/>
    <xf numFmtId="0" fontId="9" fillId="43" borderId="0" applyNumberFormat="0" applyBorder="0" applyAlignment="0" applyProtection="0"/>
    <xf numFmtId="0" fontId="48" fillId="44" borderId="1" applyNumberFormat="0" applyAlignment="0" applyProtection="0"/>
    <xf numFmtId="0" fontId="10" fillId="13" borderId="2" applyNumberFormat="0" applyAlignment="0" applyProtection="0"/>
    <xf numFmtId="0" fontId="49" fillId="45" borderId="3" applyNumberFormat="0" applyAlignment="0" applyProtection="0"/>
    <xf numFmtId="0" fontId="11" fillId="46" borderId="4" applyNumberFormat="0" applyAlignment="0" applyProtection="0"/>
    <xf numFmtId="0" fontId="12" fillId="7" borderId="0" applyNumberFormat="0" applyBorder="0" applyAlignment="0" applyProtection="0"/>
    <xf numFmtId="0" fontId="5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13" fillId="0" borderId="6" applyNumberFormat="0" applyFill="0" applyAlignment="0" applyProtection="0"/>
    <xf numFmtId="0" fontId="52" fillId="48" borderId="7" applyNumberFormat="0" applyAlignment="0" applyProtection="0"/>
    <xf numFmtId="0" fontId="14" fillId="49" borderId="8" applyNumberFormat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54" fillId="0" borderId="11" applyNumberFormat="0" applyFill="0" applyAlignment="0" applyProtection="0"/>
    <xf numFmtId="0" fontId="16" fillId="0" borderId="12" applyNumberFormat="0" applyFill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56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19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2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63" fillId="5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170" fontId="0" fillId="0" borderId="0" xfId="0" applyNumberFormat="1" applyFont="1" applyFill="1" applyAlignment="1">
      <alignment horizontal="center"/>
    </xf>
    <xf numFmtId="0" fontId="0" fillId="5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 wrapText="1"/>
    </xf>
    <xf numFmtId="0" fontId="64" fillId="55" borderId="0" xfId="0" applyFont="1" applyFill="1" applyAlignment="1">
      <alignment vertical="center" wrapText="1"/>
    </xf>
    <xf numFmtId="0" fontId="64" fillId="56" borderId="0" xfId="0" applyFont="1" applyFill="1" applyAlignment="1">
      <alignment vertical="center" wrapText="1"/>
    </xf>
    <xf numFmtId="0" fontId="65" fillId="56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55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55" borderId="21" xfId="0" applyFont="1" applyFill="1" applyBorder="1" applyAlignment="1">
      <alignment vertical="center" wrapText="1"/>
    </xf>
    <xf numFmtId="0" fontId="66" fillId="55" borderId="22" xfId="0" applyFont="1" applyFill="1" applyBorder="1" applyAlignment="1">
      <alignment horizontal="center" vertical="center" wrapText="1"/>
    </xf>
    <xf numFmtId="0" fontId="66" fillId="56" borderId="21" xfId="0" applyFont="1" applyFill="1" applyBorder="1" applyAlignment="1">
      <alignment horizontal="center" vertical="center" wrapText="1"/>
    </xf>
    <xf numFmtId="0" fontId="66" fillId="56" borderId="22" xfId="0" applyFont="1" applyFill="1" applyBorder="1" applyAlignment="1">
      <alignment horizontal="center" vertical="center" wrapText="1"/>
    </xf>
    <xf numFmtId="0" fontId="66" fillId="55" borderId="20" xfId="0" applyFont="1" applyFill="1" applyBorder="1" applyAlignment="1">
      <alignment horizontal="center" vertical="center" wrapText="1"/>
    </xf>
    <xf numFmtId="0" fontId="66" fillId="57" borderId="19" xfId="0" applyFont="1" applyFill="1" applyBorder="1" applyAlignment="1">
      <alignment horizontal="center" vertical="center" wrapText="1"/>
    </xf>
    <xf numFmtId="0" fontId="66" fillId="57" borderId="23" xfId="0" applyFont="1" applyFill="1" applyBorder="1" applyAlignment="1">
      <alignment horizontal="center" vertical="center" wrapText="1"/>
    </xf>
    <xf numFmtId="0" fontId="66" fillId="58" borderId="24" xfId="0" applyFont="1" applyFill="1" applyBorder="1" applyAlignment="1">
      <alignment horizontal="center" vertical="center" wrapText="1"/>
    </xf>
    <xf numFmtId="0" fontId="66" fillId="58" borderId="25" xfId="0" applyFont="1" applyFill="1" applyBorder="1" applyAlignment="1">
      <alignment horizontal="center" vertical="center" wrapText="1"/>
    </xf>
    <xf numFmtId="0" fontId="66" fillId="58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55" borderId="30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vertical="center" wrapText="1"/>
    </xf>
    <xf numFmtId="0" fontId="66" fillId="55" borderId="19" xfId="0" applyFont="1" applyFill="1" applyBorder="1" applyAlignment="1">
      <alignment horizontal="center" vertical="center" wrapText="1"/>
    </xf>
    <xf numFmtId="0" fontId="66" fillId="55" borderId="23" xfId="0" applyFont="1" applyFill="1" applyBorder="1" applyAlignment="1">
      <alignment horizontal="center" vertical="center" wrapText="1"/>
    </xf>
    <xf numFmtId="0" fontId="66" fillId="57" borderId="20" xfId="0" applyFont="1" applyFill="1" applyBorder="1" applyAlignment="1">
      <alignment horizontal="center" vertical="center" wrapText="1"/>
    </xf>
    <xf numFmtId="0" fontId="66" fillId="57" borderId="21" xfId="0" applyFont="1" applyFill="1" applyBorder="1" applyAlignment="1">
      <alignment vertical="center" wrapText="1"/>
    </xf>
    <xf numFmtId="0" fontId="66" fillId="57" borderId="21" xfId="0" applyFont="1" applyFill="1" applyBorder="1" applyAlignment="1">
      <alignment horizontal="center" vertical="center" wrapText="1"/>
    </xf>
    <xf numFmtId="0" fontId="66" fillId="57" borderId="22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55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55" borderId="0" xfId="0" applyFont="1" applyFill="1" applyAlignment="1">
      <alignment/>
    </xf>
    <xf numFmtId="0" fontId="67" fillId="55" borderId="0" xfId="0" applyFont="1" applyFill="1" applyBorder="1" applyAlignment="1">
      <alignment/>
    </xf>
    <xf numFmtId="0" fontId="68" fillId="55" borderId="0" xfId="0" applyFont="1" applyFill="1" applyAlignment="1">
      <alignment/>
    </xf>
    <xf numFmtId="0" fontId="69" fillId="0" borderId="0" xfId="0" applyFont="1" applyFill="1" applyAlignment="1">
      <alignment/>
    </xf>
    <xf numFmtId="44" fontId="69" fillId="0" borderId="0" xfId="0" applyNumberFormat="1" applyFont="1" applyFill="1" applyAlignment="1">
      <alignment/>
    </xf>
    <xf numFmtId="0" fontId="69" fillId="56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55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69" fillId="55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vertical="center"/>
    </xf>
    <xf numFmtId="170" fontId="71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49" fontId="66" fillId="0" borderId="0" xfId="0" applyNumberFormat="1" applyFont="1" applyAlignment="1">
      <alignment horizontal="justify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73" fillId="0" borderId="0" xfId="0" applyFont="1" applyAlignment="1">
      <alignment/>
    </xf>
    <xf numFmtId="0" fontId="65" fillId="58" borderId="31" xfId="0" applyFont="1" applyFill="1" applyBorder="1" applyAlignment="1">
      <alignment horizontal="center" vertical="center"/>
    </xf>
    <xf numFmtId="0" fontId="65" fillId="58" borderId="31" xfId="0" applyFont="1" applyFill="1" applyBorder="1" applyAlignment="1">
      <alignment horizontal="center" vertical="center" wrapText="1"/>
    </xf>
    <xf numFmtId="0" fontId="65" fillId="58" borderId="32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3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55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 quotePrefix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59" borderId="21" xfId="0" applyFont="1" applyFill="1" applyBorder="1" applyAlignment="1">
      <alignment horizontal="center" vertical="center" wrapText="1"/>
    </xf>
    <xf numFmtId="0" fontId="25" fillId="55" borderId="21" xfId="90" applyFont="1" applyFill="1" applyBorder="1" applyAlignment="1">
      <alignment horizontal="center" vertical="center"/>
      <protection/>
    </xf>
    <xf numFmtId="49" fontId="25" fillId="55" borderId="21" xfId="90" applyNumberFormat="1" applyFont="1" applyFill="1" applyBorder="1" applyAlignment="1">
      <alignment horizontal="center" vertical="center"/>
      <protection/>
    </xf>
    <xf numFmtId="49" fontId="25" fillId="55" borderId="21" xfId="90" applyNumberFormat="1" applyFont="1" applyFill="1" applyBorder="1" applyAlignment="1">
      <alignment horizontal="center" vertical="center" wrapText="1"/>
      <protection/>
    </xf>
    <xf numFmtId="0" fontId="25" fillId="55" borderId="21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5" fillId="55" borderId="0" xfId="0" applyFont="1" applyFill="1" applyBorder="1" applyAlignment="1">
      <alignment horizontal="center" vertical="center"/>
    </xf>
    <xf numFmtId="0" fontId="25" fillId="55" borderId="34" xfId="0" applyFont="1" applyFill="1" applyBorder="1" applyAlignment="1">
      <alignment horizontal="center" vertical="center" wrapText="1"/>
    </xf>
    <xf numFmtId="0" fontId="25" fillId="55" borderId="3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55" borderId="27" xfId="0" applyFont="1" applyFill="1" applyBorder="1" applyAlignment="1">
      <alignment horizontal="center" vertical="center" wrapText="1"/>
    </xf>
    <xf numFmtId="170" fontId="25" fillId="55" borderId="27" xfId="0" applyNumberFormat="1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left" vertical="center" wrapText="1"/>
    </xf>
    <xf numFmtId="170" fontId="25" fillId="55" borderId="21" xfId="0" applyNumberFormat="1" applyFont="1" applyFill="1" applyBorder="1" applyAlignment="1">
      <alignment horizontal="center" vertical="center" wrapText="1"/>
    </xf>
    <xf numFmtId="170" fontId="26" fillId="55" borderId="21" xfId="0" applyNumberFormat="1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center" vertical="center" wrapText="1"/>
    </xf>
    <xf numFmtId="170" fontId="26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0" fillId="55" borderId="0" xfId="0" applyFont="1" applyFill="1" applyAlignment="1">
      <alignment vertical="center" wrapText="1"/>
    </xf>
    <xf numFmtId="0" fontId="0" fillId="55" borderId="0" xfId="0" applyFont="1" applyFill="1" applyAlignment="1">
      <alignment vertical="center"/>
    </xf>
    <xf numFmtId="0" fontId="1" fillId="0" borderId="21" xfId="0" applyFont="1" applyBorder="1" applyAlignment="1">
      <alignment horizontal="center" vertical="center"/>
    </xf>
    <xf numFmtId="170" fontId="1" fillId="0" borderId="2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0" fontId="0" fillId="55" borderId="21" xfId="0" applyNumberFormat="1" applyFont="1" applyFill="1" applyBorder="1" applyAlignment="1">
      <alignment horizontal="center" vertical="center" wrapText="1"/>
    </xf>
    <xf numFmtId="17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55" borderId="21" xfId="0" applyFont="1" applyFill="1" applyBorder="1" applyAlignment="1">
      <alignment horizontal="center" vertical="center"/>
    </xf>
    <xf numFmtId="0" fontId="0" fillId="59" borderId="21" xfId="0" applyFont="1" applyFill="1" applyBorder="1" applyAlignment="1">
      <alignment vertical="center" wrapText="1"/>
    </xf>
    <xf numFmtId="170" fontId="0" fillId="55" borderId="21" xfId="90" applyNumberFormat="1" applyFont="1" applyFill="1" applyBorder="1" applyAlignment="1">
      <alignment horizontal="center" vertical="center"/>
      <protection/>
    </xf>
    <xf numFmtId="170" fontId="0" fillId="55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0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170" fontId="26" fillId="0" borderId="21" xfId="0" applyNumberFormat="1" applyFont="1" applyFill="1" applyBorder="1" applyAlignment="1">
      <alignment horizontal="center" vertical="center" wrapText="1"/>
    </xf>
    <xf numFmtId="0" fontId="25" fillId="0" borderId="21" xfId="90" applyFont="1" applyBorder="1" applyAlignment="1">
      <alignment vertical="center" wrapText="1"/>
      <protection/>
    </xf>
    <xf numFmtId="0" fontId="25" fillId="0" borderId="21" xfId="90" applyFont="1" applyBorder="1" applyAlignment="1">
      <alignment horizontal="center" vertical="center" wrapText="1"/>
      <protection/>
    </xf>
    <xf numFmtId="170" fontId="25" fillId="0" borderId="21" xfId="90" applyNumberFormat="1" applyFont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 wrapText="1"/>
    </xf>
    <xf numFmtId="170" fontId="25" fillId="0" borderId="36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vertical="center" wrapText="1"/>
    </xf>
    <xf numFmtId="170" fontId="25" fillId="0" borderId="37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vertical="center" wrapText="1"/>
    </xf>
    <xf numFmtId="170" fontId="25" fillId="0" borderId="38" xfId="0" applyNumberFormat="1" applyFont="1" applyFill="1" applyBorder="1" applyAlignment="1">
      <alignment horizontal="center" vertical="center" wrapText="1"/>
    </xf>
    <xf numFmtId="170" fontId="25" fillId="0" borderId="21" xfId="0" applyNumberFormat="1" applyFont="1" applyFill="1" applyBorder="1" applyAlignment="1">
      <alignment horizontal="center" vertical="center" wrapText="1"/>
    </xf>
    <xf numFmtId="170" fontId="26" fillId="55" borderId="21" xfId="107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vertical="center" wrapText="1"/>
    </xf>
    <xf numFmtId="170" fontId="25" fillId="55" borderId="21" xfId="112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170" fontId="26" fillId="55" borderId="29" xfId="107" applyNumberFormat="1" applyFont="1" applyFill="1" applyBorder="1" applyAlignment="1">
      <alignment horizontal="center" vertical="center" wrapText="1"/>
    </xf>
    <xf numFmtId="44" fontId="25" fillId="0" borderId="0" xfId="0" applyNumberFormat="1" applyFont="1" applyFill="1" applyAlignment="1">
      <alignment/>
    </xf>
    <xf numFmtId="0" fontId="26" fillId="60" borderId="21" xfId="0" applyFont="1" applyFill="1" applyBorder="1" applyAlignment="1">
      <alignment horizontal="center" vertical="center" wrapText="1"/>
    </xf>
    <xf numFmtId="170" fontId="26" fillId="60" borderId="21" xfId="0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/>
    </xf>
    <xf numFmtId="0" fontId="25" fillId="0" borderId="29" xfId="0" applyFont="1" applyFill="1" applyBorder="1" applyAlignment="1">
      <alignment vertical="center" wrapText="1"/>
    </xf>
    <xf numFmtId="0" fontId="26" fillId="55" borderId="0" xfId="0" applyFont="1" applyFill="1" applyBorder="1" applyAlignment="1">
      <alignment horizontal="left" vertical="center" wrapText="1"/>
    </xf>
    <xf numFmtId="170" fontId="26" fillId="55" borderId="0" xfId="0" applyNumberFormat="1" applyFont="1" applyFill="1" applyBorder="1" applyAlignment="1">
      <alignment horizontal="center" vertical="center" wrapText="1"/>
    </xf>
    <xf numFmtId="3" fontId="25" fillId="55" borderId="21" xfId="0" applyNumberFormat="1" applyFont="1" applyFill="1" applyBorder="1" applyAlignment="1">
      <alignment horizontal="center" vertical="center" wrapText="1"/>
    </xf>
    <xf numFmtId="170" fontId="25" fillId="55" borderId="21" xfId="0" applyNumberFormat="1" applyFont="1" applyFill="1" applyBorder="1" applyAlignment="1">
      <alignment vertical="center" wrapText="1"/>
    </xf>
    <xf numFmtId="0" fontId="25" fillId="55" borderId="21" xfId="0" applyNumberFormat="1" applyFont="1" applyFill="1" applyBorder="1" applyAlignment="1">
      <alignment horizontal="center" vertical="center" wrapText="1"/>
    </xf>
    <xf numFmtId="170" fontId="25" fillId="0" borderId="21" xfId="112" applyNumberFormat="1" applyFont="1" applyFill="1" applyBorder="1" applyAlignment="1">
      <alignment horizontal="center" vertical="center" wrapText="1"/>
    </xf>
    <xf numFmtId="170" fontId="25" fillId="0" borderId="21" xfId="0" applyNumberFormat="1" applyFont="1" applyFill="1" applyBorder="1" applyAlignment="1">
      <alignment horizontal="center" vertical="center"/>
    </xf>
    <xf numFmtId="170" fontId="25" fillId="0" borderId="2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55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horizontal="center" vertical="center" wrapText="1"/>
    </xf>
    <xf numFmtId="170" fontId="25" fillId="55" borderId="21" xfId="107" applyNumberFormat="1" applyFont="1" applyFill="1" applyBorder="1" applyAlignment="1">
      <alignment horizontal="center" vertical="center" wrapText="1"/>
    </xf>
    <xf numFmtId="0" fontId="25" fillId="59" borderId="21" xfId="0" applyFont="1" applyFill="1" applyBorder="1" applyAlignment="1">
      <alignment horizontal="left" vertical="center" wrapText="1"/>
    </xf>
    <xf numFmtId="170" fontId="25" fillId="59" borderId="21" xfId="0" applyNumberFormat="1" applyFont="1" applyFill="1" applyBorder="1" applyAlignment="1">
      <alignment horizontal="center" vertical="center" wrapText="1"/>
    </xf>
    <xf numFmtId="170" fontId="26" fillId="55" borderId="41" xfId="0" applyNumberFormat="1" applyFont="1" applyFill="1" applyBorder="1" applyAlignment="1">
      <alignment horizontal="center" vertical="center" wrapText="1"/>
    </xf>
    <xf numFmtId="170" fontId="25" fillId="55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61" borderId="0" xfId="0" applyFont="1" applyFill="1" applyBorder="1" applyAlignment="1">
      <alignment horizontal="center" vertical="center" wrapText="1"/>
    </xf>
    <xf numFmtId="0" fontId="26" fillId="62" borderId="21" xfId="0" applyFont="1" applyFill="1" applyBorder="1" applyAlignment="1">
      <alignment horizontal="left" vertical="center" wrapText="1"/>
    </xf>
    <xf numFmtId="0" fontId="26" fillId="62" borderId="21" xfId="0" applyFont="1" applyFill="1" applyBorder="1" applyAlignment="1">
      <alignment horizontal="center" vertical="center" wrapText="1"/>
    </xf>
    <xf numFmtId="170" fontId="26" fillId="62" borderId="2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vertical="center" wrapText="1"/>
    </xf>
    <xf numFmtId="170" fontId="26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/>
    </xf>
    <xf numFmtId="0" fontId="25" fillId="55" borderId="23" xfId="0" applyFont="1" applyFill="1" applyBorder="1" applyAlignment="1">
      <alignment horizontal="center"/>
    </xf>
    <xf numFmtId="0" fontId="28" fillId="55" borderId="2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4" fontId="25" fillId="55" borderId="19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25" fillId="55" borderId="28" xfId="0" applyFont="1" applyFill="1" applyBorder="1" applyAlignment="1">
      <alignment horizontal="center" vertical="center" wrapText="1"/>
    </xf>
    <xf numFmtId="170" fontId="26" fillId="62" borderId="31" xfId="0" applyNumberFormat="1" applyFont="1" applyFill="1" applyBorder="1" applyAlignment="1">
      <alignment horizontal="center" vertical="center" wrapText="1"/>
    </xf>
    <xf numFmtId="4" fontId="25" fillId="62" borderId="31" xfId="0" applyNumberFormat="1" applyFont="1" applyFill="1" applyBorder="1" applyAlignment="1">
      <alignment horizontal="center" vertical="center" wrapText="1"/>
    </xf>
    <xf numFmtId="0" fontId="28" fillId="62" borderId="31" xfId="0" applyFont="1" applyFill="1" applyBorder="1" applyAlignment="1">
      <alignment horizontal="center" vertical="center" wrapText="1"/>
    </xf>
    <xf numFmtId="0" fontId="25" fillId="62" borderId="31" xfId="0" applyFont="1" applyFill="1" applyBorder="1" applyAlignment="1">
      <alignment horizontal="center" vertical="center" wrapText="1"/>
    </xf>
    <xf numFmtId="0" fontId="25" fillId="62" borderId="31" xfId="0" applyFont="1" applyFill="1" applyBorder="1" applyAlignment="1">
      <alignment horizontal="center"/>
    </xf>
    <xf numFmtId="0" fontId="25" fillId="62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6" fillId="55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4" fontId="26" fillId="55" borderId="34" xfId="0" applyNumberFormat="1" applyFont="1" applyFill="1" applyBorder="1" applyAlignment="1">
      <alignment horizontal="center" vertical="center" wrapText="1"/>
    </xf>
    <xf numFmtId="0" fontId="25" fillId="57" borderId="30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170" fontId="26" fillId="57" borderId="19" xfId="0" applyNumberFormat="1" applyFont="1" applyFill="1" applyBorder="1" applyAlignment="1">
      <alignment horizontal="center" vertical="center" wrapText="1"/>
    </xf>
    <xf numFmtId="4" fontId="25" fillId="57" borderId="19" xfId="0" applyNumberFormat="1" applyFont="1" applyFill="1" applyBorder="1" applyAlignment="1">
      <alignment horizontal="center" vertical="center" wrapText="1"/>
    </xf>
    <xf numFmtId="0" fontId="28" fillId="57" borderId="19" xfId="0" applyFont="1" applyFill="1" applyBorder="1" applyAlignment="1">
      <alignment horizontal="center" vertical="center" wrapText="1"/>
    </xf>
    <xf numFmtId="0" fontId="25" fillId="57" borderId="23" xfId="0" applyFont="1" applyFill="1" applyBorder="1" applyAlignment="1">
      <alignment horizontal="center" vertical="center" wrapText="1"/>
    </xf>
    <xf numFmtId="0" fontId="25" fillId="58" borderId="24" xfId="0" applyFont="1" applyFill="1" applyBorder="1" applyAlignment="1">
      <alignment horizontal="center" vertical="center" wrapText="1"/>
    </xf>
    <xf numFmtId="0" fontId="26" fillId="58" borderId="25" xfId="0" applyFont="1" applyFill="1" applyBorder="1" applyAlignment="1">
      <alignment vertical="center" wrapText="1"/>
    </xf>
    <xf numFmtId="0" fontId="25" fillId="58" borderId="25" xfId="0" applyFont="1" applyFill="1" applyBorder="1" applyAlignment="1">
      <alignment horizontal="center" vertical="center" wrapText="1"/>
    </xf>
    <xf numFmtId="170" fontId="25" fillId="58" borderId="25" xfId="0" applyNumberFormat="1" applyFont="1" applyFill="1" applyBorder="1" applyAlignment="1">
      <alignment horizontal="center" vertical="center" wrapText="1"/>
    </xf>
    <xf numFmtId="4" fontId="25" fillId="58" borderId="25" xfId="0" applyNumberFormat="1" applyFont="1" applyFill="1" applyBorder="1" applyAlignment="1">
      <alignment horizontal="center" vertical="center" wrapText="1"/>
    </xf>
    <xf numFmtId="0" fontId="28" fillId="58" borderId="25" xfId="0" applyFont="1" applyFill="1" applyBorder="1" applyAlignment="1">
      <alignment horizontal="center" vertical="center" wrapText="1"/>
    </xf>
    <xf numFmtId="0" fontId="25" fillId="58" borderId="26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25" fillId="55" borderId="34" xfId="0" applyNumberFormat="1" applyFont="1" applyFill="1" applyBorder="1" applyAlignment="1">
      <alignment horizontal="center" vertical="center" wrapText="1"/>
    </xf>
    <xf numFmtId="0" fontId="28" fillId="55" borderId="34" xfId="0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58" borderId="44" xfId="0" applyFont="1" applyFill="1" applyBorder="1" applyAlignment="1">
      <alignment horizontal="center" vertical="center" wrapText="1"/>
    </xf>
    <xf numFmtId="0" fontId="25" fillId="58" borderId="40" xfId="0" applyFont="1" applyFill="1" applyBorder="1" applyAlignment="1">
      <alignment horizontal="center" vertical="center" wrapText="1"/>
    </xf>
    <xf numFmtId="0" fontId="25" fillId="58" borderId="45" xfId="0" applyFont="1" applyFill="1" applyBorder="1" applyAlignment="1">
      <alignment horizontal="center" vertical="center" wrapText="1"/>
    </xf>
    <xf numFmtId="170" fontId="25" fillId="0" borderId="21" xfId="0" applyNumberFormat="1" applyFont="1" applyBorder="1" applyAlignment="1">
      <alignment horizontal="center"/>
    </xf>
    <xf numFmtId="0" fontId="25" fillId="55" borderId="21" xfId="0" applyFont="1" applyFill="1" applyBorder="1" applyAlignment="1">
      <alignment horizontal="center" vertical="center" wrapText="1"/>
    </xf>
    <xf numFmtId="0" fontId="26" fillId="57" borderId="21" xfId="0" applyFont="1" applyFill="1" applyBorder="1" applyAlignment="1">
      <alignment horizontal="center" vertical="center" wrapText="1"/>
    </xf>
    <xf numFmtId="170" fontId="26" fillId="57" borderId="21" xfId="0" applyNumberFormat="1" applyFont="1" applyFill="1" applyBorder="1" applyAlignment="1">
      <alignment horizontal="center" vertical="center" wrapText="1"/>
    </xf>
    <xf numFmtId="4" fontId="25" fillId="57" borderId="21" xfId="0" applyNumberFormat="1" applyFont="1" applyFill="1" applyBorder="1" applyAlignment="1">
      <alignment horizontal="center" vertical="center" wrapText="1"/>
    </xf>
    <xf numFmtId="0" fontId="28" fillId="57" borderId="21" xfId="0" applyFont="1" applyFill="1" applyBorder="1" applyAlignment="1">
      <alignment horizontal="center" vertical="center" wrapText="1"/>
    </xf>
    <xf numFmtId="0" fontId="57" fillId="0" borderId="21" xfId="92" applyNumberFormat="1" applyBorder="1" applyAlignment="1">
      <alignment horizontal="center" vertical="center" wrapText="1"/>
      <protection/>
    </xf>
    <xf numFmtId="14" fontId="57" fillId="0" borderId="21" xfId="92" applyNumberFormat="1" applyBorder="1" applyAlignment="1">
      <alignment horizontal="center" vertical="center" wrapText="1"/>
      <protection/>
    </xf>
    <xf numFmtId="0" fontId="57" fillId="0" borderId="0" xfId="92" applyNumberFormat="1" applyAlignment="1">
      <alignment horizontal="center" vertical="center" wrapText="1"/>
      <protection/>
    </xf>
    <xf numFmtId="14" fontId="57" fillId="0" borderId="0" xfId="92" applyNumberFormat="1" applyAlignment="1">
      <alignment horizontal="center" vertical="center" wrapText="1"/>
      <protection/>
    </xf>
    <xf numFmtId="0" fontId="25" fillId="55" borderId="21" xfId="0" applyFont="1" applyFill="1" applyBorder="1" applyAlignment="1">
      <alignment horizontal="center" vertical="center" wrapText="1"/>
    </xf>
    <xf numFmtId="170" fontId="25" fillId="55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5" borderId="21" xfId="0" applyFont="1" applyFill="1" applyBorder="1" applyAlignment="1">
      <alignment horizontal="center" vertical="center"/>
    </xf>
    <xf numFmtId="49" fontId="25" fillId="55" borderId="21" xfId="0" applyNumberFormat="1" applyFont="1" applyFill="1" applyBorder="1" applyAlignment="1">
      <alignment horizontal="center" vertical="center"/>
    </xf>
    <xf numFmtId="0" fontId="25" fillId="55" borderId="34" xfId="90" applyFont="1" applyFill="1" applyBorder="1" applyAlignment="1">
      <alignment horizontal="center" vertical="center"/>
      <protection/>
    </xf>
    <xf numFmtId="0" fontId="25" fillId="59" borderId="34" xfId="0" applyFont="1" applyFill="1" applyBorder="1" applyAlignment="1">
      <alignment horizontal="center" vertical="center"/>
    </xf>
    <xf numFmtId="0" fontId="25" fillId="59" borderId="34" xfId="0" applyNumberFormat="1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Fill="1" applyAlignment="1">
      <alignment vertical="center"/>
    </xf>
    <xf numFmtId="0" fontId="0" fillId="59" borderId="21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0" fillId="55" borderId="21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170" fontId="0" fillId="55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/>
    </xf>
    <xf numFmtId="170" fontId="26" fillId="0" borderId="0" xfId="0" applyNumberFormat="1" applyFont="1" applyFill="1" applyAlignment="1">
      <alignment horizontal="center"/>
    </xf>
    <xf numFmtId="170" fontId="25" fillId="0" borderId="21" xfId="71" applyNumberFormat="1" applyFont="1" applyFill="1" applyBorder="1" applyAlignment="1">
      <alignment horizontal="center" vertical="center"/>
    </xf>
    <xf numFmtId="0" fontId="25" fillId="55" borderId="21" xfId="0" applyFont="1" applyFill="1" applyBorder="1" applyAlignment="1">
      <alignment wrapText="1"/>
    </xf>
    <xf numFmtId="170" fontId="25" fillId="55" borderId="21" xfId="71" applyNumberFormat="1" applyFont="1" applyFill="1" applyBorder="1" applyAlignment="1">
      <alignment horizontal="center" vertical="center"/>
    </xf>
    <xf numFmtId="170" fontId="25" fillId="55" borderId="21" xfId="107" applyNumberFormat="1" applyFont="1" applyFill="1" applyBorder="1" applyAlignment="1">
      <alignment horizontal="center"/>
    </xf>
    <xf numFmtId="170" fontId="25" fillId="0" borderId="29" xfId="0" applyNumberFormat="1" applyFont="1" applyFill="1" applyBorder="1" applyAlignment="1">
      <alignment horizontal="center" vertical="center" wrapText="1"/>
    </xf>
    <xf numFmtId="170" fontId="25" fillId="0" borderId="21" xfId="71" applyNumberFormat="1" applyFont="1" applyFill="1" applyBorder="1" applyAlignment="1">
      <alignment horizontal="center" vertical="center" wrapText="1"/>
    </xf>
    <xf numFmtId="170" fontId="25" fillId="0" borderId="21" xfId="71" applyNumberFormat="1" applyFont="1" applyFill="1" applyBorder="1" applyAlignment="1">
      <alignment horizontal="center"/>
    </xf>
    <xf numFmtId="170" fontId="25" fillId="55" borderId="21" xfId="71" applyNumberFormat="1" applyFont="1" applyFill="1" applyBorder="1" applyAlignment="1">
      <alignment horizontal="center"/>
    </xf>
    <xf numFmtId="170" fontId="25" fillId="0" borderId="21" xfId="0" applyNumberFormat="1" applyFont="1" applyBorder="1" applyAlignment="1">
      <alignment horizontal="center" vertical="center" wrapText="1"/>
    </xf>
    <xf numFmtId="170" fontId="26" fillId="0" borderId="21" xfId="0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21" xfId="0" applyFont="1" applyBorder="1" applyAlignment="1">
      <alignment vertical="center" wrapText="1"/>
    </xf>
    <xf numFmtId="0" fontId="25" fillId="58" borderId="46" xfId="0" applyFont="1" applyFill="1" applyBorder="1" applyAlignment="1">
      <alignment horizontal="center" vertical="center" wrapText="1"/>
    </xf>
    <xf numFmtId="4" fontId="25" fillId="55" borderId="34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25" fillId="55" borderId="43" xfId="0" applyFont="1" applyFill="1" applyBorder="1" applyAlignment="1">
      <alignment horizontal="center" vertical="center" wrapText="1"/>
    </xf>
    <xf numFmtId="0" fontId="25" fillId="55" borderId="27" xfId="0" applyFont="1" applyFill="1" applyBorder="1" applyAlignment="1">
      <alignment vertical="center" wrapText="1"/>
    </xf>
    <xf numFmtId="4" fontId="28" fillId="0" borderId="27" xfId="0" applyNumberFormat="1" applyFont="1" applyFill="1" applyBorder="1" applyAlignment="1">
      <alignment vertical="center" wrapText="1"/>
    </xf>
    <xf numFmtId="0" fontId="25" fillId="55" borderId="27" xfId="0" applyFont="1" applyFill="1" applyBorder="1" applyAlignment="1">
      <alignment horizontal="center" vertical="center"/>
    </xf>
    <xf numFmtId="0" fontId="25" fillId="55" borderId="28" xfId="0" applyFont="1" applyFill="1" applyBorder="1" applyAlignment="1">
      <alignment horizontal="center" vertical="center"/>
    </xf>
    <xf numFmtId="170" fontId="25" fillId="55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0" fontId="25" fillId="55" borderId="22" xfId="0" applyFont="1" applyFill="1" applyBorder="1" applyAlignment="1">
      <alignment horizontal="center" vertical="center"/>
    </xf>
    <xf numFmtId="170" fontId="26" fillId="55" borderId="21" xfId="0" applyNumberFormat="1" applyFont="1" applyFill="1" applyBorder="1" applyAlignment="1">
      <alignment horizontal="center" vertical="center"/>
    </xf>
    <xf numFmtId="0" fontId="25" fillId="55" borderId="22" xfId="0" applyFont="1" applyFill="1" applyBorder="1" applyAlignment="1">
      <alignment horizontal="center"/>
    </xf>
    <xf numFmtId="170" fontId="26" fillId="55" borderId="34" xfId="0" applyNumberFormat="1" applyFont="1" applyFill="1" applyBorder="1" applyAlignment="1">
      <alignment horizontal="center" vertical="center"/>
    </xf>
    <xf numFmtId="0" fontId="28" fillId="55" borderId="34" xfId="0" applyFont="1" applyFill="1" applyBorder="1" applyAlignment="1">
      <alignment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horizontal="center"/>
    </xf>
    <xf numFmtId="0" fontId="25" fillId="55" borderId="35" xfId="0" applyFont="1" applyFill="1" applyBorder="1" applyAlignment="1">
      <alignment horizontal="center"/>
    </xf>
    <xf numFmtId="0" fontId="25" fillId="55" borderId="42" xfId="0" applyFont="1" applyFill="1" applyBorder="1" applyAlignment="1">
      <alignment horizontal="center" vertical="center" wrapText="1"/>
    </xf>
    <xf numFmtId="0" fontId="25" fillId="55" borderId="29" xfId="0" applyFont="1" applyFill="1" applyBorder="1" applyAlignment="1">
      <alignment vertical="center" wrapText="1"/>
    </xf>
    <xf numFmtId="0" fontId="25" fillId="55" borderId="25" xfId="0" applyFont="1" applyFill="1" applyBorder="1" applyAlignment="1">
      <alignment horizontal="center" vertical="center"/>
    </xf>
    <xf numFmtId="0" fontId="25" fillId="55" borderId="47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vertical="center" wrapText="1"/>
    </xf>
    <xf numFmtId="0" fontId="25" fillId="55" borderId="27" xfId="0" applyFont="1" applyFill="1" applyBorder="1" applyAlignment="1">
      <alignment horizontal="left" vertical="center" wrapText="1"/>
    </xf>
    <xf numFmtId="4" fontId="28" fillId="55" borderId="27" xfId="0" applyNumberFormat="1" applyFont="1" applyFill="1" applyBorder="1" applyAlignment="1">
      <alignment horizontal="center" vertical="center" wrapText="1"/>
    </xf>
    <xf numFmtId="183" fontId="25" fillId="55" borderId="27" xfId="71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/>
    </xf>
    <xf numFmtId="4" fontId="28" fillId="55" borderId="29" xfId="0" applyNumberFormat="1" applyFont="1" applyFill="1" applyBorder="1" applyAlignment="1">
      <alignment horizontal="center" vertical="center" wrapText="1"/>
    </xf>
    <xf numFmtId="183" fontId="25" fillId="55" borderId="21" xfId="71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55" borderId="23" xfId="0" applyFont="1" applyFill="1" applyBorder="1" applyAlignment="1">
      <alignment horizontal="center" vertical="center"/>
    </xf>
    <xf numFmtId="170" fontId="26" fillId="55" borderId="27" xfId="0" applyNumberFormat="1" applyFont="1" applyFill="1" applyBorder="1" applyAlignment="1">
      <alignment horizontal="center" vertical="center"/>
    </xf>
    <xf numFmtId="2" fontId="25" fillId="55" borderId="27" xfId="0" applyNumberFormat="1" applyFont="1" applyFill="1" applyBorder="1" applyAlignment="1">
      <alignment horizontal="center" vertical="center" wrapText="1"/>
    </xf>
    <xf numFmtId="0" fontId="25" fillId="55" borderId="20" xfId="0" applyFont="1" applyFill="1" applyBorder="1" applyAlignment="1">
      <alignment horizontal="left" vertical="center" wrapText="1"/>
    </xf>
    <xf numFmtId="0" fontId="25" fillId="55" borderId="49" xfId="0" applyFont="1" applyFill="1" applyBorder="1" applyAlignment="1">
      <alignment horizontal="center" vertical="center"/>
    </xf>
    <xf numFmtId="0" fontId="25" fillId="55" borderId="50" xfId="0" applyFont="1" applyFill="1" applyBorder="1" applyAlignment="1">
      <alignment vertical="center"/>
    </xf>
    <xf numFmtId="0" fontId="25" fillId="55" borderId="51" xfId="0" applyFont="1" applyFill="1" applyBorder="1" applyAlignment="1">
      <alignment horizontal="center" vertical="center"/>
    </xf>
    <xf numFmtId="170" fontId="26" fillId="0" borderId="29" xfId="0" applyNumberFormat="1" applyFont="1" applyFill="1" applyBorder="1" applyAlignment="1">
      <alignment horizontal="center" vertical="center" wrapText="1"/>
    </xf>
    <xf numFmtId="170" fontId="26" fillId="0" borderId="27" xfId="0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 vertical="center"/>
    </xf>
    <xf numFmtId="170" fontId="25" fillId="55" borderId="35" xfId="0" applyNumberFormat="1" applyFont="1" applyFill="1" applyBorder="1" applyAlignment="1">
      <alignment horizontal="center" vertical="center" wrapText="1"/>
    </xf>
    <xf numFmtId="170" fontId="25" fillId="55" borderId="47" xfId="0" applyNumberFormat="1" applyFont="1" applyFill="1" applyBorder="1" applyAlignment="1">
      <alignment horizontal="center" vertical="center" wrapText="1"/>
    </xf>
    <xf numFmtId="0" fontId="25" fillId="59" borderId="21" xfId="0" applyFont="1" applyFill="1" applyBorder="1" applyAlignment="1">
      <alignment horizontal="center" vertical="center"/>
    </xf>
    <xf numFmtId="0" fontId="25" fillId="59" borderId="21" xfId="0" applyFont="1" applyFill="1" applyBorder="1" applyAlignment="1" quotePrefix="1">
      <alignment horizontal="center" vertical="center"/>
    </xf>
    <xf numFmtId="0" fontId="25" fillId="59" borderId="21" xfId="0" applyNumberFormat="1" applyFont="1" applyFill="1" applyBorder="1" applyAlignment="1">
      <alignment horizontal="center" vertical="center" wrapText="1"/>
    </xf>
    <xf numFmtId="0" fontId="25" fillId="59" borderId="34" xfId="0" applyFont="1" applyFill="1" applyBorder="1" applyAlignment="1" quotePrefix="1">
      <alignment horizontal="center" vertical="center"/>
    </xf>
    <xf numFmtId="0" fontId="25" fillId="0" borderId="19" xfId="0" applyFont="1" applyBorder="1" applyAlignment="1">
      <alignment/>
    </xf>
    <xf numFmtId="0" fontId="25" fillId="0" borderId="23" xfId="0" applyFont="1" applyBorder="1" applyAlignment="1">
      <alignment/>
    </xf>
    <xf numFmtId="0" fontId="65" fillId="58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59" borderId="41" xfId="0" applyFont="1" applyFill="1" applyBorder="1" applyAlignment="1">
      <alignment horizontal="center" vertical="center" wrapText="1"/>
    </xf>
    <xf numFmtId="0" fontId="25" fillId="59" borderId="54" xfId="0" applyFont="1" applyFill="1" applyBorder="1" applyAlignment="1">
      <alignment horizontal="center" vertical="center" wrapText="1"/>
    </xf>
    <xf numFmtId="0" fontId="65" fillId="58" borderId="4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59" borderId="56" xfId="0" applyFont="1" applyFill="1" applyBorder="1" applyAlignment="1">
      <alignment horizontal="center" vertical="center"/>
    </xf>
    <xf numFmtId="0" fontId="26" fillId="59" borderId="57" xfId="0" applyFont="1" applyFill="1" applyBorder="1" applyAlignment="1">
      <alignment horizontal="center" vertical="center"/>
    </xf>
    <xf numFmtId="170" fontId="26" fillId="55" borderId="27" xfId="0" applyNumberFormat="1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55" borderId="48" xfId="0" applyFont="1" applyFill="1" applyBorder="1" applyAlignment="1">
      <alignment horizontal="center" vertical="center" wrapText="1"/>
    </xf>
    <xf numFmtId="0" fontId="66" fillId="57" borderId="6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66" fillId="0" borderId="20" xfId="0" applyFont="1" applyFill="1" applyBorder="1" applyAlignment="1">
      <alignment vertical="center" wrapText="1"/>
    </xf>
    <xf numFmtId="0" fontId="66" fillId="56" borderId="20" xfId="0" applyFont="1" applyFill="1" applyBorder="1" applyAlignment="1">
      <alignment vertical="center" wrapText="1"/>
    </xf>
    <xf numFmtId="0" fontId="66" fillId="57" borderId="30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vertical="center" wrapText="1"/>
    </xf>
    <xf numFmtId="0" fontId="66" fillId="58" borderId="33" xfId="0" applyFont="1" applyFill="1" applyBorder="1" applyAlignment="1">
      <alignment horizontal="center" vertical="center" wrapText="1"/>
    </xf>
    <xf numFmtId="4" fontId="25" fillId="58" borderId="31" xfId="0" applyNumberFormat="1" applyFont="1" applyFill="1" applyBorder="1" applyAlignment="1">
      <alignment horizontal="center" vertical="center" wrapText="1"/>
    </xf>
    <xf numFmtId="170" fontId="25" fillId="58" borderId="31" xfId="0" applyNumberFormat="1" applyFont="1" applyFill="1" applyBorder="1" applyAlignment="1">
      <alignment horizontal="center" vertical="center" wrapText="1"/>
    </xf>
    <xf numFmtId="0" fontId="28" fillId="58" borderId="31" xfId="0" applyFont="1" applyFill="1" applyBorder="1" applyAlignment="1">
      <alignment horizontal="center" vertical="center" wrapText="1"/>
    </xf>
    <xf numFmtId="0" fontId="66" fillId="58" borderId="31" xfId="0" applyFont="1" applyFill="1" applyBorder="1" applyAlignment="1">
      <alignment horizontal="center" vertical="center" wrapText="1"/>
    </xf>
    <xf numFmtId="0" fontId="66" fillId="58" borderId="32" xfId="0" applyFont="1" applyFill="1" applyBorder="1" applyAlignment="1">
      <alignment horizontal="center" vertical="center" wrapText="1"/>
    </xf>
    <xf numFmtId="170" fontId="26" fillId="55" borderId="29" xfId="0" applyNumberFormat="1" applyFont="1" applyFill="1" applyBorder="1" applyAlignment="1">
      <alignment horizontal="center" vertical="center" wrapText="1"/>
    </xf>
    <xf numFmtId="0" fontId="25" fillId="55" borderId="47" xfId="0" applyFont="1" applyFill="1" applyBorder="1" applyAlignment="1">
      <alignment horizontal="center" vertical="center" wrapText="1"/>
    </xf>
    <xf numFmtId="0" fontId="25" fillId="58" borderId="33" xfId="0" applyFont="1" applyFill="1" applyBorder="1" applyAlignment="1">
      <alignment horizontal="center" vertical="center" wrapText="1"/>
    </xf>
    <xf numFmtId="0" fontId="26" fillId="58" borderId="31" xfId="0" applyFont="1" applyFill="1" applyBorder="1" applyAlignment="1">
      <alignment vertical="center" wrapText="1"/>
    </xf>
    <xf numFmtId="0" fontId="25" fillId="58" borderId="31" xfId="0" applyFont="1" applyFill="1" applyBorder="1" applyAlignment="1">
      <alignment horizontal="center" vertical="center" wrapText="1"/>
    </xf>
    <xf numFmtId="0" fontId="25" fillId="58" borderId="32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6" fillId="55" borderId="29" xfId="0" applyNumberFormat="1" applyFont="1" applyFill="1" applyBorder="1" applyAlignment="1">
      <alignment horizontal="center" vertical="center" wrapText="1"/>
    </xf>
    <xf numFmtId="0" fontId="26" fillId="55" borderId="46" xfId="0" applyFont="1" applyFill="1" applyBorder="1" applyAlignment="1">
      <alignment horizontal="center" vertical="center" wrapText="1"/>
    </xf>
    <xf numFmtId="170" fontId="26" fillId="55" borderId="29" xfId="0" applyNumberFormat="1" applyFont="1" applyFill="1" applyBorder="1" applyAlignment="1">
      <alignment horizontal="center" vertical="center"/>
    </xf>
    <xf numFmtId="0" fontId="26" fillId="55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7" fillId="0" borderId="20" xfId="92" applyNumberFormat="1" applyBorder="1" applyAlignment="1">
      <alignment horizontal="center" vertical="center" wrapText="1"/>
      <protection/>
    </xf>
    <xf numFmtId="170" fontId="43" fillId="0" borderId="22" xfId="92" applyNumberFormat="1" applyFont="1" applyBorder="1" applyAlignment="1">
      <alignment horizontal="center" vertical="center" wrapText="1"/>
      <protection/>
    </xf>
    <xf numFmtId="0" fontId="57" fillId="0" borderId="30" xfId="92" applyNumberFormat="1" applyBorder="1" applyAlignment="1">
      <alignment horizontal="center" vertical="center" wrapText="1"/>
      <protection/>
    </xf>
    <xf numFmtId="0" fontId="57" fillId="0" borderId="19" xfId="92" applyNumberFormat="1" applyBorder="1" applyAlignment="1">
      <alignment horizontal="center" vertical="center" wrapText="1"/>
      <protection/>
    </xf>
    <xf numFmtId="14" fontId="57" fillId="0" borderId="19" xfId="92" applyNumberFormat="1" applyBorder="1" applyAlignment="1">
      <alignment horizontal="center" vertical="center" wrapText="1"/>
      <protection/>
    </xf>
    <xf numFmtId="170" fontId="43" fillId="0" borderId="23" xfId="92" applyNumberFormat="1" applyFont="1" applyBorder="1" applyAlignment="1">
      <alignment horizontal="center" vertical="center" wrapText="1"/>
      <protection/>
    </xf>
    <xf numFmtId="0" fontId="57" fillId="63" borderId="25" xfId="92" applyNumberFormat="1" applyFill="1" applyBorder="1" applyAlignment="1">
      <alignment horizontal="center" vertical="center" wrapText="1"/>
      <protection/>
    </xf>
    <xf numFmtId="14" fontId="57" fillId="63" borderId="25" xfId="92" applyNumberFormat="1" applyFill="1" applyBorder="1" applyAlignment="1">
      <alignment horizontal="center" vertical="center" wrapText="1"/>
      <protection/>
    </xf>
    <xf numFmtId="14" fontId="75" fillId="63" borderId="25" xfId="92" applyNumberFormat="1" applyFont="1" applyFill="1" applyBorder="1" applyAlignment="1">
      <alignment horizontal="center" vertical="center" wrapText="1"/>
      <protection/>
    </xf>
    <xf numFmtId="170" fontId="45" fillId="63" borderId="25" xfId="92" applyNumberFormat="1" applyFont="1" applyFill="1" applyBorder="1" applyAlignment="1">
      <alignment horizontal="center" vertical="center" wrapText="1"/>
      <protection/>
    </xf>
    <xf numFmtId="0" fontId="57" fillId="0" borderId="29" xfId="92" applyNumberFormat="1" applyBorder="1" applyAlignment="1">
      <alignment horizontal="center" vertical="center" wrapText="1"/>
      <protection/>
    </xf>
    <xf numFmtId="14" fontId="57" fillId="0" borderId="29" xfId="92" applyNumberFormat="1" applyBorder="1" applyAlignment="1">
      <alignment horizontal="center" vertical="center" wrapText="1"/>
      <protection/>
    </xf>
    <xf numFmtId="0" fontId="57" fillId="0" borderId="43" xfId="92" applyNumberFormat="1" applyBorder="1" applyAlignment="1">
      <alignment horizontal="center" vertical="center" wrapText="1"/>
      <protection/>
    </xf>
    <xf numFmtId="0" fontId="57" fillId="0" borderId="27" xfId="92" applyNumberFormat="1" applyBorder="1" applyAlignment="1">
      <alignment horizontal="center" vertical="center" wrapText="1"/>
      <protection/>
    </xf>
    <xf numFmtId="14" fontId="57" fillId="0" borderId="27" xfId="92" applyNumberFormat="1" applyBorder="1" applyAlignment="1">
      <alignment horizontal="center" vertical="center" wrapText="1"/>
      <protection/>
    </xf>
    <xf numFmtId="170" fontId="43" fillId="0" borderId="28" xfId="92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57" fillId="0" borderId="62" xfId="92" applyNumberFormat="1" applyBorder="1" applyAlignment="1">
      <alignment horizontal="center" vertical="center" wrapText="1"/>
      <protection/>
    </xf>
    <xf numFmtId="0" fontId="57" fillId="0" borderId="34" xfId="92" applyNumberFormat="1" applyBorder="1" applyAlignment="1">
      <alignment horizontal="center" vertical="center" wrapText="1"/>
      <protection/>
    </xf>
    <xf numFmtId="14" fontId="57" fillId="0" borderId="34" xfId="92" applyNumberFormat="1" applyBorder="1" applyAlignment="1">
      <alignment horizontal="center" vertical="center" wrapText="1"/>
      <protection/>
    </xf>
    <xf numFmtId="170" fontId="43" fillId="0" borderId="35" xfId="92" applyNumberFormat="1" applyFont="1" applyBorder="1" applyAlignment="1">
      <alignment horizontal="center" vertical="center" wrapText="1"/>
      <protection/>
    </xf>
    <xf numFmtId="0" fontId="57" fillId="63" borderId="33" xfId="92" applyNumberFormat="1" applyFill="1" applyBorder="1" applyAlignment="1">
      <alignment horizontal="center" vertical="center" wrapText="1"/>
      <protection/>
    </xf>
    <xf numFmtId="0" fontId="57" fillId="63" borderId="31" xfId="92" applyNumberFormat="1" applyFill="1" applyBorder="1" applyAlignment="1">
      <alignment horizontal="center" vertical="center" wrapText="1"/>
      <protection/>
    </xf>
    <xf numFmtId="14" fontId="57" fillId="63" borderId="31" xfId="92" applyNumberFormat="1" applyFill="1" applyBorder="1" applyAlignment="1">
      <alignment horizontal="center" vertical="center" wrapText="1"/>
      <protection/>
    </xf>
    <xf numFmtId="14" fontId="75" fillId="63" borderId="31" xfId="92" applyNumberFormat="1" applyFont="1" applyFill="1" applyBorder="1" applyAlignment="1">
      <alignment horizontal="center" vertical="center" wrapText="1"/>
      <protection/>
    </xf>
    <xf numFmtId="170" fontId="45" fillId="63" borderId="32" xfId="92" applyNumberFormat="1" applyFont="1" applyFill="1" applyBorder="1" applyAlignment="1">
      <alignment horizontal="center" vertical="center" wrapText="1"/>
      <protection/>
    </xf>
    <xf numFmtId="0" fontId="57" fillId="63" borderId="63" xfId="92" applyNumberFormat="1" applyFill="1" applyBorder="1" applyAlignment="1">
      <alignment horizontal="center" vertical="center" wrapText="1"/>
      <protection/>
    </xf>
    <xf numFmtId="0" fontId="57" fillId="0" borderId="42" xfId="92" applyNumberFormat="1" applyBorder="1" applyAlignment="1">
      <alignment horizontal="center" vertical="center" wrapText="1"/>
      <protection/>
    </xf>
    <xf numFmtId="170" fontId="43" fillId="0" borderId="47" xfId="92" applyNumberFormat="1" applyFont="1" applyBorder="1" applyAlignment="1">
      <alignment horizontal="center" vertical="center" wrapText="1"/>
      <protection/>
    </xf>
    <xf numFmtId="0" fontId="75" fillId="63" borderId="33" xfId="92" applyNumberFormat="1" applyFont="1" applyFill="1" applyBorder="1" applyAlignment="1">
      <alignment horizontal="center" vertical="center" wrapText="1"/>
      <protection/>
    </xf>
    <xf numFmtId="0" fontId="75" fillId="63" borderId="31" xfId="92" applyNumberFormat="1" applyFont="1" applyFill="1" applyBorder="1" applyAlignment="1">
      <alignment horizontal="center" vertical="center" wrapText="1"/>
      <protection/>
    </xf>
    <xf numFmtId="14" fontId="75" fillId="63" borderId="33" xfId="92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vertical="center" wrapText="1"/>
    </xf>
    <xf numFmtId="170" fontId="0" fillId="0" borderId="2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vertical="center" wrapText="1"/>
    </xf>
    <xf numFmtId="170" fontId="0" fillId="0" borderId="22" xfId="0" applyNumberForma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70" fontId="0" fillId="0" borderId="35" xfId="0" applyNumberFormat="1" applyBorder="1" applyAlignment="1">
      <alignment vertical="center" wrapText="1"/>
    </xf>
    <xf numFmtId="0" fontId="1" fillId="63" borderId="33" xfId="0" applyFont="1" applyFill="1" applyBorder="1" applyAlignment="1">
      <alignment vertical="center" wrapText="1"/>
    </xf>
    <xf numFmtId="170" fontId="1" fillId="63" borderId="3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0" fontId="0" fillId="0" borderId="0" xfId="0" applyNumberFormat="1" applyBorder="1" applyAlignment="1">
      <alignment vertical="center" wrapText="1"/>
    </xf>
    <xf numFmtId="0" fontId="25" fillId="56" borderId="25" xfId="0" applyFont="1" applyFill="1" applyBorder="1" applyAlignment="1">
      <alignment horizontal="left" vertical="center"/>
    </xf>
    <xf numFmtId="0" fontId="25" fillId="56" borderId="26" xfId="0" applyFont="1" applyFill="1" applyBorder="1" applyAlignment="1">
      <alignment horizontal="left" vertical="center" wrapText="1"/>
    </xf>
    <xf numFmtId="0" fontId="25" fillId="56" borderId="24" xfId="0" applyFont="1" applyFill="1" applyBorder="1" applyAlignment="1">
      <alignment horizontal="center" vertical="center"/>
    </xf>
    <xf numFmtId="49" fontId="65" fillId="58" borderId="0" xfId="0" applyNumberFormat="1" applyFont="1" applyFill="1" applyAlignment="1">
      <alignment horizontal="center" vertical="center"/>
    </xf>
    <xf numFmtId="0" fontId="25" fillId="59" borderId="21" xfId="0" applyFont="1" applyFill="1" applyBorder="1" applyAlignment="1">
      <alignment horizontal="center" vertical="center"/>
    </xf>
    <xf numFmtId="0" fontId="25" fillId="59" borderId="21" xfId="0" applyFont="1" applyFill="1" applyBorder="1" applyAlignment="1" quotePrefix="1">
      <alignment horizontal="center" vertical="center"/>
    </xf>
    <xf numFmtId="0" fontId="25" fillId="59" borderId="21" xfId="0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 vertical="center"/>
    </xf>
    <xf numFmtId="49" fontId="25" fillId="55" borderId="34" xfId="90" applyNumberFormat="1" applyFont="1" applyFill="1" applyBorder="1" applyAlignment="1">
      <alignment horizontal="center" vertical="center"/>
      <protection/>
    </xf>
    <xf numFmtId="49" fontId="25" fillId="55" borderId="29" xfId="90" applyNumberFormat="1" applyFont="1" applyFill="1" applyBorder="1" applyAlignment="1">
      <alignment horizontal="center" vertical="center"/>
      <protection/>
    </xf>
    <xf numFmtId="0" fontId="25" fillId="55" borderId="34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/>
    </xf>
    <xf numFmtId="0" fontId="25" fillId="55" borderId="34" xfId="90" applyFont="1" applyFill="1" applyBorder="1" applyAlignment="1">
      <alignment horizontal="center" vertical="center"/>
      <protection/>
    </xf>
    <xf numFmtId="0" fontId="25" fillId="55" borderId="29" xfId="90" applyFont="1" applyFill="1" applyBorder="1" applyAlignment="1">
      <alignment horizontal="center" vertical="center"/>
      <protection/>
    </xf>
    <xf numFmtId="170" fontId="25" fillId="55" borderId="35" xfId="0" applyNumberFormat="1" applyFont="1" applyFill="1" applyBorder="1" applyAlignment="1">
      <alignment horizontal="center" vertical="center" wrapText="1"/>
    </xf>
    <xf numFmtId="170" fontId="25" fillId="55" borderId="47" xfId="0" applyNumberFormat="1" applyFont="1" applyFill="1" applyBorder="1" applyAlignment="1">
      <alignment horizontal="center" vertical="center" wrapText="1"/>
    </xf>
    <xf numFmtId="170" fontId="26" fillId="0" borderId="34" xfId="0" applyNumberFormat="1" applyFont="1" applyFill="1" applyBorder="1" applyAlignment="1">
      <alignment horizontal="center" vertical="center" wrapText="1"/>
    </xf>
    <xf numFmtId="170" fontId="26" fillId="0" borderId="25" xfId="0" applyNumberFormat="1" applyFont="1" applyFill="1" applyBorder="1" applyAlignment="1">
      <alignment horizontal="center" vertical="center" wrapText="1"/>
    </xf>
    <xf numFmtId="170" fontId="26" fillId="0" borderId="29" xfId="0" applyNumberFormat="1" applyFont="1" applyFill="1" applyBorder="1" applyAlignment="1">
      <alignment horizontal="center" vertical="center" wrapText="1"/>
    </xf>
    <xf numFmtId="0" fontId="26" fillId="63" borderId="63" xfId="0" applyFont="1" applyFill="1" applyBorder="1" applyAlignment="1">
      <alignment horizontal="left" vertical="center" wrapText="1"/>
    </xf>
    <xf numFmtId="0" fontId="26" fillId="63" borderId="64" xfId="0" applyFont="1" applyFill="1" applyBorder="1" applyAlignment="1">
      <alignment horizontal="left" vertical="center" wrapText="1"/>
    </xf>
    <xf numFmtId="0" fontId="26" fillId="63" borderId="65" xfId="0" applyFont="1" applyFill="1" applyBorder="1" applyAlignment="1">
      <alignment horizontal="left" vertical="center" wrapText="1"/>
    </xf>
    <xf numFmtId="0" fontId="25" fillId="55" borderId="63" xfId="0" applyFont="1" applyFill="1" applyBorder="1" applyAlignment="1">
      <alignment horizontal="left" vertical="center" wrapText="1"/>
    </xf>
    <xf numFmtId="0" fontId="25" fillId="55" borderId="64" xfId="0" applyFont="1" applyFill="1" applyBorder="1" applyAlignment="1">
      <alignment horizontal="left" vertical="center" wrapText="1"/>
    </xf>
    <xf numFmtId="0" fontId="25" fillId="55" borderId="65" xfId="0" applyFont="1" applyFill="1" applyBorder="1" applyAlignment="1">
      <alignment horizontal="left" vertical="center" wrapText="1"/>
    </xf>
    <xf numFmtId="0" fontId="25" fillId="55" borderId="60" xfId="0" applyFont="1" applyFill="1" applyBorder="1" applyAlignment="1">
      <alignment horizontal="left" vertical="center" wrapText="1"/>
    </xf>
    <xf numFmtId="0" fontId="25" fillId="55" borderId="66" xfId="0" applyFont="1" applyFill="1" applyBorder="1" applyAlignment="1">
      <alignment horizontal="left" vertical="center" wrapText="1"/>
    </xf>
    <xf numFmtId="0" fontId="25" fillId="55" borderId="6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6" fillId="60" borderId="69" xfId="0" applyFont="1" applyFill="1" applyBorder="1" applyAlignment="1">
      <alignment horizontal="left" vertical="center" wrapText="1"/>
    </xf>
    <xf numFmtId="0" fontId="26" fillId="60" borderId="70" xfId="0" applyFont="1" applyFill="1" applyBorder="1" applyAlignment="1">
      <alignment horizontal="left" vertical="center" wrapText="1"/>
    </xf>
    <xf numFmtId="0" fontId="26" fillId="60" borderId="71" xfId="0" applyFont="1" applyFill="1" applyBorder="1" applyAlignment="1">
      <alignment horizontal="left" vertical="center" wrapText="1"/>
    </xf>
    <xf numFmtId="0" fontId="0" fillId="55" borderId="0" xfId="0" applyFont="1" applyFill="1" applyBorder="1" applyAlignment="1">
      <alignment horizontal="left" vertical="center" wrapText="1"/>
    </xf>
    <xf numFmtId="0" fontId="26" fillId="60" borderId="72" xfId="0" applyFont="1" applyFill="1" applyBorder="1" applyAlignment="1">
      <alignment horizontal="left" vertical="center" wrapText="1"/>
    </xf>
    <xf numFmtId="0" fontId="26" fillId="60" borderId="0" xfId="0" applyFont="1" applyFill="1" applyBorder="1" applyAlignment="1">
      <alignment horizontal="left" vertical="center" wrapText="1"/>
    </xf>
    <xf numFmtId="0" fontId="26" fillId="60" borderId="73" xfId="0" applyFont="1" applyFill="1" applyBorder="1" applyAlignment="1">
      <alignment horizontal="left" vertical="center" wrapText="1"/>
    </xf>
    <xf numFmtId="0" fontId="26" fillId="58" borderId="72" xfId="0" applyFont="1" applyFill="1" applyBorder="1" applyAlignment="1">
      <alignment horizontal="left" vertical="center" wrapText="1"/>
    </xf>
    <xf numFmtId="0" fontId="26" fillId="58" borderId="0" xfId="0" applyFont="1" applyFill="1" applyBorder="1" applyAlignment="1">
      <alignment horizontal="left" vertical="center" wrapText="1"/>
    </xf>
    <xf numFmtId="0" fontId="26" fillId="58" borderId="73" xfId="0" applyFont="1" applyFill="1" applyBorder="1" applyAlignment="1">
      <alignment horizontal="left" vertical="center" wrapText="1"/>
    </xf>
    <xf numFmtId="0" fontId="26" fillId="55" borderId="61" xfId="0" applyFont="1" applyFill="1" applyBorder="1" applyAlignment="1">
      <alignment horizontal="left" vertical="center" wrapText="1"/>
    </xf>
    <xf numFmtId="0" fontId="26" fillId="55" borderId="68" xfId="0" applyFont="1" applyFill="1" applyBorder="1" applyAlignment="1">
      <alignment horizontal="left" vertical="center" wrapText="1"/>
    </xf>
    <xf numFmtId="0" fontId="26" fillId="55" borderId="59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0" fillId="55" borderId="0" xfId="0" applyFont="1" applyFill="1" applyBorder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65" fillId="55" borderId="27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55" borderId="46" xfId="0" applyFont="1" applyFill="1" applyBorder="1" applyAlignment="1">
      <alignment horizontal="center" vertical="center" wrapText="1"/>
    </xf>
    <xf numFmtId="0" fontId="65" fillId="56" borderId="50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left" vertical="center" wrapText="1"/>
    </xf>
    <xf numFmtId="0" fontId="65" fillId="0" borderId="68" xfId="0" applyFont="1" applyFill="1" applyBorder="1" applyAlignment="1">
      <alignment horizontal="left" vertical="center" wrapText="1"/>
    </xf>
    <xf numFmtId="0" fontId="65" fillId="0" borderId="59" xfId="0" applyFont="1" applyFill="1" applyBorder="1" applyAlignment="1">
      <alignment horizontal="left" vertical="center" wrapText="1"/>
    </xf>
    <xf numFmtId="0" fontId="65" fillId="58" borderId="44" xfId="0" applyFont="1" applyFill="1" applyBorder="1" applyAlignment="1">
      <alignment horizontal="left" vertical="center" wrapText="1"/>
    </xf>
    <xf numFmtId="0" fontId="65" fillId="58" borderId="40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74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26" fillId="62" borderId="33" xfId="0" applyFont="1" applyFill="1" applyBorder="1" applyAlignment="1">
      <alignment horizontal="center" vertical="center" wrapText="1"/>
    </xf>
    <xf numFmtId="0" fontId="26" fillId="62" borderId="31" xfId="0" applyFont="1" applyFill="1" applyBorder="1" applyAlignment="1">
      <alignment horizontal="center" vertical="center" wrapText="1"/>
    </xf>
    <xf numFmtId="0" fontId="65" fillId="56" borderId="75" xfId="0" applyFont="1" applyFill="1" applyBorder="1" applyAlignment="1">
      <alignment horizontal="center" vertical="center" wrapText="1"/>
    </xf>
    <xf numFmtId="0" fontId="65" fillId="56" borderId="5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65" fillId="0" borderId="76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5" fillId="58" borderId="77" xfId="0" applyFont="1" applyFill="1" applyBorder="1" applyAlignment="1">
      <alignment horizontal="left" vertical="center" wrapText="1"/>
    </xf>
    <xf numFmtId="0" fontId="65" fillId="58" borderId="64" xfId="0" applyFont="1" applyFill="1" applyBorder="1" applyAlignment="1">
      <alignment horizontal="left" vertical="center" wrapText="1"/>
    </xf>
    <xf numFmtId="0" fontId="65" fillId="58" borderId="52" xfId="0" applyFont="1" applyFill="1" applyBorder="1" applyAlignment="1">
      <alignment horizontal="left" vertical="center" wrapText="1"/>
    </xf>
    <xf numFmtId="0" fontId="65" fillId="58" borderId="63" xfId="0" applyFont="1" applyFill="1" applyBorder="1" applyAlignment="1">
      <alignment horizontal="left" vertical="center" wrapText="1"/>
    </xf>
    <xf numFmtId="0" fontId="65" fillId="58" borderId="65" xfId="0" applyFont="1" applyFill="1" applyBorder="1" applyAlignment="1">
      <alignment horizontal="left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6" fillId="55" borderId="39" xfId="0" applyFont="1" applyFill="1" applyBorder="1" applyAlignment="1">
      <alignment horizontal="left" vertical="center" wrapText="1"/>
    </xf>
    <xf numFmtId="0" fontId="26" fillId="55" borderId="78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vertical="center" wrapText="1"/>
    </xf>
    <xf numFmtId="0" fontId="26" fillId="55" borderId="21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6" fillId="60" borderId="21" xfId="0" applyFont="1" applyFill="1" applyBorder="1" applyAlignment="1">
      <alignment horizontal="left" vertical="center" wrapText="1"/>
    </xf>
    <xf numFmtId="0" fontId="26" fillId="60" borderId="39" xfId="0" applyFont="1" applyFill="1" applyBorder="1" applyAlignment="1">
      <alignment horizontal="left" vertical="center" wrapText="1"/>
    </xf>
    <xf numFmtId="0" fontId="26" fillId="60" borderId="41" xfId="0" applyFont="1" applyFill="1" applyBorder="1" applyAlignment="1">
      <alignment horizontal="left" vertical="center" wrapText="1"/>
    </xf>
    <xf numFmtId="0" fontId="26" fillId="55" borderId="41" xfId="0" applyFont="1" applyFill="1" applyBorder="1" applyAlignment="1">
      <alignment horizontal="left" vertical="center" wrapText="1"/>
    </xf>
    <xf numFmtId="0" fontId="26" fillId="60" borderId="7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6" fillId="55" borderId="21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26" fillId="60" borderId="79" xfId="0" applyFont="1" applyFill="1" applyBorder="1" applyAlignment="1">
      <alignment horizontal="left" vertical="center" wrapText="1"/>
    </xf>
    <xf numFmtId="0" fontId="26" fillId="60" borderId="80" xfId="0" applyFont="1" applyFill="1" applyBorder="1" applyAlignment="1">
      <alignment horizontal="left" vertical="center" wrapText="1"/>
    </xf>
    <xf numFmtId="0" fontId="26" fillId="60" borderId="53" xfId="0" applyFont="1" applyFill="1" applyBorder="1" applyAlignment="1">
      <alignment horizontal="left" vertical="center" wrapText="1"/>
    </xf>
    <xf numFmtId="0" fontId="26" fillId="58" borderId="39" xfId="0" applyFont="1" applyFill="1" applyBorder="1" applyAlignment="1">
      <alignment horizontal="left" vertical="center" wrapText="1"/>
    </xf>
    <xf numFmtId="0" fontId="26" fillId="58" borderId="78" xfId="0" applyFont="1" applyFill="1" applyBorder="1" applyAlignment="1">
      <alignment horizontal="left" vertical="center" wrapText="1"/>
    </xf>
    <xf numFmtId="0" fontId="26" fillId="58" borderId="41" xfId="0" applyFont="1" applyFill="1" applyBorder="1" applyAlignment="1">
      <alignment horizontal="left" vertical="center" wrapText="1"/>
    </xf>
    <xf numFmtId="0" fontId="4" fillId="61" borderId="21" xfId="0" applyFont="1" applyFill="1" applyBorder="1" applyAlignment="1">
      <alignment horizontal="center" vertical="center" wrapText="1"/>
    </xf>
    <xf numFmtId="0" fontId="26" fillId="58" borderId="21" xfId="0" applyFont="1" applyFill="1" applyBorder="1" applyAlignment="1">
      <alignment horizontal="left" vertical="center" wrapText="1"/>
    </xf>
    <xf numFmtId="0" fontId="26" fillId="60" borderId="34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58" borderId="63" xfId="0" applyFont="1" applyFill="1" applyBorder="1" applyAlignment="1">
      <alignment horizontal="center" vertical="center"/>
    </xf>
    <xf numFmtId="0" fontId="26" fillId="58" borderId="64" xfId="0" applyFont="1" applyFill="1" applyBorder="1" applyAlignment="1">
      <alignment horizontal="center" vertical="center"/>
    </xf>
    <xf numFmtId="0" fontId="26" fillId="58" borderId="6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10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Hiperłącze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Obliczenia" xfId="93"/>
    <cellStyle name="Obliczenia 2" xfId="94"/>
    <cellStyle name="Followed Hyperlink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Walutowy 2" xfId="109"/>
    <cellStyle name="Walutowy 2 2" xfId="110"/>
    <cellStyle name="Walutowy 3" xfId="111"/>
    <cellStyle name="Walutowy 4" xfId="112"/>
    <cellStyle name="Złe 2" xfId="113"/>
    <cellStyle name="Zły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57421875" style="80" customWidth="1"/>
    <col min="2" max="2" width="56.8515625" style="74" customWidth="1"/>
    <col min="3" max="3" width="14.7109375" style="74" bestFit="1" customWidth="1"/>
    <col min="4" max="4" width="12.8515625" style="74" bestFit="1" customWidth="1"/>
    <col min="5" max="5" width="7.7109375" style="74" bestFit="1" customWidth="1"/>
    <col min="6" max="6" width="22.7109375" style="74" customWidth="1"/>
    <col min="7" max="7" width="14.28125" style="74" bestFit="1" customWidth="1"/>
    <col min="8" max="8" width="17.28125" style="74" bestFit="1" customWidth="1"/>
    <col min="9" max="9" width="17.00390625" style="74" customWidth="1"/>
    <col min="10" max="10" width="16.28125" style="74" customWidth="1"/>
    <col min="11" max="11" width="45.57421875" style="74" customWidth="1"/>
    <col min="12" max="12" width="19.28125" style="74" customWidth="1"/>
    <col min="13" max="16384" width="9.140625" style="74" customWidth="1"/>
  </cols>
  <sheetData>
    <row r="1" spans="1:8" ht="12">
      <c r="A1" s="72" t="s">
        <v>189</v>
      </c>
      <c r="B1" s="73"/>
      <c r="D1" s="75"/>
      <c r="E1" s="75"/>
      <c r="F1" s="75"/>
      <c r="G1" s="76"/>
      <c r="H1" s="75"/>
    </row>
    <row r="2" spans="1:8" ht="12">
      <c r="A2" s="72"/>
      <c r="B2" s="73"/>
      <c r="D2" s="75"/>
      <c r="E2" s="75"/>
      <c r="F2" s="75"/>
      <c r="H2" s="75"/>
    </row>
    <row r="3" spans="1:8" ht="12">
      <c r="A3" s="72"/>
      <c r="B3" s="438" t="s">
        <v>266</v>
      </c>
      <c r="C3" s="438"/>
      <c r="D3" s="438"/>
      <c r="E3" s="438"/>
      <c r="F3" s="438"/>
      <c r="H3" s="75"/>
    </row>
    <row r="4" spans="1:8" ht="12.75" thickBot="1">
      <c r="A4" s="72"/>
      <c r="B4" s="73"/>
      <c r="D4" s="75"/>
      <c r="E4" s="75"/>
      <c r="F4" s="75"/>
      <c r="H4" s="75"/>
    </row>
    <row r="5" spans="1:12" ht="60.75" thickBot="1">
      <c r="A5" s="352" t="s">
        <v>134</v>
      </c>
      <c r="B5" s="348" t="s">
        <v>109</v>
      </c>
      <c r="C5" s="77" t="s">
        <v>124</v>
      </c>
      <c r="D5" s="77" t="s">
        <v>125</v>
      </c>
      <c r="E5" s="77" t="s">
        <v>135</v>
      </c>
      <c r="F5" s="78" t="s">
        <v>185</v>
      </c>
      <c r="G5" s="78" t="s">
        <v>136</v>
      </c>
      <c r="H5" s="78" t="s">
        <v>137</v>
      </c>
      <c r="I5" s="78" t="s">
        <v>246</v>
      </c>
      <c r="J5" s="78" t="s">
        <v>186</v>
      </c>
      <c r="K5" s="78" t="s">
        <v>247</v>
      </c>
      <c r="L5" s="79" t="s">
        <v>841</v>
      </c>
    </row>
    <row r="6" spans="1:12" s="96" customFormat="1" ht="72">
      <c r="A6" s="353">
        <v>1</v>
      </c>
      <c r="B6" s="349" t="s">
        <v>268</v>
      </c>
      <c r="C6" s="90" t="s">
        <v>961</v>
      </c>
      <c r="D6" s="91" t="s">
        <v>267</v>
      </c>
      <c r="E6" s="92">
        <v>8411</v>
      </c>
      <c r="F6" s="92" t="s">
        <v>276</v>
      </c>
      <c r="G6" s="93">
        <v>69</v>
      </c>
      <c r="H6" s="93" t="s">
        <v>184</v>
      </c>
      <c r="I6" s="95" t="s">
        <v>174</v>
      </c>
      <c r="J6" s="95" t="s">
        <v>277</v>
      </c>
      <c r="K6" s="94" t="s">
        <v>553</v>
      </c>
      <c r="L6" s="341"/>
    </row>
    <row r="7" spans="1:12" s="103" customFormat="1" ht="39.75" customHeight="1">
      <c r="A7" s="354">
        <v>2</v>
      </c>
      <c r="B7" s="350" t="s">
        <v>953</v>
      </c>
      <c r="C7" s="98" t="s">
        <v>952</v>
      </c>
      <c r="D7" s="99" t="s">
        <v>144</v>
      </c>
      <c r="E7" s="99" t="s">
        <v>626</v>
      </c>
      <c r="F7" s="100" t="s">
        <v>954</v>
      </c>
      <c r="G7" s="339">
        <v>24</v>
      </c>
      <c r="H7" s="339" t="s">
        <v>184</v>
      </c>
      <c r="I7" s="264" t="s">
        <v>176</v>
      </c>
      <c r="J7" s="264"/>
      <c r="K7" s="264" t="s">
        <v>174</v>
      </c>
      <c r="L7" s="265">
        <v>25808841</v>
      </c>
    </row>
    <row r="8" spans="1:12" s="103" customFormat="1" ht="39.75" customHeight="1">
      <c r="A8" s="354">
        <v>3</v>
      </c>
      <c r="B8" s="350" t="s">
        <v>904</v>
      </c>
      <c r="C8" s="342" t="s">
        <v>902</v>
      </c>
      <c r="D8" s="343" t="s">
        <v>192</v>
      </c>
      <c r="E8" s="99" t="s">
        <v>193</v>
      </c>
      <c r="F8" s="344" t="s">
        <v>191</v>
      </c>
      <c r="G8" s="339">
        <v>68</v>
      </c>
      <c r="H8" s="339">
        <v>501</v>
      </c>
      <c r="I8" s="264" t="s">
        <v>174</v>
      </c>
      <c r="J8" s="264" t="s">
        <v>194</v>
      </c>
      <c r="K8" s="264" t="s">
        <v>174</v>
      </c>
      <c r="L8" s="265"/>
    </row>
    <row r="9" spans="1:12" s="103" customFormat="1" ht="39.75" customHeight="1">
      <c r="A9" s="354">
        <v>4</v>
      </c>
      <c r="B9" s="350" t="s">
        <v>897</v>
      </c>
      <c r="C9" s="439" t="s">
        <v>896</v>
      </c>
      <c r="D9" s="440" t="s">
        <v>212</v>
      </c>
      <c r="E9" s="441" t="s">
        <v>193</v>
      </c>
      <c r="F9" s="441" t="s">
        <v>191</v>
      </c>
      <c r="G9" s="442">
        <v>50</v>
      </c>
      <c r="H9" s="442">
        <v>281</v>
      </c>
      <c r="I9" s="264" t="s">
        <v>174</v>
      </c>
      <c r="J9" s="264" t="s">
        <v>213</v>
      </c>
      <c r="K9" s="264" t="s">
        <v>174</v>
      </c>
      <c r="L9" s="449">
        <v>3903988</v>
      </c>
    </row>
    <row r="10" spans="1:12" s="103" customFormat="1" ht="39.75" customHeight="1">
      <c r="A10" s="354" t="s">
        <v>184</v>
      </c>
      <c r="B10" s="350" t="s">
        <v>905</v>
      </c>
      <c r="C10" s="439"/>
      <c r="D10" s="440"/>
      <c r="E10" s="441"/>
      <c r="F10" s="441"/>
      <c r="G10" s="442"/>
      <c r="H10" s="442"/>
      <c r="I10" s="264" t="s">
        <v>174</v>
      </c>
      <c r="J10" s="264" t="s">
        <v>184</v>
      </c>
      <c r="K10" s="264" t="s">
        <v>174</v>
      </c>
      <c r="L10" s="450"/>
    </row>
    <row r="11" spans="1:12" s="103" customFormat="1" ht="39.75" customHeight="1">
      <c r="A11" s="354">
        <v>5</v>
      </c>
      <c r="B11" s="350" t="s">
        <v>903</v>
      </c>
      <c r="C11" s="447" t="s">
        <v>886</v>
      </c>
      <c r="D11" s="445">
        <v>367517990</v>
      </c>
      <c r="E11" s="443" t="s">
        <v>145</v>
      </c>
      <c r="F11" s="443" t="s">
        <v>191</v>
      </c>
      <c r="G11" s="339">
        <v>56</v>
      </c>
      <c r="H11" s="339">
        <v>398</v>
      </c>
      <c r="I11" s="264" t="s">
        <v>174</v>
      </c>
      <c r="J11" s="264" t="s">
        <v>169</v>
      </c>
      <c r="K11" s="264" t="s">
        <v>174</v>
      </c>
      <c r="L11" s="265"/>
    </row>
    <row r="12" spans="1:12" s="103" customFormat="1" ht="39.75" customHeight="1">
      <c r="A12" s="354" t="s">
        <v>184</v>
      </c>
      <c r="B12" s="350" t="s">
        <v>978</v>
      </c>
      <c r="C12" s="448"/>
      <c r="D12" s="446"/>
      <c r="E12" s="444"/>
      <c r="F12" s="444"/>
      <c r="G12" s="339">
        <v>15</v>
      </c>
      <c r="H12" s="339"/>
      <c r="I12" s="264" t="s">
        <v>174</v>
      </c>
      <c r="J12" s="264"/>
      <c r="K12" s="264" t="s">
        <v>174</v>
      </c>
      <c r="L12" s="265"/>
    </row>
    <row r="13" spans="1:12" s="103" customFormat="1" ht="39.75" customHeight="1">
      <c r="A13" s="354">
        <v>6</v>
      </c>
      <c r="B13" s="350" t="s">
        <v>242</v>
      </c>
      <c r="C13" s="98" t="s">
        <v>875</v>
      </c>
      <c r="D13" s="99" t="s">
        <v>612</v>
      </c>
      <c r="E13" s="99" t="s">
        <v>193</v>
      </c>
      <c r="F13" s="100" t="s">
        <v>191</v>
      </c>
      <c r="G13" s="339">
        <v>23</v>
      </c>
      <c r="H13" s="339">
        <v>92</v>
      </c>
      <c r="I13" s="264" t="s">
        <v>174</v>
      </c>
      <c r="J13" s="264"/>
      <c r="K13" s="264" t="s">
        <v>174</v>
      </c>
      <c r="L13" s="265">
        <v>1530513</v>
      </c>
    </row>
    <row r="14" spans="1:12" s="103" customFormat="1" ht="72">
      <c r="A14" s="354">
        <v>7</v>
      </c>
      <c r="B14" s="350" t="s">
        <v>868</v>
      </c>
      <c r="C14" s="339" t="s">
        <v>867</v>
      </c>
      <c r="D14" s="268" t="s">
        <v>146</v>
      </c>
      <c r="E14" s="344" t="s">
        <v>858</v>
      </c>
      <c r="F14" s="344" t="s">
        <v>873</v>
      </c>
      <c r="G14" s="339">
        <v>16</v>
      </c>
      <c r="H14" s="339">
        <v>75</v>
      </c>
      <c r="I14" s="264" t="s">
        <v>174</v>
      </c>
      <c r="J14" s="264"/>
      <c r="K14" s="264" t="s">
        <v>174</v>
      </c>
      <c r="L14" s="265">
        <v>1133345</v>
      </c>
    </row>
    <row r="15" spans="1:12" s="103" customFormat="1" ht="39.75" customHeight="1">
      <c r="A15" s="354">
        <v>8</v>
      </c>
      <c r="B15" s="350" t="s">
        <v>856</v>
      </c>
      <c r="C15" s="98" t="s">
        <v>857</v>
      </c>
      <c r="D15" s="342">
        <v>230922537</v>
      </c>
      <c r="E15" s="344" t="s">
        <v>858</v>
      </c>
      <c r="F15" s="344" t="s">
        <v>859</v>
      </c>
      <c r="G15" s="339">
        <v>31</v>
      </c>
      <c r="H15" s="339">
        <v>140</v>
      </c>
      <c r="I15" s="264" t="s">
        <v>174</v>
      </c>
      <c r="J15" s="264" t="s">
        <v>184</v>
      </c>
      <c r="K15" s="264" t="s">
        <v>174</v>
      </c>
      <c r="L15" s="265">
        <v>2420074</v>
      </c>
    </row>
    <row r="16" spans="1:12" s="103" customFormat="1" ht="39.75" customHeight="1">
      <c r="A16" s="355">
        <v>9</v>
      </c>
      <c r="B16" s="351" t="s">
        <v>256</v>
      </c>
      <c r="C16" s="269" t="s">
        <v>520</v>
      </c>
      <c r="D16" s="270">
        <v>20658787</v>
      </c>
      <c r="E16" s="271" t="s">
        <v>257</v>
      </c>
      <c r="F16" s="271" t="s">
        <v>258</v>
      </c>
      <c r="G16" s="272">
        <v>8</v>
      </c>
      <c r="H16" s="272" t="s">
        <v>184</v>
      </c>
      <c r="I16" s="105" t="s">
        <v>174</v>
      </c>
      <c r="J16" s="105"/>
      <c r="K16" s="105" t="s">
        <v>174</v>
      </c>
      <c r="L16" s="340"/>
    </row>
    <row r="17" spans="1:12" s="103" customFormat="1" ht="84">
      <c r="A17" s="355">
        <v>10</v>
      </c>
      <c r="B17" s="351" t="s">
        <v>666</v>
      </c>
      <c r="C17" s="269" t="s">
        <v>840</v>
      </c>
      <c r="D17" s="345">
        <v>380799945</v>
      </c>
      <c r="E17" s="271" t="s">
        <v>625</v>
      </c>
      <c r="F17" s="271" t="s">
        <v>874</v>
      </c>
      <c r="G17" s="272">
        <v>4</v>
      </c>
      <c r="H17" s="272">
        <v>19</v>
      </c>
      <c r="I17" s="105" t="s">
        <v>174</v>
      </c>
      <c r="J17" s="105"/>
      <c r="K17" s="105" t="s">
        <v>174</v>
      </c>
      <c r="L17" s="340">
        <v>272092</v>
      </c>
    </row>
    <row r="18" spans="1:12" s="108" customFormat="1" ht="24.75" thickBot="1">
      <c r="A18" s="357">
        <v>11</v>
      </c>
      <c r="B18" s="359" t="s">
        <v>986</v>
      </c>
      <c r="C18" s="273" t="s">
        <v>987</v>
      </c>
      <c r="D18" s="360">
        <v>231193260</v>
      </c>
      <c r="E18" s="346"/>
      <c r="F18" s="346"/>
      <c r="G18" s="346"/>
      <c r="H18" s="346"/>
      <c r="I18" s="346"/>
      <c r="J18" s="346"/>
      <c r="K18" s="346"/>
      <c r="L18" s="347"/>
    </row>
  </sheetData>
  <sheetProtection/>
  <mergeCells count="12">
    <mergeCell ref="F11:F12"/>
    <mergeCell ref="E11:E12"/>
    <mergeCell ref="D11:D12"/>
    <mergeCell ref="C11:C12"/>
    <mergeCell ref="H9:H10"/>
    <mergeCell ref="L9:L10"/>
    <mergeCell ref="B3:F3"/>
    <mergeCell ref="C9:C10"/>
    <mergeCell ref="D9:D10"/>
    <mergeCell ref="E9:E10"/>
    <mergeCell ref="F9:F10"/>
    <mergeCell ref="G9:G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8"/>
  <sheetViews>
    <sheetView zoomScale="70" zoomScaleNormal="70" zoomScaleSheetLayoutView="100" workbookViewId="0" topLeftCell="A163">
      <selection activeCell="B8" sqref="B8"/>
    </sheetView>
  </sheetViews>
  <sheetFormatPr defaultColWidth="9.140625" defaultRowHeight="12.75"/>
  <cols>
    <col min="1" max="1" width="4.140625" style="5" customWidth="1"/>
    <col min="2" max="2" width="26.8515625" style="1" customWidth="1"/>
    <col min="3" max="3" width="24.7109375" style="5" customWidth="1"/>
    <col min="4" max="4" width="18.7109375" style="5" customWidth="1"/>
    <col min="5" max="5" width="21.421875" style="5" customWidth="1"/>
    <col min="6" max="6" width="24.8515625" style="5" customWidth="1"/>
    <col min="7" max="7" width="13.28125" style="5" customWidth="1"/>
    <col min="8" max="8" width="17.421875" style="5" customWidth="1"/>
    <col min="9" max="9" width="22.8515625" style="5" customWidth="1"/>
    <col min="10" max="10" width="35.8515625" style="5" customWidth="1"/>
    <col min="11" max="11" width="30.00390625" style="5" customWidth="1"/>
    <col min="12" max="12" width="32.7109375" style="5" customWidth="1"/>
    <col min="13" max="13" width="32.28125" style="5" customWidth="1"/>
    <col min="14" max="14" width="20.140625" style="5" customWidth="1"/>
    <col min="15" max="15" width="4.57421875" style="5" customWidth="1"/>
    <col min="16" max="16" width="19.00390625" style="5" customWidth="1"/>
    <col min="17" max="17" width="31.140625" style="5" customWidth="1"/>
    <col min="18" max="23" width="21.140625" style="5" customWidth="1"/>
    <col min="24" max="24" width="16.421875" style="5" customWidth="1"/>
    <col min="25" max="25" width="15.28125" style="5" customWidth="1"/>
    <col min="26" max="26" width="15.57421875" style="5" customWidth="1"/>
    <col min="27" max="27" width="14.421875" style="5" customWidth="1"/>
    <col min="28" max="30" width="9.140625" style="1" customWidth="1"/>
    <col min="31" max="31" width="13.8515625" style="1" bestFit="1" customWidth="1"/>
    <col min="32" max="16384" width="9.140625" style="1" customWidth="1"/>
  </cols>
  <sheetData>
    <row r="1" spans="1:27" s="6" customFormat="1" ht="15">
      <c r="A1" s="463" t="s">
        <v>188</v>
      </c>
      <c r="B1" s="463"/>
      <c r="C1" s="463"/>
      <c r="D1" s="463"/>
      <c r="E1" s="463"/>
      <c r="F1" s="7"/>
      <c r="G1" s="7"/>
      <c r="H1" s="7"/>
      <c r="I1" s="7"/>
      <c r="J1" s="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7"/>
      <c r="Y1" s="7"/>
      <c r="Z1" s="7"/>
      <c r="AA1" s="7"/>
    </row>
    <row r="3" spans="1:23" ht="13.5" thickBot="1">
      <c r="A3" s="2"/>
      <c r="B3" s="2"/>
      <c r="C3" s="2"/>
      <c r="D3" s="2"/>
      <c r="E3" s="2"/>
      <c r="F3" s="2"/>
      <c r="G3" s="2"/>
      <c r="H3" s="4"/>
      <c r="I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7" ht="30" customHeight="1">
      <c r="A4" s="520" t="s">
        <v>100</v>
      </c>
      <c r="B4" s="502" t="s">
        <v>118</v>
      </c>
      <c r="C4" s="502" t="s">
        <v>120</v>
      </c>
      <c r="D4" s="491" t="s">
        <v>123</v>
      </c>
      <c r="E4" s="493" t="s">
        <v>133</v>
      </c>
      <c r="F4" s="491" t="s">
        <v>126</v>
      </c>
      <c r="G4" s="510" t="s">
        <v>101</v>
      </c>
      <c r="H4" s="510" t="s">
        <v>760</v>
      </c>
      <c r="I4" s="500" t="s">
        <v>992</v>
      </c>
      <c r="J4" s="510" t="s">
        <v>280</v>
      </c>
      <c r="K4" s="502" t="s">
        <v>102</v>
      </c>
      <c r="L4" s="489" t="s">
        <v>104</v>
      </c>
      <c r="M4" s="489"/>
      <c r="N4" s="489"/>
      <c r="O4" s="520" t="s">
        <v>100</v>
      </c>
      <c r="P4" s="493" t="s">
        <v>131</v>
      </c>
      <c r="Q4" s="493" t="s">
        <v>132</v>
      </c>
      <c r="R4" s="512" t="s">
        <v>152</v>
      </c>
      <c r="S4" s="513"/>
      <c r="T4" s="513"/>
      <c r="U4" s="513"/>
      <c r="V4" s="513"/>
      <c r="W4" s="514"/>
      <c r="X4" s="493" t="s">
        <v>211</v>
      </c>
      <c r="Y4" s="489" t="s">
        <v>103</v>
      </c>
      <c r="Z4" s="489" t="s">
        <v>121</v>
      </c>
      <c r="AA4" s="508" t="s">
        <v>122</v>
      </c>
    </row>
    <row r="5" spans="1:27" ht="64.5" customHeight="1" thickBot="1">
      <c r="A5" s="521"/>
      <c r="B5" s="503"/>
      <c r="C5" s="503"/>
      <c r="D5" s="492"/>
      <c r="E5" s="494"/>
      <c r="F5" s="492"/>
      <c r="G5" s="511"/>
      <c r="H5" s="511"/>
      <c r="I5" s="501"/>
      <c r="J5" s="511"/>
      <c r="K5" s="503"/>
      <c r="L5" s="20" t="s">
        <v>105</v>
      </c>
      <c r="M5" s="20" t="s">
        <v>106</v>
      </c>
      <c r="N5" s="20" t="s">
        <v>107</v>
      </c>
      <c r="O5" s="521"/>
      <c r="P5" s="494"/>
      <c r="Q5" s="494"/>
      <c r="R5" s="21" t="s">
        <v>127</v>
      </c>
      <c r="S5" s="21" t="s">
        <v>96</v>
      </c>
      <c r="T5" s="21" t="s">
        <v>97</v>
      </c>
      <c r="U5" s="21" t="s">
        <v>128</v>
      </c>
      <c r="V5" s="21" t="s">
        <v>129</v>
      </c>
      <c r="W5" s="21" t="s">
        <v>130</v>
      </c>
      <c r="X5" s="494"/>
      <c r="Y5" s="490"/>
      <c r="Z5" s="490"/>
      <c r="AA5" s="509"/>
    </row>
    <row r="6" spans="1:27" ht="15" customHeight="1" thickBot="1">
      <c r="A6" s="518" t="s">
        <v>148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9"/>
    </row>
    <row r="7" spans="1:27" s="10" customFormat="1" ht="12.75">
      <c r="A7" s="239">
        <v>1</v>
      </c>
      <c r="B7" s="206" t="s">
        <v>281</v>
      </c>
      <c r="C7" s="240" t="s">
        <v>282</v>
      </c>
      <c r="D7" s="240" t="s">
        <v>160</v>
      </c>
      <c r="E7" s="240"/>
      <c r="F7" s="240" t="s">
        <v>160</v>
      </c>
      <c r="G7" s="240" t="s">
        <v>283</v>
      </c>
      <c r="H7" s="110">
        <v>15122850</v>
      </c>
      <c r="I7" s="244" t="s">
        <v>521</v>
      </c>
      <c r="J7" s="111" t="s">
        <v>241</v>
      </c>
      <c r="K7" s="109" t="s">
        <v>284</v>
      </c>
      <c r="L7" s="109" t="s">
        <v>320</v>
      </c>
      <c r="M7" s="109" t="s">
        <v>321</v>
      </c>
      <c r="N7" s="109" t="s">
        <v>322</v>
      </c>
      <c r="O7" s="240">
        <v>1</v>
      </c>
      <c r="P7" s="240"/>
      <c r="Q7" s="240"/>
      <c r="R7" s="240" t="s">
        <v>171</v>
      </c>
      <c r="S7" s="240" t="s">
        <v>171</v>
      </c>
      <c r="T7" s="240" t="s">
        <v>170</v>
      </c>
      <c r="U7" s="240" t="s">
        <v>171</v>
      </c>
      <c r="V7" s="240" t="s">
        <v>171</v>
      </c>
      <c r="W7" s="240" t="s">
        <v>171</v>
      </c>
      <c r="X7" s="240">
        <v>2585</v>
      </c>
      <c r="Y7" s="240">
        <v>3</v>
      </c>
      <c r="Z7" s="240" t="s">
        <v>160</v>
      </c>
      <c r="AA7" s="246" t="s">
        <v>161</v>
      </c>
    </row>
    <row r="8" spans="1:27" s="10" customFormat="1" ht="79.5" customHeight="1">
      <c r="A8" s="216">
        <v>2</v>
      </c>
      <c r="B8" s="148" t="s">
        <v>285</v>
      </c>
      <c r="C8" s="147"/>
      <c r="D8" s="147" t="s">
        <v>160</v>
      </c>
      <c r="E8" s="147"/>
      <c r="F8" s="147" t="s">
        <v>160</v>
      </c>
      <c r="G8" s="147" t="s">
        <v>286</v>
      </c>
      <c r="H8" s="113">
        <v>3773000.5300000003</v>
      </c>
      <c r="I8" s="386" t="s">
        <v>991</v>
      </c>
      <c r="J8" s="115" t="s">
        <v>287</v>
      </c>
      <c r="K8" s="264" t="s">
        <v>288</v>
      </c>
      <c r="L8" s="264" t="s">
        <v>320</v>
      </c>
      <c r="M8" s="264" t="s">
        <v>321</v>
      </c>
      <c r="N8" s="264" t="s">
        <v>261</v>
      </c>
      <c r="O8" s="147">
        <v>2</v>
      </c>
      <c r="P8" s="147"/>
      <c r="Q8" s="147"/>
      <c r="R8" s="147" t="s">
        <v>231</v>
      </c>
      <c r="S8" s="147" t="s">
        <v>171</v>
      </c>
      <c r="T8" s="147" t="s">
        <v>171</v>
      </c>
      <c r="U8" s="147" t="s">
        <v>231</v>
      </c>
      <c r="V8" s="147" t="s">
        <v>171</v>
      </c>
      <c r="W8" s="147" t="s">
        <v>171</v>
      </c>
      <c r="X8" s="147"/>
      <c r="Y8" s="147">
        <v>2</v>
      </c>
      <c r="Z8" s="147" t="s">
        <v>160</v>
      </c>
      <c r="AA8" s="218" t="s">
        <v>161</v>
      </c>
    </row>
    <row r="9" spans="1:27" s="122" customFormat="1" ht="36">
      <c r="A9" s="216">
        <v>3</v>
      </c>
      <c r="B9" s="161" t="s">
        <v>289</v>
      </c>
      <c r="C9" s="264" t="s">
        <v>259</v>
      </c>
      <c r="D9" s="264" t="s">
        <v>160</v>
      </c>
      <c r="E9" s="264" t="s">
        <v>161</v>
      </c>
      <c r="F9" s="264" t="s">
        <v>160</v>
      </c>
      <c r="G9" s="264" t="s">
        <v>292</v>
      </c>
      <c r="H9" s="143">
        <v>2647000</v>
      </c>
      <c r="I9" s="219" t="s">
        <v>274</v>
      </c>
      <c r="J9" s="115" t="s">
        <v>290</v>
      </c>
      <c r="K9" s="264" t="s">
        <v>291</v>
      </c>
      <c r="L9" s="264" t="s">
        <v>260</v>
      </c>
      <c r="M9" s="264" t="s">
        <v>323</v>
      </c>
      <c r="N9" s="264" t="s">
        <v>261</v>
      </c>
      <c r="O9" s="147">
        <v>3</v>
      </c>
      <c r="P9" s="264"/>
      <c r="Q9" s="181" t="s">
        <v>772</v>
      </c>
      <c r="R9" s="264" t="s">
        <v>172</v>
      </c>
      <c r="S9" s="264" t="s">
        <v>172</v>
      </c>
      <c r="T9" s="264" t="s">
        <v>172</v>
      </c>
      <c r="U9" s="264" t="s">
        <v>262</v>
      </c>
      <c r="V9" s="264" t="s">
        <v>165</v>
      </c>
      <c r="W9" s="264" t="s">
        <v>172</v>
      </c>
      <c r="X9" s="264">
        <v>527.9</v>
      </c>
      <c r="Y9" s="264">
        <v>2</v>
      </c>
      <c r="Z9" s="264" t="s">
        <v>160</v>
      </c>
      <c r="AA9" s="102" t="s">
        <v>161</v>
      </c>
    </row>
    <row r="10" spans="1:27" s="122" customFormat="1" ht="36">
      <c r="A10" s="216">
        <v>4</v>
      </c>
      <c r="B10" s="161" t="s">
        <v>638</v>
      </c>
      <c r="C10" s="264" t="s">
        <v>297</v>
      </c>
      <c r="D10" s="264" t="s">
        <v>160</v>
      </c>
      <c r="E10" s="264"/>
      <c r="F10" s="264" t="s">
        <v>161</v>
      </c>
      <c r="G10" s="264" t="s">
        <v>639</v>
      </c>
      <c r="H10" s="113">
        <v>969284.4400000001</v>
      </c>
      <c r="I10" s="219" t="s">
        <v>275</v>
      </c>
      <c r="J10" s="115"/>
      <c r="K10" s="264" t="s">
        <v>640</v>
      </c>
      <c r="L10" s="264" t="s">
        <v>641</v>
      </c>
      <c r="M10" s="264"/>
      <c r="N10" s="264"/>
      <c r="O10" s="147">
        <v>4</v>
      </c>
      <c r="P10" s="264"/>
      <c r="Q10" s="181"/>
      <c r="R10" s="264"/>
      <c r="S10" s="264"/>
      <c r="T10" s="264" t="s">
        <v>262</v>
      </c>
      <c r="U10" s="264"/>
      <c r="V10" s="264" t="s">
        <v>176</v>
      </c>
      <c r="W10" s="264" t="s">
        <v>176</v>
      </c>
      <c r="X10" s="264">
        <v>2593.1</v>
      </c>
      <c r="Y10" s="264"/>
      <c r="Z10" s="264" t="s">
        <v>174</v>
      </c>
      <c r="AA10" s="102" t="s">
        <v>161</v>
      </c>
    </row>
    <row r="11" spans="1:27" s="122" customFormat="1" ht="48">
      <c r="A11" s="216">
        <v>5</v>
      </c>
      <c r="B11" s="161" t="s">
        <v>642</v>
      </c>
      <c r="C11" s="264" t="s">
        <v>643</v>
      </c>
      <c r="D11" s="264" t="s">
        <v>160</v>
      </c>
      <c r="E11" s="264"/>
      <c r="F11" s="264" t="s">
        <v>161</v>
      </c>
      <c r="G11" s="264">
        <v>2018</v>
      </c>
      <c r="H11" s="113">
        <v>313152.12</v>
      </c>
      <c r="I11" s="219" t="s">
        <v>275</v>
      </c>
      <c r="J11" s="115" t="s">
        <v>241</v>
      </c>
      <c r="K11" s="264" t="s">
        <v>640</v>
      </c>
      <c r="L11" s="264" t="s">
        <v>644</v>
      </c>
      <c r="M11" s="264"/>
      <c r="N11" s="264" t="s">
        <v>645</v>
      </c>
      <c r="O11" s="147">
        <v>5</v>
      </c>
      <c r="P11" s="264"/>
      <c r="Q11" s="181"/>
      <c r="R11" s="264" t="s">
        <v>262</v>
      </c>
      <c r="S11" s="264" t="s">
        <v>262</v>
      </c>
      <c r="T11" s="264" t="s">
        <v>262</v>
      </c>
      <c r="U11" s="264" t="s">
        <v>262</v>
      </c>
      <c r="V11" s="264" t="s">
        <v>176</v>
      </c>
      <c r="W11" s="264" t="s">
        <v>262</v>
      </c>
      <c r="X11" s="264">
        <v>88.9</v>
      </c>
      <c r="Y11" s="264">
        <v>1</v>
      </c>
      <c r="Z11" s="264" t="s">
        <v>174</v>
      </c>
      <c r="AA11" s="102" t="s">
        <v>174</v>
      </c>
    </row>
    <row r="12" spans="1:27" s="122" customFormat="1" ht="24">
      <c r="A12" s="216">
        <v>6</v>
      </c>
      <c r="B12" s="161" t="s">
        <v>646</v>
      </c>
      <c r="C12" s="264" t="s">
        <v>647</v>
      </c>
      <c r="D12" s="264" t="s">
        <v>160</v>
      </c>
      <c r="E12" s="264"/>
      <c r="F12" s="264" t="s">
        <v>161</v>
      </c>
      <c r="G12" s="264">
        <v>2018</v>
      </c>
      <c r="H12" s="113">
        <v>355543.57999999996</v>
      </c>
      <c r="I12" s="219" t="s">
        <v>275</v>
      </c>
      <c r="J12" s="115"/>
      <c r="K12" s="264" t="s">
        <v>640</v>
      </c>
      <c r="L12" s="264" t="s">
        <v>648</v>
      </c>
      <c r="M12" s="264"/>
      <c r="N12" s="264" t="s">
        <v>649</v>
      </c>
      <c r="O12" s="147">
        <v>6</v>
      </c>
      <c r="P12" s="264"/>
      <c r="Q12" s="181"/>
      <c r="R12" s="264" t="s">
        <v>262</v>
      </c>
      <c r="S12" s="264"/>
      <c r="T12" s="264"/>
      <c r="U12" s="264"/>
      <c r="V12" s="264" t="s">
        <v>244</v>
      </c>
      <c r="W12" s="264" t="s">
        <v>244</v>
      </c>
      <c r="X12" s="264">
        <v>453</v>
      </c>
      <c r="Y12" s="264">
        <v>1</v>
      </c>
      <c r="Z12" s="264" t="s">
        <v>174</v>
      </c>
      <c r="AA12" s="102" t="s">
        <v>174</v>
      </c>
    </row>
    <row r="13" spans="1:27" s="10" customFormat="1" ht="12.75">
      <c r="A13" s="216">
        <v>7</v>
      </c>
      <c r="B13" s="148" t="s">
        <v>293</v>
      </c>
      <c r="C13" s="147" t="s">
        <v>294</v>
      </c>
      <c r="D13" s="147" t="s">
        <v>160</v>
      </c>
      <c r="E13" s="147"/>
      <c r="F13" s="147" t="s">
        <v>161</v>
      </c>
      <c r="G13" s="147">
        <v>2008</v>
      </c>
      <c r="H13" s="159">
        <v>48188.21</v>
      </c>
      <c r="I13" s="219" t="s">
        <v>275</v>
      </c>
      <c r="J13" s="115" t="s">
        <v>165</v>
      </c>
      <c r="K13" s="264" t="s">
        <v>295</v>
      </c>
      <c r="L13" s="264" t="s">
        <v>324</v>
      </c>
      <c r="M13" s="264" t="s">
        <v>165</v>
      </c>
      <c r="N13" s="264" t="s">
        <v>325</v>
      </c>
      <c r="O13" s="147">
        <v>7</v>
      </c>
      <c r="P13" s="147"/>
      <c r="Q13" s="147"/>
      <c r="R13" s="147" t="s">
        <v>231</v>
      </c>
      <c r="S13" s="147" t="s">
        <v>171</v>
      </c>
      <c r="T13" s="147" t="s">
        <v>171</v>
      </c>
      <c r="U13" s="147" t="s">
        <v>171</v>
      </c>
      <c r="V13" s="147" t="s">
        <v>176</v>
      </c>
      <c r="W13" s="147" t="s">
        <v>176</v>
      </c>
      <c r="X13" s="147">
        <v>3.3</v>
      </c>
      <c r="Y13" s="147">
        <v>1</v>
      </c>
      <c r="Z13" s="147" t="s">
        <v>161</v>
      </c>
      <c r="AA13" s="218" t="s">
        <v>161</v>
      </c>
    </row>
    <row r="14" spans="1:27" s="10" customFormat="1" ht="259.5" customHeight="1">
      <c r="A14" s="216">
        <v>8</v>
      </c>
      <c r="B14" s="161" t="s">
        <v>296</v>
      </c>
      <c r="C14" s="264" t="s">
        <v>297</v>
      </c>
      <c r="D14" s="264" t="s">
        <v>160</v>
      </c>
      <c r="E14" s="147"/>
      <c r="F14" s="147" t="s">
        <v>160</v>
      </c>
      <c r="G14" s="147" t="s">
        <v>555</v>
      </c>
      <c r="H14" s="159">
        <v>1118505.34</v>
      </c>
      <c r="I14" s="219" t="s">
        <v>275</v>
      </c>
      <c r="J14" s="220" t="s">
        <v>241</v>
      </c>
      <c r="K14" s="147" t="s">
        <v>298</v>
      </c>
      <c r="L14" s="264" t="s">
        <v>326</v>
      </c>
      <c r="M14" s="264" t="s">
        <v>327</v>
      </c>
      <c r="N14" s="264" t="s">
        <v>328</v>
      </c>
      <c r="O14" s="147">
        <v>8</v>
      </c>
      <c r="P14" s="147"/>
      <c r="Q14" s="147"/>
      <c r="R14" s="147" t="s">
        <v>334</v>
      </c>
      <c r="S14" s="147" t="s">
        <v>170</v>
      </c>
      <c r="T14" s="147" t="s">
        <v>335</v>
      </c>
      <c r="U14" s="147" t="s">
        <v>170</v>
      </c>
      <c r="V14" s="147" t="s">
        <v>176</v>
      </c>
      <c r="W14" s="147" t="s">
        <v>176</v>
      </c>
      <c r="X14" s="147" t="s">
        <v>336</v>
      </c>
      <c r="Y14" s="147">
        <v>7</v>
      </c>
      <c r="Z14" s="147" t="s">
        <v>161</v>
      </c>
      <c r="AA14" s="218" t="s">
        <v>161</v>
      </c>
    </row>
    <row r="15" spans="1:27" s="10" customFormat="1" ht="236.25" customHeight="1">
      <c r="A15" s="216">
        <v>9</v>
      </c>
      <c r="B15" s="161" t="s">
        <v>299</v>
      </c>
      <c r="C15" s="264" t="s">
        <v>300</v>
      </c>
      <c r="D15" s="264" t="s">
        <v>160</v>
      </c>
      <c r="E15" s="147"/>
      <c r="F15" s="147" t="s">
        <v>160</v>
      </c>
      <c r="G15" s="147" t="s">
        <v>555</v>
      </c>
      <c r="H15" s="159">
        <v>660805.02</v>
      </c>
      <c r="I15" s="219" t="s">
        <v>275</v>
      </c>
      <c r="J15" s="220" t="s">
        <v>301</v>
      </c>
      <c r="K15" s="147" t="s">
        <v>302</v>
      </c>
      <c r="L15" s="264" t="s">
        <v>329</v>
      </c>
      <c r="M15" s="264" t="s">
        <v>330</v>
      </c>
      <c r="N15" s="264" t="s">
        <v>331</v>
      </c>
      <c r="O15" s="147">
        <v>9</v>
      </c>
      <c r="P15" s="147"/>
      <c r="Q15" s="147"/>
      <c r="R15" s="147" t="s">
        <v>334</v>
      </c>
      <c r="S15" s="147" t="s">
        <v>170</v>
      </c>
      <c r="T15" s="147" t="s">
        <v>176</v>
      </c>
      <c r="U15" s="147" t="s">
        <v>176</v>
      </c>
      <c r="V15" s="147" t="s">
        <v>176</v>
      </c>
      <c r="W15" s="147" t="s">
        <v>176</v>
      </c>
      <c r="X15" s="147" t="s">
        <v>337</v>
      </c>
      <c r="Y15" s="147">
        <v>4</v>
      </c>
      <c r="Z15" s="147" t="s">
        <v>161</v>
      </c>
      <c r="AA15" s="218" t="s">
        <v>161</v>
      </c>
    </row>
    <row r="16" spans="1:27" s="10" customFormat="1" ht="68.25" customHeight="1">
      <c r="A16" s="216">
        <v>10</v>
      </c>
      <c r="B16" s="161" t="s">
        <v>303</v>
      </c>
      <c r="C16" s="264" t="s">
        <v>297</v>
      </c>
      <c r="D16" s="264" t="s">
        <v>160</v>
      </c>
      <c r="E16" s="147"/>
      <c r="F16" s="147" t="s">
        <v>160</v>
      </c>
      <c r="G16" s="147" t="s">
        <v>304</v>
      </c>
      <c r="H16" s="159">
        <v>315548.07</v>
      </c>
      <c r="I16" s="217" t="s">
        <v>275</v>
      </c>
      <c r="J16" s="220"/>
      <c r="K16" s="147" t="s">
        <v>305</v>
      </c>
      <c r="L16" s="264" t="s">
        <v>332</v>
      </c>
      <c r="M16" s="264"/>
      <c r="N16" s="264"/>
      <c r="O16" s="147">
        <v>10</v>
      </c>
      <c r="P16" s="147"/>
      <c r="Q16" s="147"/>
      <c r="R16" s="147"/>
      <c r="S16" s="147" t="s">
        <v>171</v>
      </c>
      <c r="T16" s="147"/>
      <c r="U16" s="147"/>
      <c r="V16" s="147"/>
      <c r="W16" s="147"/>
      <c r="X16" s="147"/>
      <c r="Y16" s="147"/>
      <c r="Z16" s="147"/>
      <c r="AA16" s="218"/>
    </row>
    <row r="17" spans="1:27" s="10" customFormat="1" ht="36">
      <c r="A17" s="216">
        <v>11</v>
      </c>
      <c r="B17" s="148" t="s">
        <v>306</v>
      </c>
      <c r="C17" s="147" t="s">
        <v>297</v>
      </c>
      <c r="D17" s="147" t="s">
        <v>160</v>
      </c>
      <c r="E17" s="147"/>
      <c r="F17" s="147" t="s">
        <v>160</v>
      </c>
      <c r="G17" s="147" t="s">
        <v>307</v>
      </c>
      <c r="H17" s="159">
        <v>159975.1</v>
      </c>
      <c r="I17" s="217" t="s">
        <v>275</v>
      </c>
      <c r="J17" s="220"/>
      <c r="K17" s="264" t="s">
        <v>308</v>
      </c>
      <c r="L17" s="264" t="s">
        <v>333</v>
      </c>
      <c r="M17" s="147"/>
      <c r="N17" s="147"/>
      <c r="O17" s="147">
        <v>11</v>
      </c>
      <c r="P17" s="147"/>
      <c r="Q17" s="147"/>
      <c r="R17" s="147"/>
      <c r="S17" s="147" t="s">
        <v>171</v>
      </c>
      <c r="T17" s="147"/>
      <c r="U17" s="147"/>
      <c r="V17" s="147"/>
      <c r="W17" s="147"/>
      <c r="X17" s="147"/>
      <c r="Y17" s="147"/>
      <c r="Z17" s="147"/>
      <c r="AA17" s="218"/>
    </row>
    <row r="18" spans="1:27" s="10" customFormat="1" ht="36">
      <c r="A18" s="216">
        <v>12</v>
      </c>
      <c r="B18" s="148" t="s">
        <v>556</v>
      </c>
      <c r="C18" s="147" t="s">
        <v>297</v>
      </c>
      <c r="D18" s="147" t="s">
        <v>160</v>
      </c>
      <c r="E18" s="147"/>
      <c r="F18" s="147" t="s">
        <v>160</v>
      </c>
      <c r="G18" s="147" t="s">
        <v>557</v>
      </c>
      <c r="H18" s="159">
        <v>4294550.94</v>
      </c>
      <c r="I18" s="219" t="s">
        <v>275</v>
      </c>
      <c r="J18" s="220"/>
      <c r="K18" s="264" t="s">
        <v>558</v>
      </c>
      <c r="L18" s="264"/>
      <c r="M18" s="147"/>
      <c r="N18" s="147"/>
      <c r="O18" s="147">
        <v>12</v>
      </c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218"/>
    </row>
    <row r="19" spans="1:27" s="10" customFormat="1" ht="60">
      <c r="A19" s="216">
        <v>13</v>
      </c>
      <c r="B19" s="148" t="s">
        <v>559</v>
      </c>
      <c r="C19" s="147" t="s">
        <v>297</v>
      </c>
      <c r="D19" s="147" t="s">
        <v>160</v>
      </c>
      <c r="E19" s="147"/>
      <c r="F19" s="147" t="s">
        <v>160</v>
      </c>
      <c r="G19" s="147" t="s">
        <v>560</v>
      </c>
      <c r="H19" s="159">
        <v>1235784.31</v>
      </c>
      <c r="I19" s="219" t="s">
        <v>275</v>
      </c>
      <c r="J19" s="220"/>
      <c r="K19" s="264" t="s">
        <v>561</v>
      </c>
      <c r="L19" s="264" t="s">
        <v>562</v>
      </c>
      <c r="M19" s="147"/>
      <c r="N19" s="147"/>
      <c r="O19" s="147">
        <v>13</v>
      </c>
      <c r="P19" s="147"/>
      <c r="Q19" s="147"/>
      <c r="R19" s="147"/>
      <c r="S19" s="147" t="s">
        <v>171</v>
      </c>
      <c r="T19" s="147"/>
      <c r="U19" s="147"/>
      <c r="V19" s="147"/>
      <c r="W19" s="147"/>
      <c r="X19" s="147"/>
      <c r="Y19" s="147"/>
      <c r="Z19" s="147"/>
      <c r="AA19" s="218"/>
    </row>
    <row r="20" spans="1:27" s="10" customFormat="1" ht="48">
      <c r="A20" s="216">
        <v>14</v>
      </c>
      <c r="B20" s="148" t="s">
        <v>563</v>
      </c>
      <c r="C20" s="147" t="s">
        <v>297</v>
      </c>
      <c r="D20" s="147" t="s">
        <v>160</v>
      </c>
      <c r="E20" s="147"/>
      <c r="F20" s="147" t="s">
        <v>160</v>
      </c>
      <c r="G20" s="147" t="s">
        <v>560</v>
      </c>
      <c r="H20" s="159">
        <v>1862948.88</v>
      </c>
      <c r="I20" s="217" t="s">
        <v>990</v>
      </c>
      <c r="J20" s="220"/>
      <c r="K20" s="264" t="s">
        <v>564</v>
      </c>
      <c r="L20" s="264" t="s">
        <v>565</v>
      </c>
      <c r="M20" s="147"/>
      <c r="N20" s="147"/>
      <c r="O20" s="147">
        <v>14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218"/>
    </row>
    <row r="21" spans="1:27" s="10" customFormat="1" ht="24">
      <c r="A21" s="216">
        <v>15</v>
      </c>
      <c r="B21" s="148" t="s">
        <v>566</v>
      </c>
      <c r="C21" s="147" t="s">
        <v>297</v>
      </c>
      <c r="D21" s="147" t="s">
        <v>160</v>
      </c>
      <c r="E21" s="147"/>
      <c r="F21" s="147" t="s">
        <v>160</v>
      </c>
      <c r="G21" s="147">
        <v>2018</v>
      </c>
      <c r="H21" s="159">
        <v>592678.55</v>
      </c>
      <c r="I21" s="219" t="s">
        <v>275</v>
      </c>
      <c r="J21" s="220"/>
      <c r="K21" s="264" t="s">
        <v>564</v>
      </c>
      <c r="L21" s="264"/>
      <c r="M21" s="147"/>
      <c r="N21" s="147"/>
      <c r="O21" s="147">
        <v>15</v>
      </c>
      <c r="P21" s="147"/>
      <c r="Q21" s="147"/>
      <c r="R21" s="147"/>
      <c r="S21" s="147" t="s">
        <v>171</v>
      </c>
      <c r="T21" s="147"/>
      <c r="U21" s="147"/>
      <c r="V21" s="147"/>
      <c r="W21" s="147"/>
      <c r="X21" s="147"/>
      <c r="Y21" s="147"/>
      <c r="Z21" s="147"/>
      <c r="AA21" s="218"/>
    </row>
    <row r="22" spans="1:27" s="10" customFormat="1" ht="24">
      <c r="A22" s="216">
        <v>16</v>
      </c>
      <c r="B22" s="148" t="s">
        <v>567</v>
      </c>
      <c r="C22" s="147" t="s">
        <v>297</v>
      </c>
      <c r="D22" s="147" t="s">
        <v>160</v>
      </c>
      <c r="E22" s="147"/>
      <c r="F22" s="147" t="s">
        <v>160</v>
      </c>
      <c r="G22" s="147">
        <v>2018</v>
      </c>
      <c r="H22" s="159">
        <v>345952.25</v>
      </c>
      <c r="I22" s="219" t="s">
        <v>275</v>
      </c>
      <c r="J22" s="220"/>
      <c r="K22" s="264" t="s">
        <v>568</v>
      </c>
      <c r="L22" s="264"/>
      <c r="M22" s="147"/>
      <c r="N22" s="147"/>
      <c r="O22" s="147">
        <v>16</v>
      </c>
      <c r="P22" s="147"/>
      <c r="Q22" s="147"/>
      <c r="R22" s="147"/>
      <c r="S22" s="147" t="s">
        <v>171</v>
      </c>
      <c r="T22" s="147"/>
      <c r="U22" s="147"/>
      <c r="V22" s="147"/>
      <c r="W22" s="147"/>
      <c r="X22" s="147"/>
      <c r="Y22" s="147"/>
      <c r="Z22" s="147"/>
      <c r="AA22" s="218"/>
    </row>
    <row r="23" spans="1:27" s="10" customFormat="1" ht="24">
      <c r="A23" s="216">
        <v>17</v>
      </c>
      <c r="B23" s="148" t="s">
        <v>569</v>
      </c>
      <c r="C23" s="147" t="s">
        <v>297</v>
      </c>
      <c r="D23" s="147" t="s">
        <v>160</v>
      </c>
      <c r="E23" s="147"/>
      <c r="F23" s="147" t="s">
        <v>160</v>
      </c>
      <c r="G23" s="147">
        <v>2018</v>
      </c>
      <c r="H23" s="159">
        <v>1145792.38</v>
      </c>
      <c r="I23" s="219" t="s">
        <v>275</v>
      </c>
      <c r="J23" s="220"/>
      <c r="K23" s="264" t="s">
        <v>568</v>
      </c>
      <c r="L23" s="264" t="s">
        <v>570</v>
      </c>
      <c r="M23" s="147"/>
      <c r="N23" s="147"/>
      <c r="O23" s="147">
        <v>17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218"/>
    </row>
    <row r="24" spans="1:27" s="10" customFormat="1" ht="36">
      <c r="A24" s="216">
        <v>18</v>
      </c>
      <c r="B24" s="148" t="s">
        <v>571</v>
      </c>
      <c r="C24" s="147" t="s">
        <v>297</v>
      </c>
      <c r="D24" s="147" t="s">
        <v>160</v>
      </c>
      <c r="E24" s="147"/>
      <c r="F24" s="147" t="s">
        <v>160</v>
      </c>
      <c r="G24" s="147" t="s">
        <v>572</v>
      </c>
      <c r="H24" s="159">
        <v>592678.55</v>
      </c>
      <c r="I24" s="219" t="s">
        <v>275</v>
      </c>
      <c r="J24" s="220"/>
      <c r="K24" s="264" t="s">
        <v>568</v>
      </c>
      <c r="L24" s="264" t="s">
        <v>573</v>
      </c>
      <c r="M24" s="147"/>
      <c r="N24" s="147"/>
      <c r="O24" s="147">
        <v>18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218"/>
    </row>
    <row r="25" spans="1:27" s="10" customFormat="1" ht="24">
      <c r="A25" s="216">
        <v>19</v>
      </c>
      <c r="B25" s="148" t="s">
        <v>309</v>
      </c>
      <c r="C25" s="147" t="s">
        <v>248</v>
      </c>
      <c r="D25" s="147" t="s">
        <v>160</v>
      </c>
      <c r="E25" s="147"/>
      <c r="F25" s="147" t="s">
        <v>160</v>
      </c>
      <c r="G25" s="147" t="s">
        <v>310</v>
      </c>
      <c r="H25" s="159">
        <v>169262.27</v>
      </c>
      <c r="I25" s="219" t="s">
        <v>275</v>
      </c>
      <c r="J25" s="220"/>
      <c r="K25" s="147" t="s">
        <v>311</v>
      </c>
      <c r="L25" s="147"/>
      <c r="M25" s="147"/>
      <c r="N25" s="147"/>
      <c r="O25" s="147">
        <v>19</v>
      </c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218"/>
    </row>
    <row r="26" spans="1:27" s="10" customFormat="1" ht="12.75">
      <c r="A26" s="216">
        <v>20</v>
      </c>
      <c r="B26" s="148" t="s">
        <v>312</v>
      </c>
      <c r="C26" s="147" t="s">
        <v>248</v>
      </c>
      <c r="D26" s="147" t="s">
        <v>160</v>
      </c>
      <c r="E26" s="147"/>
      <c r="F26" s="147" t="s">
        <v>161</v>
      </c>
      <c r="G26" s="147"/>
      <c r="H26" s="159">
        <v>39019.04</v>
      </c>
      <c r="I26" s="219" t="s">
        <v>275</v>
      </c>
      <c r="J26" s="220"/>
      <c r="K26" s="147" t="s">
        <v>313</v>
      </c>
      <c r="L26" s="147"/>
      <c r="M26" s="147"/>
      <c r="N26" s="147"/>
      <c r="O26" s="147">
        <v>20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218"/>
    </row>
    <row r="27" spans="1:27" s="10" customFormat="1" ht="12.75">
      <c r="A27" s="216">
        <v>21</v>
      </c>
      <c r="B27" s="148" t="s">
        <v>314</v>
      </c>
      <c r="C27" s="147" t="s">
        <v>248</v>
      </c>
      <c r="D27" s="147" t="s">
        <v>160</v>
      </c>
      <c r="E27" s="147"/>
      <c r="F27" s="147" t="s">
        <v>161</v>
      </c>
      <c r="G27" s="147" t="s">
        <v>315</v>
      </c>
      <c r="H27" s="159">
        <v>35000</v>
      </c>
      <c r="I27" s="219" t="s">
        <v>275</v>
      </c>
      <c r="J27" s="220"/>
      <c r="K27" s="147"/>
      <c r="L27" s="147"/>
      <c r="M27" s="147"/>
      <c r="N27" s="147"/>
      <c r="O27" s="147">
        <v>21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218"/>
    </row>
    <row r="28" spans="1:27" s="10" customFormat="1" ht="12.75">
      <c r="A28" s="216">
        <v>22</v>
      </c>
      <c r="B28" s="148" t="s">
        <v>316</v>
      </c>
      <c r="C28" s="147" t="s">
        <v>248</v>
      </c>
      <c r="D28" s="147" t="s">
        <v>160</v>
      </c>
      <c r="E28" s="147"/>
      <c r="F28" s="147" t="s">
        <v>160</v>
      </c>
      <c r="G28" s="147" t="s">
        <v>317</v>
      </c>
      <c r="H28" s="159">
        <v>80000</v>
      </c>
      <c r="I28" s="219" t="s">
        <v>275</v>
      </c>
      <c r="J28" s="220"/>
      <c r="K28" s="147"/>
      <c r="L28" s="147"/>
      <c r="M28" s="147"/>
      <c r="N28" s="147"/>
      <c r="O28" s="147">
        <v>22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218"/>
    </row>
    <row r="29" spans="1:27" s="10" customFormat="1" ht="24">
      <c r="A29" s="216">
        <v>23</v>
      </c>
      <c r="B29" s="148" t="s">
        <v>318</v>
      </c>
      <c r="C29" s="147" t="s">
        <v>248</v>
      </c>
      <c r="D29" s="147" t="s">
        <v>160</v>
      </c>
      <c r="E29" s="147"/>
      <c r="F29" s="147" t="s">
        <v>161</v>
      </c>
      <c r="G29" s="147"/>
      <c r="H29" s="159">
        <v>36952.94</v>
      </c>
      <c r="I29" s="219" t="s">
        <v>275</v>
      </c>
      <c r="J29" s="220"/>
      <c r="K29" s="147" t="s">
        <v>319</v>
      </c>
      <c r="L29" s="147"/>
      <c r="M29" s="147"/>
      <c r="N29" s="147"/>
      <c r="O29" s="147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218"/>
    </row>
    <row r="30" spans="1:27" s="122" customFormat="1" ht="24">
      <c r="A30" s="216">
        <v>24</v>
      </c>
      <c r="B30" s="161" t="s">
        <v>80</v>
      </c>
      <c r="C30" s="264" t="s">
        <v>248</v>
      </c>
      <c r="D30" s="264"/>
      <c r="E30" s="264"/>
      <c r="F30" s="264" t="s">
        <v>161</v>
      </c>
      <c r="G30" s="264">
        <v>2010</v>
      </c>
      <c r="H30" s="113">
        <v>22518</v>
      </c>
      <c r="I30" s="217" t="s">
        <v>275</v>
      </c>
      <c r="J30" s="115"/>
      <c r="K30" s="264" t="s">
        <v>82</v>
      </c>
      <c r="L30" s="264"/>
      <c r="M30" s="264"/>
      <c r="N30" s="264"/>
      <c r="O30" s="147">
        <v>24</v>
      </c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102"/>
    </row>
    <row r="31" spans="1:27" s="122" customFormat="1" ht="159.75" customHeight="1">
      <c r="A31" s="216">
        <v>25</v>
      </c>
      <c r="B31" s="161" t="s">
        <v>522</v>
      </c>
      <c r="C31" s="264" t="s">
        <v>529</v>
      </c>
      <c r="D31" s="264" t="s">
        <v>523</v>
      </c>
      <c r="E31" s="264"/>
      <c r="F31" s="264" t="s">
        <v>161</v>
      </c>
      <c r="G31" s="264">
        <v>2013</v>
      </c>
      <c r="H31" s="113">
        <v>69202.29</v>
      </c>
      <c r="I31" s="217" t="s">
        <v>275</v>
      </c>
      <c r="J31" s="115"/>
      <c r="K31" s="264" t="s">
        <v>530</v>
      </c>
      <c r="L31" s="264"/>
      <c r="M31" s="264"/>
      <c r="N31" s="264"/>
      <c r="O31" s="147">
        <v>25</v>
      </c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102"/>
    </row>
    <row r="32" spans="1:27" s="122" customFormat="1" ht="12.75">
      <c r="A32" s="216">
        <v>26</v>
      </c>
      <c r="B32" s="161" t="s">
        <v>524</v>
      </c>
      <c r="C32" s="264" t="s">
        <v>248</v>
      </c>
      <c r="D32" s="264" t="s">
        <v>160</v>
      </c>
      <c r="E32" s="264"/>
      <c r="F32" s="264" t="s">
        <v>161</v>
      </c>
      <c r="G32" s="264">
        <v>2016</v>
      </c>
      <c r="H32" s="113">
        <v>13195.35</v>
      </c>
      <c r="I32" s="217" t="s">
        <v>275</v>
      </c>
      <c r="J32" s="115"/>
      <c r="K32" s="264" t="s">
        <v>531</v>
      </c>
      <c r="L32" s="264"/>
      <c r="M32" s="264"/>
      <c r="N32" s="264"/>
      <c r="O32" s="147">
        <v>26</v>
      </c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102"/>
    </row>
    <row r="33" spans="1:27" s="122" customFormat="1" ht="24">
      <c r="A33" s="216">
        <v>27</v>
      </c>
      <c r="B33" s="161" t="s">
        <v>574</v>
      </c>
      <c r="C33" s="264" t="s">
        <v>527</v>
      </c>
      <c r="D33" s="264" t="s">
        <v>160</v>
      </c>
      <c r="E33" s="264"/>
      <c r="F33" s="264" t="s">
        <v>161</v>
      </c>
      <c r="G33" s="264">
        <v>2018</v>
      </c>
      <c r="H33" s="159">
        <v>10922.4</v>
      </c>
      <c r="I33" s="217" t="s">
        <v>275</v>
      </c>
      <c r="J33" s="115"/>
      <c r="K33" s="264" t="s">
        <v>532</v>
      </c>
      <c r="L33" s="264"/>
      <c r="M33" s="264"/>
      <c r="N33" s="264"/>
      <c r="O33" s="147">
        <v>27</v>
      </c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102"/>
    </row>
    <row r="34" spans="1:27" s="122" customFormat="1" ht="12.75">
      <c r="A34" s="216">
        <v>28</v>
      </c>
      <c r="B34" s="161" t="s">
        <v>525</v>
      </c>
      <c r="C34" s="264" t="s">
        <v>248</v>
      </c>
      <c r="D34" s="264" t="s">
        <v>160</v>
      </c>
      <c r="E34" s="264"/>
      <c r="F34" s="264" t="s">
        <v>161</v>
      </c>
      <c r="G34" s="264">
        <v>2016</v>
      </c>
      <c r="H34" s="113">
        <v>7260</v>
      </c>
      <c r="I34" s="217" t="s">
        <v>275</v>
      </c>
      <c r="J34" s="115"/>
      <c r="K34" s="264" t="s">
        <v>532</v>
      </c>
      <c r="L34" s="264"/>
      <c r="M34" s="264"/>
      <c r="N34" s="264"/>
      <c r="O34" s="147">
        <v>28</v>
      </c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102"/>
    </row>
    <row r="35" spans="1:27" s="122" customFormat="1" ht="24">
      <c r="A35" s="216">
        <v>29</v>
      </c>
      <c r="B35" s="161" t="s">
        <v>526</v>
      </c>
      <c r="C35" s="264" t="s">
        <v>527</v>
      </c>
      <c r="D35" s="264" t="s">
        <v>160</v>
      </c>
      <c r="E35" s="264"/>
      <c r="F35" s="264" t="s">
        <v>161</v>
      </c>
      <c r="G35" s="264">
        <v>2016</v>
      </c>
      <c r="H35" s="159">
        <v>30620.2</v>
      </c>
      <c r="I35" s="217" t="s">
        <v>275</v>
      </c>
      <c r="J35" s="115"/>
      <c r="K35" s="264" t="s">
        <v>533</v>
      </c>
      <c r="L35" s="264"/>
      <c r="M35" s="264"/>
      <c r="N35" s="264"/>
      <c r="O35" s="147">
        <v>29</v>
      </c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102"/>
    </row>
    <row r="36" spans="1:27" s="122" customFormat="1" ht="12.75">
      <c r="A36" s="216">
        <v>30</v>
      </c>
      <c r="B36" s="161" t="s">
        <v>627</v>
      </c>
      <c r="C36" s="264" t="s">
        <v>527</v>
      </c>
      <c r="D36" s="264" t="s">
        <v>160</v>
      </c>
      <c r="E36" s="264"/>
      <c r="F36" s="264" t="s">
        <v>161</v>
      </c>
      <c r="G36" s="264">
        <v>2018</v>
      </c>
      <c r="H36" s="159">
        <v>13184.88</v>
      </c>
      <c r="I36" s="217" t="s">
        <v>275</v>
      </c>
      <c r="J36" s="115"/>
      <c r="K36" s="264" t="s">
        <v>628</v>
      </c>
      <c r="L36" s="264"/>
      <c r="M36" s="264"/>
      <c r="N36" s="264"/>
      <c r="O36" s="147">
        <v>30</v>
      </c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102"/>
    </row>
    <row r="37" spans="1:27" s="122" customFormat="1" ht="24.75" customHeight="1">
      <c r="A37" s="216">
        <v>31</v>
      </c>
      <c r="B37" s="161" t="s">
        <v>629</v>
      </c>
      <c r="C37" s="264" t="s">
        <v>630</v>
      </c>
      <c r="D37" s="264" t="s">
        <v>160</v>
      </c>
      <c r="E37" s="264"/>
      <c r="F37" s="264" t="s">
        <v>161</v>
      </c>
      <c r="G37" s="264">
        <v>2017</v>
      </c>
      <c r="H37" s="113">
        <v>44442.4</v>
      </c>
      <c r="I37" s="217" t="s">
        <v>275</v>
      </c>
      <c r="J37" s="115"/>
      <c r="K37" s="264" t="s">
        <v>631</v>
      </c>
      <c r="L37" s="264"/>
      <c r="M37" s="264"/>
      <c r="N37" s="264"/>
      <c r="O37" s="147">
        <v>31</v>
      </c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102"/>
    </row>
    <row r="38" spans="1:27" s="122" customFormat="1" ht="12.75">
      <c r="A38" s="197">
        <v>32</v>
      </c>
      <c r="B38" s="161" t="s">
        <v>733</v>
      </c>
      <c r="C38" s="264" t="s">
        <v>527</v>
      </c>
      <c r="D38" s="264" t="s">
        <v>160</v>
      </c>
      <c r="E38" s="264"/>
      <c r="F38" s="264" t="s">
        <v>161</v>
      </c>
      <c r="G38" s="264">
        <v>2019</v>
      </c>
      <c r="H38" s="113">
        <v>14940.23</v>
      </c>
      <c r="I38" s="217" t="s">
        <v>275</v>
      </c>
      <c r="J38" s="115"/>
      <c r="K38" s="264" t="s">
        <v>631</v>
      </c>
      <c r="L38" s="264"/>
      <c r="M38" s="264"/>
      <c r="N38" s="264"/>
      <c r="O38" s="147">
        <v>32</v>
      </c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102"/>
    </row>
    <row r="39" spans="1:27" s="10" customFormat="1" ht="24">
      <c r="A39" s="216">
        <v>33</v>
      </c>
      <c r="B39" s="148" t="s">
        <v>632</v>
      </c>
      <c r="C39" s="147" t="s">
        <v>633</v>
      </c>
      <c r="D39" s="147" t="s">
        <v>160</v>
      </c>
      <c r="E39" s="147"/>
      <c r="F39" s="147" t="s">
        <v>161</v>
      </c>
      <c r="G39" s="147">
        <v>2017</v>
      </c>
      <c r="H39" s="159">
        <v>30616.5</v>
      </c>
      <c r="I39" s="219" t="s">
        <v>275</v>
      </c>
      <c r="J39" s="220"/>
      <c r="K39" s="147" t="s">
        <v>634</v>
      </c>
      <c r="L39" s="147"/>
      <c r="M39" s="147"/>
      <c r="N39" s="147"/>
      <c r="O39" s="147">
        <v>33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218"/>
    </row>
    <row r="40" spans="1:27" s="122" customFormat="1" ht="12.75">
      <c r="A40" s="197">
        <v>34</v>
      </c>
      <c r="B40" s="161" t="s">
        <v>635</v>
      </c>
      <c r="C40" s="264" t="s">
        <v>527</v>
      </c>
      <c r="D40" s="264" t="s">
        <v>160</v>
      </c>
      <c r="E40" s="264"/>
      <c r="F40" s="264" t="s">
        <v>161</v>
      </c>
      <c r="G40" s="264">
        <v>2017</v>
      </c>
      <c r="H40" s="113">
        <v>18015.9</v>
      </c>
      <c r="I40" s="217" t="s">
        <v>275</v>
      </c>
      <c r="J40" s="115"/>
      <c r="K40" s="264" t="s">
        <v>636</v>
      </c>
      <c r="L40" s="264"/>
      <c r="M40" s="264"/>
      <c r="N40" s="264"/>
      <c r="O40" s="147">
        <v>34</v>
      </c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102"/>
    </row>
    <row r="41" spans="1:27" s="122" customFormat="1" ht="12.75">
      <c r="A41" s="197">
        <v>35</v>
      </c>
      <c r="B41" s="161" t="s">
        <v>637</v>
      </c>
      <c r="C41" s="264" t="s">
        <v>527</v>
      </c>
      <c r="D41" s="264" t="s">
        <v>160</v>
      </c>
      <c r="E41" s="264"/>
      <c r="F41" s="264" t="s">
        <v>161</v>
      </c>
      <c r="G41" s="264">
        <v>2017</v>
      </c>
      <c r="H41" s="113">
        <v>18572.6</v>
      </c>
      <c r="I41" s="217" t="s">
        <v>275</v>
      </c>
      <c r="J41" s="115"/>
      <c r="K41" s="264" t="s">
        <v>637</v>
      </c>
      <c r="L41" s="264"/>
      <c r="M41" s="264"/>
      <c r="N41" s="264"/>
      <c r="O41" s="147">
        <v>35</v>
      </c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102"/>
    </row>
    <row r="42" spans="1:27" s="122" customFormat="1" ht="12.75">
      <c r="A42" s="197">
        <v>36</v>
      </c>
      <c r="B42" s="161" t="s">
        <v>734</v>
      </c>
      <c r="C42" s="264" t="s">
        <v>248</v>
      </c>
      <c r="D42" s="264" t="s">
        <v>160</v>
      </c>
      <c r="E42" s="264"/>
      <c r="F42" s="264" t="s">
        <v>161</v>
      </c>
      <c r="G42" s="264">
        <v>2019</v>
      </c>
      <c r="H42" s="159">
        <v>16042.89</v>
      </c>
      <c r="I42" s="217" t="s">
        <v>275</v>
      </c>
      <c r="J42" s="115"/>
      <c r="K42" s="264" t="s">
        <v>637</v>
      </c>
      <c r="L42" s="264"/>
      <c r="M42" s="264"/>
      <c r="N42" s="264"/>
      <c r="O42" s="147">
        <v>36</v>
      </c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102"/>
    </row>
    <row r="43" spans="1:27" s="122" customFormat="1" ht="12.75">
      <c r="A43" s="197">
        <v>37</v>
      </c>
      <c r="B43" s="161" t="s">
        <v>528</v>
      </c>
      <c r="C43" s="264" t="s">
        <v>527</v>
      </c>
      <c r="D43" s="264" t="s">
        <v>160</v>
      </c>
      <c r="E43" s="264"/>
      <c r="F43" s="264" t="s">
        <v>161</v>
      </c>
      <c r="G43" s="264">
        <v>2016</v>
      </c>
      <c r="H43" s="113">
        <v>15181.1</v>
      </c>
      <c r="I43" s="217" t="s">
        <v>275</v>
      </c>
      <c r="J43" s="115"/>
      <c r="K43" s="264" t="s">
        <v>534</v>
      </c>
      <c r="L43" s="264"/>
      <c r="M43" s="264"/>
      <c r="N43" s="264"/>
      <c r="O43" s="147">
        <v>37</v>
      </c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102"/>
    </row>
    <row r="44" spans="1:27" s="122" customFormat="1" ht="12.75">
      <c r="A44" s="197">
        <v>38</v>
      </c>
      <c r="B44" s="161" t="s">
        <v>735</v>
      </c>
      <c r="C44" s="264" t="s">
        <v>248</v>
      </c>
      <c r="D44" s="264" t="s">
        <v>160</v>
      </c>
      <c r="E44" s="105"/>
      <c r="F44" s="105" t="s">
        <v>161</v>
      </c>
      <c r="G44" s="264">
        <v>2019</v>
      </c>
      <c r="H44" s="159">
        <v>22544.01</v>
      </c>
      <c r="I44" s="217" t="s">
        <v>275</v>
      </c>
      <c r="J44" s="221"/>
      <c r="K44" s="264" t="s">
        <v>746</v>
      </c>
      <c r="L44" s="105"/>
      <c r="M44" s="105"/>
      <c r="N44" s="105"/>
      <c r="O44" s="222">
        <v>38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6"/>
    </row>
    <row r="45" spans="1:27" s="122" customFormat="1" ht="12.75">
      <c r="A45" s="197">
        <v>39</v>
      </c>
      <c r="B45" s="161" t="s">
        <v>736</v>
      </c>
      <c r="C45" s="264" t="s">
        <v>248</v>
      </c>
      <c r="D45" s="264" t="s">
        <v>160</v>
      </c>
      <c r="E45" s="105"/>
      <c r="F45" s="105" t="s">
        <v>161</v>
      </c>
      <c r="G45" s="264">
        <v>2019</v>
      </c>
      <c r="H45" s="159">
        <v>25450</v>
      </c>
      <c r="I45" s="217" t="s">
        <v>275</v>
      </c>
      <c r="J45" s="221"/>
      <c r="K45" s="264" t="s">
        <v>747</v>
      </c>
      <c r="L45" s="105"/>
      <c r="M45" s="105"/>
      <c r="N45" s="105"/>
      <c r="O45" s="222">
        <v>39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6"/>
    </row>
    <row r="46" spans="1:27" s="122" customFormat="1" ht="24">
      <c r="A46" s="197">
        <v>40</v>
      </c>
      <c r="B46" s="161" t="s">
        <v>737</v>
      </c>
      <c r="C46" s="264" t="s">
        <v>738</v>
      </c>
      <c r="D46" s="264" t="s">
        <v>160</v>
      </c>
      <c r="E46" s="105"/>
      <c r="F46" s="105" t="s">
        <v>161</v>
      </c>
      <c r="G46" s="264">
        <v>2019</v>
      </c>
      <c r="H46" s="159">
        <v>14496.14</v>
      </c>
      <c r="I46" s="217" t="s">
        <v>275</v>
      </c>
      <c r="J46" s="221"/>
      <c r="K46" s="264" t="s">
        <v>748</v>
      </c>
      <c r="L46" s="105"/>
      <c r="M46" s="105"/>
      <c r="N46" s="105"/>
      <c r="O46" s="222">
        <v>40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6"/>
    </row>
    <row r="47" spans="1:27" s="122" customFormat="1" ht="24">
      <c r="A47" s="197">
        <v>41</v>
      </c>
      <c r="B47" s="161" t="s">
        <v>975</v>
      </c>
      <c r="C47" s="264" t="s">
        <v>976</v>
      </c>
      <c r="D47" s="264" t="s">
        <v>160</v>
      </c>
      <c r="E47" s="105"/>
      <c r="F47" s="105" t="s">
        <v>161</v>
      </c>
      <c r="G47" s="264">
        <v>2020</v>
      </c>
      <c r="H47" s="159">
        <v>8747.76</v>
      </c>
      <c r="I47" s="217" t="s">
        <v>275</v>
      </c>
      <c r="J47" s="221"/>
      <c r="K47" s="298" t="s">
        <v>975</v>
      </c>
      <c r="L47" s="105"/>
      <c r="M47" s="105"/>
      <c r="N47" s="105"/>
      <c r="O47" s="222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6"/>
    </row>
    <row r="48" spans="1:27" s="122" customFormat="1" ht="12.75">
      <c r="A48" s="197">
        <v>42</v>
      </c>
      <c r="B48" s="161" t="s">
        <v>739</v>
      </c>
      <c r="C48" s="264" t="s">
        <v>248</v>
      </c>
      <c r="D48" s="264" t="s">
        <v>160</v>
      </c>
      <c r="E48" s="105"/>
      <c r="F48" s="105" t="s">
        <v>161</v>
      </c>
      <c r="G48" s="264">
        <v>2019</v>
      </c>
      <c r="H48" s="159">
        <v>9625.4</v>
      </c>
      <c r="I48" s="217" t="s">
        <v>275</v>
      </c>
      <c r="J48" s="221"/>
      <c r="K48" s="264" t="s">
        <v>739</v>
      </c>
      <c r="L48" s="105"/>
      <c r="M48" s="105"/>
      <c r="N48" s="105"/>
      <c r="O48" s="222">
        <v>41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6"/>
    </row>
    <row r="49" spans="1:27" s="122" customFormat="1" ht="12.75">
      <c r="A49" s="197">
        <v>43</v>
      </c>
      <c r="B49" s="161" t="s">
        <v>740</v>
      </c>
      <c r="C49" s="264" t="s">
        <v>741</v>
      </c>
      <c r="D49" s="264" t="s">
        <v>160</v>
      </c>
      <c r="E49" s="105"/>
      <c r="F49" s="105" t="s">
        <v>161</v>
      </c>
      <c r="G49" s="264">
        <v>2018</v>
      </c>
      <c r="H49" s="113">
        <v>483380.47</v>
      </c>
      <c r="I49" s="217" t="s">
        <v>275</v>
      </c>
      <c r="J49" s="221"/>
      <c r="K49" s="264" t="s">
        <v>749</v>
      </c>
      <c r="L49" s="105"/>
      <c r="M49" s="105"/>
      <c r="N49" s="105"/>
      <c r="O49" s="222">
        <v>42</v>
      </c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</row>
    <row r="50" spans="1:27" s="122" customFormat="1" ht="24">
      <c r="A50" s="197">
        <v>44</v>
      </c>
      <c r="B50" s="161" t="s">
        <v>742</v>
      </c>
      <c r="C50" s="264" t="s">
        <v>743</v>
      </c>
      <c r="D50" s="264" t="s">
        <v>160</v>
      </c>
      <c r="E50" s="105"/>
      <c r="F50" s="105" t="s">
        <v>161</v>
      </c>
      <c r="G50" s="264">
        <v>2018</v>
      </c>
      <c r="H50" s="113">
        <v>130134</v>
      </c>
      <c r="I50" s="217" t="s">
        <v>275</v>
      </c>
      <c r="J50" s="221"/>
      <c r="K50" s="264" t="s">
        <v>750</v>
      </c>
      <c r="L50" s="105"/>
      <c r="M50" s="105"/>
      <c r="N50" s="105"/>
      <c r="O50" s="222">
        <v>43</v>
      </c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</row>
    <row r="51" spans="1:27" s="122" customFormat="1" ht="12.75">
      <c r="A51" s="197">
        <v>45</v>
      </c>
      <c r="B51" s="161" t="s">
        <v>81</v>
      </c>
      <c r="C51" s="264"/>
      <c r="D51" s="264" t="s">
        <v>160</v>
      </c>
      <c r="E51" s="105"/>
      <c r="F51" s="105" t="s">
        <v>161</v>
      </c>
      <c r="G51" s="264"/>
      <c r="H51" s="113">
        <v>35304</v>
      </c>
      <c r="I51" s="217" t="s">
        <v>275</v>
      </c>
      <c r="J51" s="221"/>
      <c r="K51" s="264" t="s">
        <v>82</v>
      </c>
      <c r="L51" s="105"/>
      <c r="M51" s="105"/>
      <c r="N51" s="105"/>
      <c r="O51" s="222">
        <v>44</v>
      </c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</row>
    <row r="52" spans="1:27" s="122" customFormat="1" ht="48">
      <c r="A52" s="197">
        <v>46</v>
      </c>
      <c r="B52" s="161" t="s">
        <v>480</v>
      </c>
      <c r="C52" s="264"/>
      <c r="D52" s="264"/>
      <c r="E52" s="105"/>
      <c r="F52" s="105" t="s">
        <v>160</v>
      </c>
      <c r="G52" s="264">
        <v>2016</v>
      </c>
      <c r="H52" s="113">
        <v>392800.83</v>
      </c>
      <c r="I52" s="217" t="s">
        <v>275</v>
      </c>
      <c r="J52" s="221"/>
      <c r="K52" s="264" t="s">
        <v>479</v>
      </c>
      <c r="L52" s="105"/>
      <c r="M52" s="105"/>
      <c r="N52" s="105"/>
      <c r="O52" s="222">
        <v>45</v>
      </c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</row>
    <row r="53" spans="1:27" s="122" customFormat="1" ht="36">
      <c r="A53" s="197">
        <v>47</v>
      </c>
      <c r="B53" s="198" t="s">
        <v>744</v>
      </c>
      <c r="C53" s="105" t="s">
        <v>745</v>
      </c>
      <c r="D53" s="105"/>
      <c r="E53" s="105"/>
      <c r="F53" s="105" t="s">
        <v>161</v>
      </c>
      <c r="G53" s="105">
        <v>2018</v>
      </c>
      <c r="H53" s="113">
        <v>102135.55</v>
      </c>
      <c r="I53" s="223" t="s">
        <v>275</v>
      </c>
      <c r="J53" s="221"/>
      <c r="K53" s="105" t="s">
        <v>751</v>
      </c>
      <c r="L53" s="105" t="s">
        <v>176</v>
      </c>
      <c r="M53" s="105" t="s">
        <v>176</v>
      </c>
      <c r="N53" s="105" t="s">
        <v>176</v>
      </c>
      <c r="O53" s="222">
        <v>46</v>
      </c>
      <c r="P53" s="105" t="s">
        <v>176</v>
      </c>
      <c r="Q53" s="105" t="s">
        <v>176</v>
      </c>
      <c r="R53" s="105" t="s">
        <v>176</v>
      </c>
      <c r="S53" s="105" t="s">
        <v>176</v>
      </c>
      <c r="T53" s="105" t="s">
        <v>176</v>
      </c>
      <c r="U53" s="105" t="s">
        <v>176</v>
      </c>
      <c r="V53" s="105" t="s">
        <v>176</v>
      </c>
      <c r="W53" s="105" t="s">
        <v>176</v>
      </c>
      <c r="X53" s="105" t="s">
        <v>176</v>
      </c>
      <c r="Y53" s="105" t="s">
        <v>176</v>
      </c>
      <c r="Z53" s="105" t="s">
        <v>176</v>
      </c>
      <c r="AA53" s="106" t="s">
        <v>176</v>
      </c>
    </row>
    <row r="54" spans="1:27" s="10" customFormat="1" ht="13.5" thickBot="1">
      <c r="A54" s="224"/>
      <c r="B54" s="225"/>
      <c r="C54" s="226"/>
      <c r="D54" s="226"/>
      <c r="E54" s="226"/>
      <c r="F54" s="226"/>
      <c r="G54" s="227" t="s">
        <v>108</v>
      </c>
      <c r="H54" s="228">
        <f>SUM(H7:H53)</f>
        <v>37463805.419999994</v>
      </c>
      <c r="I54" s="229"/>
      <c r="J54" s="230"/>
      <c r="K54" s="226"/>
      <c r="L54" s="226"/>
      <c r="M54" s="226"/>
      <c r="N54" s="226"/>
      <c r="O54" s="226">
        <v>47</v>
      </c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31"/>
    </row>
    <row r="55" spans="1:27" s="10" customFormat="1" ht="12.75" customHeight="1" thickBot="1">
      <c r="A55" s="382"/>
      <c r="B55" s="383" t="s">
        <v>338</v>
      </c>
      <c r="C55" s="384"/>
      <c r="D55" s="384"/>
      <c r="E55" s="384"/>
      <c r="F55" s="384"/>
      <c r="G55" s="384"/>
      <c r="H55" s="376"/>
      <c r="I55" s="375"/>
      <c r="J55" s="377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5"/>
    </row>
    <row r="56" spans="1:27" s="10" customFormat="1" ht="60">
      <c r="A56" s="214">
        <v>1</v>
      </c>
      <c r="B56" s="171" t="s">
        <v>339</v>
      </c>
      <c r="C56" s="89" t="s">
        <v>297</v>
      </c>
      <c r="D56" s="89" t="s">
        <v>160</v>
      </c>
      <c r="E56" s="89"/>
      <c r="F56" s="89" t="s">
        <v>161</v>
      </c>
      <c r="G56" s="89">
        <v>1900</v>
      </c>
      <c r="H56" s="380">
        <v>1122000</v>
      </c>
      <c r="I56" s="387" t="s">
        <v>274</v>
      </c>
      <c r="J56" s="203" t="s">
        <v>301</v>
      </c>
      <c r="K56" s="94" t="s">
        <v>355</v>
      </c>
      <c r="L56" s="89" t="s">
        <v>369</v>
      </c>
      <c r="M56" s="89" t="s">
        <v>370</v>
      </c>
      <c r="N56" s="89" t="s">
        <v>371</v>
      </c>
      <c r="O56" s="89">
        <v>1</v>
      </c>
      <c r="P56" s="94"/>
      <c r="Q56" s="94"/>
      <c r="R56" s="94" t="s">
        <v>402</v>
      </c>
      <c r="S56" s="94" t="s">
        <v>171</v>
      </c>
      <c r="T56" s="94" t="s">
        <v>403</v>
      </c>
      <c r="U56" s="94" t="s">
        <v>170</v>
      </c>
      <c r="V56" s="94" t="s">
        <v>176</v>
      </c>
      <c r="W56" s="94" t="s">
        <v>170</v>
      </c>
      <c r="X56" s="94">
        <v>292.7</v>
      </c>
      <c r="Y56" s="94">
        <v>2</v>
      </c>
      <c r="Z56" s="94" t="s">
        <v>161</v>
      </c>
      <c r="AA56" s="381" t="s">
        <v>161</v>
      </c>
    </row>
    <row r="57" spans="1:27" s="10" customFormat="1" ht="60">
      <c r="A57" s="147">
        <v>2</v>
      </c>
      <c r="B57" s="148" t="s">
        <v>340</v>
      </c>
      <c r="C57" s="147" t="s">
        <v>300</v>
      </c>
      <c r="D57" s="147" t="s">
        <v>160</v>
      </c>
      <c r="E57" s="147"/>
      <c r="F57" s="147" t="s">
        <v>161</v>
      </c>
      <c r="G57" s="147"/>
      <c r="H57" s="143">
        <v>1134000</v>
      </c>
      <c r="I57" s="387" t="s">
        <v>274</v>
      </c>
      <c r="J57" s="115" t="s">
        <v>301</v>
      </c>
      <c r="K57" s="101" t="s">
        <v>356</v>
      </c>
      <c r="L57" s="147" t="s">
        <v>369</v>
      </c>
      <c r="M57" s="147" t="s">
        <v>372</v>
      </c>
      <c r="N57" s="147" t="s">
        <v>373</v>
      </c>
      <c r="O57" s="147">
        <v>2</v>
      </c>
      <c r="P57" s="101"/>
      <c r="Q57" s="101" t="s">
        <v>752</v>
      </c>
      <c r="R57" s="101" t="s">
        <v>402</v>
      </c>
      <c r="S57" s="101" t="s">
        <v>171</v>
      </c>
      <c r="T57" s="101" t="s">
        <v>404</v>
      </c>
      <c r="U57" s="101" t="s">
        <v>170</v>
      </c>
      <c r="V57" s="101" t="s">
        <v>176</v>
      </c>
      <c r="W57" s="101" t="s">
        <v>170</v>
      </c>
      <c r="X57" s="101">
        <v>295.8</v>
      </c>
      <c r="Y57" s="101">
        <v>2</v>
      </c>
      <c r="Z57" s="101" t="s">
        <v>421</v>
      </c>
      <c r="AA57" s="102" t="s">
        <v>161</v>
      </c>
    </row>
    <row r="58" spans="1:27" s="10" customFormat="1" ht="36">
      <c r="A58" s="147">
        <v>3</v>
      </c>
      <c r="B58" s="148" t="s">
        <v>341</v>
      </c>
      <c r="C58" s="147" t="s">
        <v>297</v>
      </c>
      <c r="D58" s="147" t="s">
        <v>160</v>
      </c>
      <c r="E58" s="147"/>
      <c r="F58" s="147" t="s">
        <v>161</v>
      </c>
      <c r="G58" s="147">
        <v>2011</v>
      </c>
      <c r="H58" s="159">
        <v>1745605.83</v>
      </c>
      <c r="I58" s="219" t="s">
        <v>275</v>
      </c>
      <c r="J58" s="115" t="s">
        <v>301</v>
      </c>
      <c r="K58" s="101" t="s">
        <v>357</v>
      </c>
      <c r="L58" s="147" t="s">
        <v>374</v>
      </c>
      <c r="M58" s="147" t="s">
        <v>375</v>
      </c>
      <c r="N58" s="147" t="s">
        <v>376</v>
      </c>
      <c r="O58" s="147">
        <v>3</v>
      </c>
      <c r="P58" s="101"/>
      <c r="Q58" s="101"/>
      <c r="R58" s="101" t="s">
        <v>405</v>
      </c>
      <c r="S58" s="101" t="s">
        <v>171</v>
      </c>
      <c r="T58" s="101" t="s">
        <v>406</v>
      </c>
      <c r="U58" s="101" t="s">
        <v>171</v>
      </c>
      <c r="V58" s="101" t="s">
        <v>176</v>
      </c>
      <c r="W58" s="101" t="s">
        <v>171</v>
      </c>
      <c r="X58" s="101">
        <v>410</v>
      </c>
      <c r="Y58" s="101">
        <v>1</v>
      </c>
      <c r="Z58" s="101" t="s">
        <v>161</v>
      </c>
      <c r="AA58" s="102" t="s">
        <v>161</v>
      </c>
    </row>
    <row r="59" spans="1:27" s="10" customFormat="1" ht="24">
      <c r="A59" s="147">
        <v>4</v>
      </c>
      <c r="B59" s="148" t="s">
        <v>342</v>
      </c>
      <c r="C59" s="147" t="s">
        <v>343</v>
      </c>
      <c r="D59" s="147" t="s">
        <v>160</v>
      </c>
      <c r="E59" s="147"/>
      <c r="F59" s="264" t="s">
        <v>160</v>
      </c>
      <c r="G59" s="147">
        <v>1900</v>
      </c>
      <c r="H59" s="143">
        <v>537000</v>
      </c>
      <c r="I59" s="219" t="s">
        <v>274</v>
      </c>
      <c r="J59" s="115" t="s">
        <v>301</v>
      </c>
      <c r="K59" s="101" t="s">
        <v>358</v>
      </c>
      <c r="L59" s="147" t="s">
        <v>377</v>
      </c>
      <c r="M59" s="147" t="s">
        <v>378</v>
      </c>
      <c r="N59" s="147" t="s">
        <v>379</v>
      </c>
      <c r="O59" s="147">
        <v>4</v>
      </c>
      <c r="P59" s="101"/>
      <c r="Q59" s="101"/>
      <c r="R59" s="101" t="s">
        <v>407</v>
      </c>
      <c r="S59" s="101" t="s">
        <v>171</v>
      </c>
      <c r="T59" s="101" t="s">
        <v>408</v>
      </c>
      <c r="U59" s="101" t="s">
        <v>171</v>
      </c>
      <c r="V59" s="101" t="s">
        <v>176</v>
      </c>
      <c r="W59" s="101" t="s">
        <v>171</v>
      </c>
      <c r="X59" s="101">
        <v>140</v>
      </c>
      <c r="Y59" s="101">
        <v>2</v>
      </c>
      <c r="Z59" s="101" t="s">
        <v>422</v>
      </c>
      <c r="AA59" s="102" t="s">
        <v>161</v>
      </c>
    </row>
    <row r="60" spans="1:27" s="10" customFormat="1" ht="48">
      <c r="A60" s="147">
        <v>5</v>
      </c>
      <c r="B60" s="148" t="s">
        <v>344</v>
      </c>
      <c r="C60" s="147" t="s">
        <v>300</v>
      </c>
      <c r="D60" s="147" t="s">
        <v>160</v>
      </c>
      <c r="E60" s="147"/>
      <c r="F60" s="147" t="s">
        <v>161</v>
      </c>
      <c r="G60" s="147">
        <v>1935</v>
      </c>
      <c r="H60" s="159">
        <v>295104.9</v>
      </c>
      <c r="I60" s="219" t="s">
        <v>275</v>
      </c>
      <c r="J60" s="115" t="s">
        <v>176</v>
      </c>
      <c r="K60" s="101" t="s">
        <v>359</v>
      </c>
      <c r="L60" s="147" t="s">
        <v>380</v>
      </c>
      <c r="M60" s="147" t="s">
        <v>381</v>
      </c>
      <c r="N60" s="147" t="s">
        <v>382</v>
      </c>
      <c r="O60" s="147">
        <v>5</v>
      </c>
      <c r="P60" s="101"/>
      <c r="Q60" s="101" t="s">
        <v>753</v>
      </c>
      <c r="R60" s="101" t="s">
        <v>409</v>
      </c>
      <c r="S60" s="101" t="s">
        <v>171</v>
      </c>
      <c r="T60" s="101" t="s">
        <v>410</v>
      </c>
      <c r="U60" s="101" t="s">
        <v>171</v>
      </c>
      <c r="V60" s="101" t="s">
        <v>176</v>
      </c>
      <c r="W60" s="101" t="s">
        <v>171</v>
      </c>
      <c r="X60" s="101">
        <v>77.3</v>
      </c>
      <c r="Y60" s="101">
        <v>2</v>
      </c>
      <c r="Z60" s="101" t="s">
        <v>160</v>
      </c>
      <c r="AA60" s="102" t="s">
        <v>161</v>
      </c>
    </row>
    <row r="61" spans="1:27" s="10" customFormat="1" ht="36">
      <c r="A61" s="147">
        <v>6</v>
      </c>
      <c r="B61" s="148" t="s">
        <v>345</v>
      </c>
      <c r="C61" s="147" t="s">
        <v>300</v>
      </c>
      <c r="D61" s="147" t="s">
        <v>160</v>
      </c>
      <c r="E61" s="147"/>
      <c r="F61" s="147" t="s">
        <v>161</v>
      </c>
      <c r="G61" s="147">
        <v>1920</v>
      </c>
      <c r="H61" s="143">
        <v>861000</v>
      </c>
      <c r="I61" s="219" t="s">
        <v>274</v>
      </c>
      <c r="J61" s="115" t="s">
        <v>176</v>
      </c>
      <c r="K61" s="101" t="s">
        <v>360</v>
      </c>
      <c r="L61" s="147" t="s">
        <v>383</v>
      </c>
      <c r="M61" s="147" t="s">
        <v>176</v>
      </c>
      <c r="N61" s="147" t="s">
        <v>384</v>
      </c>
      <c r="O61" s="147">
        <v>6</v>
      </c>
      <c r="P61" s="101"/>
      <c r="Q61" s="101"/>
      <c r="R61" s="101" t="s">
        <v>409</v>
      </c>
      <c r="S61" s="101" t="s">
        <v>171</v>
      </c>
      <c r="T61" s="101" t="s">
        <v>408</v>
      </c>
      <c r="U61" s="101" t="s">
        <v>171</v>
      </c>
      <c r="V61" s="101" t="s">
        <v>176</v>
      </c>
      <c r="W61" s="101" t="s">
        <v>180</v>
      </c>
      <c r="X61" s="101">
        <v>224.6</v>
      </c>
      <c r="Y61" s="101">
        <v>1</v>
      </c>
      <c r="Z61" s="101" t="s">
        <v>423</v>
      </c>
      <c r="AA61" s="102" t="s">
        <v>161</v>
      </c>
    </row>
    <row r="62" spans="1:27" s="10" customFormat="1" ht="36">
      <c r="A62" s="147">
        <v>7</v>
      </c>
      <c r="B62" s="148" t="s">
        <v>346</v>
      </c>
      <c r="C62" s="147" t="s">
        <v>343</v>
      </c>
      <c r="D62" s="147" t="s">
        <v>160</v>
      </c>
      <c r="E62" s="147"/>
      <c r="F62" s="147" t="s">
        <v>160</v>
      </c>
      <c r="G62" s="147">
        <v>1920</v>
      </c>
      <c r="H62" s="143">
        <v>815000</v>
      </c>
      <c r="I62" s="219" t="s">
        <v>274</v>
      </c>
      <c r="J62" s="115" t="s">
        <v>176</v>
      </c>
      <c r="K62" s="101" t="s">
        <v>361</v>
      </c>
      <c r="L62" s="147" t="s">
        <v>369</v>
      </c>
      <c r="M62" s="147" t="s">
        <v>386</v>
      </c>
      <c r="N62" s="147" t="s">
        <v>379</v>
      </c>
      <c r="O62" s="147">
        <v>7</v>
      </c>
      <c r="P62" s="101"/>
      <c r="Q62" s="101"/>
      <c r="R62" s="101" t="s">
        <v>409</v>
      </c>
      <c r="S62" s="101" t="s">
        <v>171</v>
      </c>
      <c r="T62" s="101" t="s">
        <v>176</v>
      </c>
      <c r="U62" s="101" t="s">
        <v>171</v>
      </c>
      <c r="V62" s="101" t="s">
        <v>176</v>
      </c>
      <c r="W62" s="101" t="s">
        <v>170</v>
      </c>
      <c r="X62" s="101">
        <v>212.5</v>
      </c>
      <c r="Y62" s="101">
        <v>2</v>
      </c>
      <c r="Z62" s="101" t="s">
        <v>255</v>
      </c>
      <c r="AA62" s="102" t="s">
        <v>161</v>
      </c>
    </row>
    <row r="63" spans="1:27" s="10" customFormat="1" ht="36">
      <c r="A63" s="147">
        <v>8</v>
      </c>
      <c r="B63" s="148" t="s">
        <v>347</v>
      </c>
      <c r="C63" s="147" t="s">
        <v>343</v>
      </c>
      <c r="D63" s="147" t="s">
        <v>160</v>
      </c>
      <c r="E63" s="147"/>
      <c r="F63" s="147" t="s">
        <v>161</v>
      </c>
      <c r="G63" s="147">
        <v>1935</v>
      </c>
      <c r="H63" s="143">
        <v>252000</v>
      </c>
      <c r="I63" s="219" t="s">
        <v>274</v>
      </c>
      <c r="J63" s="115" t="s">
        <v>176</v>
      </c>
      <c r="K63" s="101" t="s">
        <v>362</v>
      </c>
      <c r="L63" s="147" t="s">
        <v>369</v>
      </c>
      <c r="M63" s="147" t="s">
        <v>387</v>
      </c>
      <c r="N63" s="147" t="s">
        <v>388</v>
      </c>
      <c r="O63" s="147">
        <v>8</v>
      </c>
      <c r="P63" s="101"/>
      <c r="Q63" s="101"/>
      <c r="R63" s="101" t="s">
        <v>413</v>
      </c>
      <c r="S63" s="101" t="s">
        <v>170</v>
      </c>
      <c r="T63" s="101" t="s">
        <v>414</v>
      </c>
      <c r="U63" s="101" t="s">
        <v>171</v>
      </c>
      <c r="V63" s="101" t="s">
        <v>176</v>
      </c>
      <c r="W63" s="101" t="s">
        <v>170</v>
      </c>
      <c r="X63" s="101">
        <v>65.64</v>
      </c>
      <c r="Y63" s="101" t="s">
        <v>424</v>
      </c>
      <c r="Z63" s="101" t="s">
        <v>425</v>
      </c>
      <c r="AA63" s="102" t="s">
        <v>161</v>
      </c>
    </row>
    <row r="64" spans="1:27" s="10" customFormat="1" ht="24">
      <c r="A64" s="147">
        <v>9</v>
      </c>
      <c r="B64" s="148" t="s">
        <v>348</v>
      </c>
      <c r="C64" s="147" t="s">
        <v>300</v>
      </c>
      <c r="D64" s="147" t="s">
        <v>160</v>
      </c>
      <c r="E64" s="147"/>
      <c r="F64" s="147" t="s">
        <v>160</v>
      </c>
      <c r="G64" s="147">
        <v>1900</v>
      </c>
      <c r="H64" s="143">
        <v>702000</v>
      </c>
      <c r="I64" s="219" t="s">
        <v>274</v>
      </c>
      <c r="J64" s="115" t="s">
        <v>301</v>
      </c>
      <c r="K64" s="101" t="s">
        <v>363</v>
      </c>
      <c r="L64" s="147" t="s">
        <v>389</v>
      </c>
      <c r="M64" s="147" t="s">
        <v>385</v>
      </c>
      <c r="N64" s="147" t="s">
        <v>390</v>
      </c>
      <c r="O64" s="147">
        <v>9</v>
      </c>
      <c r="P64" s="101"/>
      <c r="Q64" s="101"/>
      <c r="R64" s="101" t="s">
        <v>415</v>
      </c>
      <c r="S64" s="101" t="s">
        <v>171</v>
      </c>
      <c r="T64" s="101" t="s">
        <v>416</v>
      </c>
      <c r="U64" s="101" t="s">
        <v>171</v>
      </c>
      <c r="V64" s="101" t="s">
        <v>176</v>
      </c>
      <c r="W64" s="101" t="s">
        <v>417</v>
      </c>
      <c r="X64" s="101">
        <v>183.02</v>
      </c>
      <c r="Y64" s="101">
        <v>1</v>
      </c>
      <c r="Z64" s="101" t="s">
        <v>161</v>
      </c>
      <c r="AA64" s="102" t="s">
        <v>161</v>
      </c>
    </row>
    <row r="65" spans="1:27" s="10" customFormat="1" ht="24">
      <c r="A65" s="147">
        <v>10</v>
      </c>
      <c r="B65" s="148" t="s">
        <v>349</v>
      </c>
      <c r="C65" s="147" t="s">
        <v>297</v>
      </c>
      <c r="D65" s="147" t="s">
        <v>160</v>
      </c>
      <c r="E65" s="147"/>
      <c r="F65" s="147" t="s">
        <v>161</v>
      </c>
      <c r="G65" s="147">
        <v>1920</v>
      </c>
      <c r="H65" s="143">
        <v>758000</v>
      </c>
      <c r="I65" s="219" t="s">
        <v>274</v>
      </c>
      <c r="J65" s="115" t="s">
        <v>301</v>
      </c>
      <c r="K65" s="101" t="s">
        <v>364</v>
      </c>
      <c r="L65" s="147" t="s">
        <v>369</v>
      </c>
      <c r="M65" s="147" t="s">
        <v>385</v>
      </c>
      <c r="N65" s="147" t="s">
        <v>391</v>
      </c>
      <c r="O65" s="147">
        <v>10</v>
      </c>
      <c r="P65" s="101"/>
      <c r="Q65" s="101"/>
      <c r="R65" s="101" t="s">
        <v>411</v>
      </c>
      <c r="S65" s="101" t="s">
        <v>170</v>
      </c>
      <c r="T65" s="101" t="s">
        <v>170</v>
      </c>
      <c r="U65" s="101" t="s">
        <v>170</v>
      </c>
      <c r="V65" s="101" t="s">
        <v>176</v>
      </c>
      <c r="W65" s="101" t="s">
        <v>170</v>
      </c>
      <c r="X65" s="101">
        <v>197.7</v>
      </c>
      <c r="Y65" s="101">
        <v>2</v>
      </c>
      <c r="Z65" s="101" t="s">
        <v>160</v>
      </c>
      <c r="AA65" s="102" t="s">
        <v>161</v>
      </c>
    </row>
    <row r="66" spans="1:27" s="10" customFormat="1" ht="72">
      <c r="A66" s="147">
        <v>11</v>
      </c>
      <c r="B66" s="148" t="s">
        <v>350</v>
      </c>
      <c r="C66" s="147" t="s">
        <v>297</v>
      </c>
      <c r="D66" s="147" t="s">
        <v>160</v>
      </c>
      <c r="E66" s="147"/>
      <c r="F66" s="147" t="s">
        <v>161</v>
      </c>
      <c r="G66" s="147">
        <v>1960</v>
      </c>
      <c r="H66" s="159">
        <v>678732.8</v>
      </c>
      <c r="I66" s="219" t="s">
        <v>275</v>
      </c>
      <c r="J66" s="115" t="s">
        <v>301</v>
      </c>
      <c r="K66" s="101" t="s">
        <v>365</v>
      </c>
      <c r="L66" s="147" t="s">
        <v>392</v>
      </c>
      <c r="M66" s="147" t="s">
        <v>393</v>
      </c>
      <c r="N66" s="147" t="s">
        <v>394</v>
      </c>
      <c r="O66" s="147">
        <v>11</v>
      </c>
      <c r="P66" s="101"/>
      <c r="Q66" s="101" t="s">
        <v>754</v>
      </c>
      <c r="R66" s="101" t="s">
        <v>418</v>
      </c>
      <c r="S66" s="101" t="s">
        <v>170</v>
      </c>
      <c r="T66" s="101" t="s">
        <v>170</v>
      </c>
      <c r="U66" s="101" t="s">
        <v>170</v>
      </c>
      <c r="V66" s="101" t="s">
        <v>176</v>
      </c>
      <c r="W66" s="101" t="s">
        <v>170</v>
      </c>
      <c r="X66" s="101">
        <v>156</v>
      </c>
      <c r="Y66" s="101">
        <v>1</v>
      </c>
      <c r="Z66" s="101" t="s">
        <v>161</v>
      </c>
      <c r="AA66" s="102" t="s">
        <v>161</v>
      </c>
    </row>
    <row r="67" spans="1:27" s="10" customFormat="1" ht="24">
      <c r="A67" s="147">
        <v>12</v>
      </c>
      <c r="B67" s="148" t="s">
        <v>351</v>
      </c>
      <c r="C67" s="147" t="s">
        <v>300</v>
      </c>
      <c r="D67" s="147" t="s">
        <v>160</v>
      </c>
      <c r="E67" s="147"/>
      <c r="F67" s="147" t="s">
        <v>161</v>
      </c>
      <c r="G67" s="147">
        <v>2010</v>
      </c>
      <c r="H67" s="159">
        <v>370962.18</v>
      </c>
      <c r="I67" s="219" t="s">
        <v>275</v>
      </c>
      <c r="J67" s="115" t="s">
        <v>301</v>
      </c>
      <c r="K67" s="101" t="s">
        <v>366</v>
      </c>
      <c r="L67" s="147" t="s">
        <v>395</v>
      </c>
      <c r="M67" s="147" t="s">
        <v>396</v>
      </c>
      <c r="N67" s="147" t="s">
        <v>397</v>
      </c>
      <c r="O67" s="147">
        <v>12</v>
      </c>
      <c r="P67" s="101"/>
      <c r="Q67" s="101"/>
      <c r="R67" s="101" t="s">
        <v>419</v>
      </c>
      <c r="S67" s="101" t="s">
        <v>171</v>
      </c>
      <c r="T67" s="101" t="s">
        <v>420</v>
      </c>
      <c r="U67" s="101" t="s">
        <v>171</v>
      </c>
      <c r="V67" s="101" t="s">
        <v>176</v>
      </c>
      <c r="W67" s="101" t="s">
        <v>171</v>
      </c>
      <c r="X67" s="101">
        <v>69.1</v>
      </c>
      <c r="Y67" s="101">
        <v>1</v>
      </c>
      <c r="Z67" s="101" t="s">
        <v>161</v>
      </c>
      <c r="AA67" s="102" t="s">
        <v>161</v>
      </c>
    </row>
    <row r="68" spans="1:27" s="10" customFormat="1" ht="12.75">
      <c r="A68" s="147">
        <v>13</v>
      </c>
      <c r="B68" s="148" t="s">
        <v>76</v>
      </c>
      <c r="C68" s="147" t="s">
        <v>297</v>
      </c>
      <c r="D68" s="147" t="s">
        <v>160</v>
      </c>
      <c r="E68" s="147"/>
      <c r="F68" s="147" t="s">
        <v>161</v>
      </c>
      <c r="G68" s="147">
        <v>2013</v>
      </c>
      <c r="H68" s="159">
        <v>776236</v>
      </c>
      <c r="I68" s="219" t="s">
        <v>275</v>
      </c>
      <c r="J68" s="115"/>
      <c r="K68" s="101"/>
      <c r="L68" s="147" t="s">
        <v>1006</v>
      </c>
      <c r="M68" s="147" t="s">
        <v>375</v>
      </c>
      <c r="N68" s="147" t="s">
        <v>261</v>
      </c>
      <c r="O68" s="147">
        <v>13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</row>
    <row r="69" spans="1:27" s="10" customFormat="1" ht="24">
      <c r="A69" s="147">
        <v>14</v>
      </c>
      <c r="B69" s="148" t="s">
        <v>352</v>
      </c>
      <c r="C69" s="147" t="s">
        <v>300</v>
      </c>
      <c r="D69" s="147" t="s">
        <v>160</v>
      </c>
      <c r="E69" s="147"/>
      <c r="F69" s="147" t="s">
        <v>161</v>
      </c>
      <c r="G69" s="147" t="s">
        <v>77</v>
      </c>
      <c r="H69" s="159">
        <v>752282</v>
      </c>
      <c r="I69" s="219" t="s">
        <v>275</v>
      </c>
      <c r="J69" s="115"/>
      <c r="K69" s="101"/>
      <c r="L69" s="147" t="s">
        <v>1007</v>
      </c>
      <c r="M69" s="147" t="s">
        <v>199</v>
      </c>
      <c r="N69" s="147" t="s">
        <v>1008</v>
      </c>
      <c r="O69" s="147">
        <v>14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2"/>
    </row>
    <row r="70" spans="1:27" s="10" customFormat="1" ht="24">
      <c r="A70" s="147">
        <v>15</v>
      </c>
      <c r="B70" s="148" t="s">
        <v>353</v>
      </c>
      <c r="C70" s="147" t="s">
        <v>297</v>
      </c>
      <c r="D70" s="147" t="s">
        <v>160</v>
      </c>
      <c r="E70" s="147"/>
      <c r="F70" s="147" t="s">
        <v>161</v>
      </c>
      <c r="G70" s="147">
        <v>1920</v>
      </c>
      <c r="H70" s="114">
        <v>974000</v>
      </c>
      <c r="I70" s="219" t="s">
        <v>274</v>
      </c>
      <c r="J70" s="115" t="s">
        <v>301</v>
      </c>
      <c r="K70" s="101" t="s">
        <v>367</v>
      </c>
      <c r="L70" s="147" t="s">
        <v>398</v>
      </c>
      <c r="M70" s="147" t="s">
        <v>385</v>
      </c>
      <c r="N70" s="147" t="s">
        <v>399</v>
      </c>
      <c r="O70" s="147">
        <v>15</v>
      </c>
      <c r="P70" s="101"/>
      <c r="Q70" s="101"/>
      <c r="R70" s="101" t="s">
        <v>419</v>
      </c>
      <c r="S70" s="101" t="s">
        <v>171</v>
      </c>
      <c r="T70" s="101" t="s">
        <v>420</v>
      </c>
      <c r="U70" s="101" t="s">
        <v>171</v>
      </c>
      <c r="V70" s="101" t="s">
        <v>176</v>
      </c>
      <c r="W70" s="101" t="s">
        <v>171</v>
      </c>
      <c r="X70" s="101" t="s">
        <v>541</v>
      </c>
      <c r="Y70" s="101">
        <v>1</v>
      </c>
      <c r="Z70" s="101" t="s">
        <v>161</v>
      </c>
      <c r="AA70" s="102" t="s">
        <v>161</v>
      </c>
    </row>
    <row r="71" spans="1:27" s="10" customFormat="1" ht="36">
      <c r="A71" s="147">
        <v>16</v>
      </c>
      <c r="B71" s="148" t="s">
        <v>354</v>
      </c>
      <c r="C71" s="147" t="s">
        <v>300</v>
      </c>
      <c r="D71" s="147" t="s">
        <v>160</v>
      </c>
      <c r="E71" s="147"/>
      <c r="F71" s="147" t="s">
        <v>161</v>
      </c>
      <c r="G71" s="147">
        <v>1935</v>
      </c>
      <c r="H71" s="159">
        <v>245429</v>
      </c>
      <c r="I71" s="219" t="s">
        <v>275</v>
      </c>
      <c r="J71" s="115" t="s">
        <v>301</v>
      </c>
      <c r="K71" s="101" t="s">
        <v>368</v>
      </c>
      <c r="L71" s="147" t="s">
        <v>400</v>
      </c>
      <c r="M71" s="147" t="s">
        <v>385</v>
      </c>
      <c r="N71" s="147" t="s">
        <v>401</v>
      </c>
      <c r="O71" s="147">
        <v>16</v>
      </c>
      <c r="P71" s="101"/>
      <c r="Q71" s="101" t="s">
        <v>755</v>
      </c>
      <c r="R71" s="101" t="s">
        <v>334</v>
      </c>
      <c r="S71" s="101" t="s">
        <v>170</v>
      </c>
      <c r="T71" s="101" t="s">
        <v>176</v>
      </c>
      <c r="U71" s="101" t="s">
        <v>170</v>
      </c>
      <c r="V71" s="101" t="s">
        <v>176</v>
      </c>
      <c r="W71" s="101" t="s">
        <v>170</v>
      </c>
      <c r="X71" s="101" t="s">
        <v>542</v>
      </c>
      <c r="Y71" s="101">
        <v>1</v>
      </c>
      <c r="Z71" s="101" t="s">
        <v>161</v>
      </c>
      <c r="AA71" s="102" t="s">
        <v>161</v>
      </c>
    </row>
    <row r="72" spans="1:28" s="10" customFormat="1" ht="53.25" customHeight="1">
      <c r="A72" s="147">
        <v>17</v>
      </c>
      <c r="B72" s="161" t="s">
        <v>535</v>
      </c>
      <c r="C72" s="147" t="s">
        <v>300</v>
      </c>
      <c r="D72" s="101" t="s">
        <v>160</v>
      </c>
      <c r="E72" s="101"/>
      <c r="F72" s="101" t="s">
        <v>161</v>
      </c>
      <c r="G72" s="255" t="s">
        <v>536</v>
      </c>
      <c r="H72" s="114">
        <v>364000</v>
      </c>
      <c r="I72" s="217" t="s">
        <v>274</v>
      </c>
      <c r="J72" s="115" t="s">
        <v>301</v>
      </c>
      <c r="K72" s="101" t="s">
        <v>537</v>
      </c>
      <c r="L72" s="101" t="s">
        <v>538</v>
      </c>
      <c r="M72" s="147" t="s">
        <v>385</v>
      </c>
      <c r="N72" s="101" t="s">
        <v>539</v>
      </c>
      <c r="O72" s="147">
        <v>17</v>
      </c>
      <c r="P72" s="101"/>
      <c r="Q72" s="101"/>
      <c r="R72" s="101" t="s">
        <v>231</v>
      </c>
      <c r="S72" s="101" t="s">
        <v>231</v>
      </c>
      <c r="T72" s="101" t="s">
        <v>540</v>
      </c>
      <c r="U72" s="101" t="s">
        <v>172</v>
      </c>
      <c r="V72" s="101" t="s">
        <v>176</v>
      </c>
      <c r="W72" s="101" t="s">
        <v>172</v>
      </c>
      <c r="X72" s="101">
        <v>95</v>
      </c>
      <c r="Y72" s="101">
        <v>1</v>
      </c>
      <c r="Z72" s="101" t="s">
        <v>161</v>
      </c>
      <c r="AA72" s="102" t="s">
        <v>161</v>
      </c>
      <c r="AB72" s="241"/>
    </row>
    <row r="73" spans="1:28" s="10" customFormat="1" ht="53.25" customHeight="1">
      <c r="A73" s="147">
        <v>18</v>
      </c>
      <c r="B73" s="198" t="s">
        <v>650</v>
      </c>
      <c r="C73" s="222" t="s">
        <v>651</v>
      </c>
      <c r="D73" s="105" t="s">
        <v>160</v>
      </c>
      <c r="E73" s="105"/>
      <c r="F73" s="105" t="s">
        <v>161</v>
      </c>
      <c r="G73" s="105">
        <v>2018</v>
      </c>
      <c r="H73" s="242">
        <v>38000</v>
      </c>
      <c r="I73" s="223" t="s">
        <v>275</v>
      </c>
      <c r="J73" s="243"/>
      <c r="K73" s="105" t="s">
        <v>652</v>
      </c>
      <c r="L73" s="105" t="s">
        <v>653</v>
      </c>
      <c r="M73" s="105" t="s">
        <v>165</v>
      </c>
      <c r="N73" s="105" t="s">
        <v>654</v>
      </c>
      <c r="O73" s="147">
        <v>18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6"/>
      <c r="AB73" s="241"/>
    </row>
    <row r="74" spans="1:28" s="10" customFormat="1" ht="53.25" customHeight="1">
      <c r="A74" s="147">
        <v>19</v>
      </c>
      <c r="B74" s="198" t="s">
        <v>655</v>
      </c>
      <c r="C74" s="222" t="s">
        <v>300</v>
      </c>
      <c r="D74" s="105" t="s">
        <v>160</v>
      </c>
      <c r="E74" s="105"/>
      <c r="F74" s="105" t="s">
        <v>161</v>
      </c>
      <c r="G74" s="105">
        <v>2018</v>
      </c>
      <c r="H74" s="242">
        <v>144829.09</v>
      </c>
      <c r="I74" s="223" t="s">
        <v>275</v>
      </c>
      <c r="J74" s="243"/>
      <c r="K74" s="105" t="s">
        <v>656</v>
      </c>
      <c r="L74" s="105" t="s">
        <v>657</v>
      </c>
      <c r="M74" s="105" t="s">
        <v>165</v>
      </c>
      <c r="N74" s="105" t="s">
        <v>658</v>
      </c>
      <c r="O74" s="147">
        <v>19</v>
      </c>
      <c r="P74" s="105"/>
      <c r="Q74" s="105"/>
      <c r="R74" s="105" t="s">
        <v>231</v>
      </c>
      <c r="S74" s="105" t="s">
        <v>176</v>
      </c>
      <c r="T74" s="105" t="s">
        <v>176</v>
      </c>
      <c r="U74" s="105" t="s">
        <v>175</v>
      </c>
      <c r="V74" s="105" t="s">
        <v>176</v>
      </c>
      <c r="W74" s="105" t="s">
        <v>175</v>
      </c>
      <c r="X74" s="105">
        <v>34.96</v>
      </c>
      <c r="Y74" s="105">
        <v>1</v>
      </c>
      <c r="Z74" s="105" t="s">
        <v>161</v>
      </c>
      <c r="AA74" s="106" t="s">
        <v>161</v>
      </c>
      <c r="AB74" s="241"/>
    </row>
    <row r="75" spans="1:28" s="10" customFormat="1" ht="53.25" customHeight="1">
      <c r="A75" s="147">
        <v>20</v>
      </c>
      <c r="B75" s="198" t="s">
        <v>659</v>
      </c>
      <c r="C75" s="222" t="s">
        <v>300</v>
      </c>
      <c r="D75" s="105" t="s">
        <v>160</v>
      </c>
      <c r="E75" s="105"/>
      <c r="F75" s="105" t="s">
        <v>161</v>
      </c>
      <c r="G75" s="105">
        <v>2018</v>
      </c>
      <c r="H75" s="242">
        <v>163462.39</v>
      </c>
      <c r="I75" s="223" t="s">
        <v>275</v>
      </c>
      <c r="J75" s="243"/>
      <c r="K75" s="105" t="s">
        <v>660</v>
      </c>
      <c r="L75" s="105" t="s">
        <v>657</v>
      </c>
      <c r="M75" s="105" t="s">
        <v>165</v>
      </c>
      <c r="N75" s="105" t="s">
        <v>658</v>
      </c>
      <c r="O75" s="147">
        <v>20</v>
      </c>
      <c r="P75" s="105"/>
      <c r="Q75" s="105"/>
      <c r="R75" s="105" t="s">
        <v>231</v>
      </c>
      <c r="S75" s="105" t="s">
        <v>176</v>
      </c>
      <c r="T75" s="105" t="s">
        <v>176</v>
      </c>
      <c r="U75" s="105" t="s">
        <v>175</v>
      </c>
      <c r="V75" s="105" t="s">
        <v>176</v>
      </c>
      <c r="W75" s="105" t="s">
        <v>175</v>
      </c>
      <c r="X75" s="105">
        <v>36.96</v>
      </c>
      <c r="Y75" s="105">
        <v>1</v>
      </c>
      <c r="Z75" s="105" t="s">
        <v>161</v>
      </c>
      <c r="AA75" s="106" t="s">
        <v>161</v>
      </c>
      <c r="AB75" s="241"/>
    </row>
    <row r="76" spans="1:27" s="10" customFormat="1" ht="13.5" thickBot="1">
      <c r="A76" s="224"/>
      <c r="B76" s="225"/>
      <c r="C76" s="226"/>
      <c r="D76" s="226"/>
      <c r="E76" s="226"/>
      <c r="F76" s="226"/>
      <c r="G76" s="227" t="s">
        <v>108</v>
      </c>
      <c r="H76" s="228">
        <f>SUM(H56:H75)</f>
        <v>12729644.190000001</v>
      </c>
      <c r="I76" s="229"/>
      <c r="J76" s="230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31"/>
    </row>
    <row r="77" spans="1:27" s="10" customFormat="1" ht="13.5" thickBot="1">
      <c r="A77" s="232"/>
      <c r="B77" s="233" t="s">
        <v>426</v>
      </c>
      <c r="C77" s="234"/>
      <c r="D77" s="234"/>
      <c r="E77" s="234"/>
      <c r="F77" s="234"/>
      <c r="G77" s="234"/>
      <c r="H77" s="235"/>
      <c r="I77" s="236"/>
      <c r="J77" s="237"/>
      <c r="K77" s="234"/>
      <c r="L77" s="234"/>
      <c r="M77" s="234"/>
      <c r="N77" s="251"/>
      <c r="O77" s="253"/>
      <c r="P77" s="252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8"/>
    </row>
    <row r="78" spans="1:27" s="10" customFormat="1" ht="36">
      <c r="A78" s="239">
        <v>1</v>
      </c>
      <c r="B78" s="206" t="s">
        <v>427</v>
      </c>
      <c r="C78" s="240" t="s">
        <v>297</v>
      </c>
      <c r="D78" s="240" t="s">
        <v>160</v>
      </c>
      <c r="E78" s="240"/>
      <c r="F78" s="240" t="s">
        <v>161</v>
      </c>
      <c r="G78" s="240">
        <v>1935</v>
      </c>
      <c r="H78" s="356">
        <v>877000</v>
      </c>
      <c r="I78" s="244" t="s">
        <v>274</v>
      </c>
      <c r="J78" s="245" t="s">
        <v>434</v>
      </c>
      <c r="K78" s="240" t="s">
        <v>435</v>
      </c>
      <c r="L78" s="240" t="s">
        <v>446</v>
      </c>
      <c r="M78" s="240" t="s">
        <v>385</v>
      </c>
      <c r="N78" s="240" t="s">
        <v>447</v>
      </c>
      <c r="O78" s="89">
        <v>1</v>
      </c>
      <c r="P78" s="240"/>
      <c r="Q78" s="240"/>
      <c r="R78" s="240" t="s">
        <v>418</v>
      </c>
      <c r="S78" s="240" t="s">
        <v>170</v>
      </c>
      <c r="T78" s="240" t="s">
        <v>462</v>
      </c>
      <c r="U78" s="240" t="s">
        <v>170</v>
      </c>
      <c r="V78" s="240" t="s">
        <v>176</v>
      </c>
      <c r="W78" s="240" t="s">
        <v>170</v>
      </c>
      <c r="X78" s="240" t="s">
        <v>543</v>
      </c>
      <c r="Y78" s="240">
        <v>1</v>
      </c>
      <c r="Z78" s="240" t="s">
        <v>423</v>
      </c>
      <c r="AA78" s="246" t="s">
        <v>161</v>
      </c>
    </row>
    <row r="79" spans="1:27" s="10" customFormat="1" ht="24">
      <c r="A79" s="147">
        <v>2</v>
      </c>
      <c r="B79" s="148" t="s">
        <v>428</v>
      </c>
      <c r="C79" s="147" t="s">
        <v>297</v>
      </c>
      <c r="D79" s="147" t="s">
        <v>160</v>
      </c>
      <c r="E79" s="147"/>
      <c r="F79" s="147" t="s">
        <v>161</v>
      </c>
      <c r="G79" s="147">
        <v>1935</v>
      </c>
      <c r="H79" s="114">
        <v>292000</v>
      </c>
      <c r="I79" s="219" t="s">
        <v>274</v>
      </c>
      <c r="J79" s="220" t="s">
        <v>436</v>
      </c>
      <c r="K79" s="147" t="s">
        <v>437</v>
      </c>
      <c r="L79" s="147" t="s">
        <v>448</v>
      </c>
      <c r="M79" s="147" t="s">
        <v>449</v>
      </c>
      <c r="N79" s="147" t="s">
        <v>450</v>
      </c>
      <c r="O79" s="147">
        <v>2</v>
      </c>
      <c r="P79" s="147"/>
      <c r="Q79" s="147"/>
      <c r="R79" s="147" t="s">
        <v>418</v>
      </c>
      <c r="S79" s="147" t="s">
        <v>170</v>
      </c>
      <c r="T79" s="147" t="s">
        <v>176</v>
      </c>
      <c r="U79" s="147" t="s">
        <v>170</v>
      </c>
      <c r="V79" s="147" t="s">
        <v>176</v>
      </c>
      <c r="W79" s="147" t="s">
        <v>170</v>
      </c>
      <c r="X79" s="147" t="s">
        <v>544</v>
      </c>
      <c r="Y79" s="147">
        <v>1</v>
      </c>
      <c r="Z79" s="147" t="s">
        <v>423</v>
      </c>
      <c r="AA79" s="218" t="s">
        <v>161</v>
      </c>
    </row>
    <row r="80" spans="1:27" s="10" customFormat="1" ht="24">
      <c r="A80" s="147">
        <v>3</v>
      </c>
      <c r="B80" s="148" t="s">
        <v>429</v>
      </c>
      <c r="C80" s="147" t="s">
        <v>297</v>
      </c>
      <c r="D80" s="147" t="s">
        <v>160</v>
      </c>
      <c r="E80" s="147"/>
      <c r="F80" s="147" t="s">
        <v>161</v>
      </c>
      <c r="G80" s="147">
        <v>1965</v>
      </c>
      <c r="H80" s="114">
        <v>210000</v>
      </c>
      <c r="I80" s="219" t="s">
        <v>274</v>
      </c>
      <c r="J80" s="220" t="s">
        <v>438</v>
      </c>
      <c r="K80" s="147" t="s">
        <v>439</v>
      </c>
      <c r="L80" s="147" t="s">
        <v>451</v>
      </c>
      <c r="M80" s="147" t="s">
        <v>452</v>
      </c>
      <c r="N80" s="147" t="s">
        <v>453</v>
      </c>
      <c r="O80" s="147">
        <v>3</v>
      </c>
      <c r="P80" s="147"/>
      <c r="Q80" s="147"/>
      <c r="R80" s="147" t="s">
        <v>418</v>
      </c>
      <c r="S80" s="147" t="s">
        <v>171</v>
      </c>
      <c r="T80" s="147" t="s">
        <v>176</v>
      </c>
      <c r="U80" s="147" t="s">
        <v>170</v>
      </c>
      <c r="V80" s="147" t="s">
        <v>176</v>
      </c>
      <c r="W80" s="147" t="s">
        <v>170</v>
      </c>
      <c r="X80" s="147" t="s">
        <v>545</v>
      </c>
      <c r="Y80" s="147" t="s">
        <v>1</v>
      </c>
      <c r="Z80" s="147" t="s">
        <v>423</v>
      </c>
      <c r="AA80" s="218" t="s">
        <v>161</v>
      </c>
    </row>
    <row r="81" spans="1:27" s="10" customFormat="1" ht="36">
      <c r="A81" s="147">
        <v>4</v>
      </c>
      <c r="B81" s="148" t="s">
        <v>430</v>
      </c>
      <c r="C81" s="147" t="s">
        <v>297</v>
      </c>
      <c r="D81" s="147" t="s">
        <v>160</v>
      </c>
      <c r="E81" s="147"/>
      <c r="F81" s="147" t="s">
        <v>161</v>
      </c>
      <c r="G81" s="147" t="s">
        <v>440</v>
      </c>
      <c r="H81" s="114">
        <v>322000</v>
      </c>
      <c r="I81" s="219" t="s">
        <v>274</v>
      </c>
      <c r="J81" s="220" t="s">
        <v>441</v>
      </c>
      <c r="K81" s="147" t="s">
        <v>442</v>
      </c>
      <c r="L81" s="147" t="s">
        <v>454</v>
      </c>
      <c r="M81" s="147" t="s">
        <v>455</v>
      </c>
      <c r="N81" s="147" t="s">
        <v>456</v>
      </c>
      <c r="O81" s="147">
        <v>4</v>
      </c>
      <c r="P81" s="147"/>
      <c r="Q81" s="147"/>
      <c r="R81" s="147" t="s">
        <v>419</v>
      </c>
      <c r="S81" s="147" t="s">
        <v>170</v>
      </c>
      <c r="T81" s="147" t="s">
        <v>176</v>
      </c>
      <c r="U81" s="147" t="s">
        <v>170</v>
      </c>
      <c r="V81" s="147" t="s">
        <v>176</v>
      </c>
      <c r="W81" s="147" t="s">
        <v>171</v>
      </c>
      <c r="X81" s="147" t="s">
        <v>546</v>
      </c>
      <c r="Y81" s="147" t="s">
        <v>424</v>
      </c>
      <c r="Z81" s="147" t="s">
        <v>423</v>
      </c>
      <c r="AA81" s="218" t="s">
        <v>161</v>
      </c>
    </row>
    <row r="82" spans="1:27" s="10" customFormat="1" ht="24">
      <c r="A82" s="147">
        <v>5</v>
      </c>
      <c r="B82" s="148" t="s">
        <v>431</v>
      </c>
      <c r="C82" s="147" t="s">
        <v>297</v>
      </c>
      <c r="D82" s="147" t="s">
        <v>160</v>
      </c>
      <c r="E82" s="147"/>
      <c r="F82" s="147" t="s">
        <v>161</v>
      </c>
      <c r="G82" s="147">
        <v>1965</v>
      </c>
      <c r="H82" s="114">
        <v>330000</v>
      </c>
      <c r="I82" s="219" t="s">
        <v>274</v>
      </c>
      <c r="J82" s="220" t="s">
        <v>301</v>
      </c>
      <c r="K82" s="147" t="s">
        <v>443</v>
      </c>
      <c r="L82" s="147" t="s">
        <v>457</v>
      </c>
      <c r="M82" s="147" t="s">
        <v>458</v>
      </c>
      <c r="N82" s="147" t="s">
        <v>459</v>
      </c>
      <c r="O82" s="147">
        <v>5</v>
      </c>
      <c r="P82" s="147"/>
      <c r="Q82" s="147"/>
      <c r="R82" s="147" t="s">
        <v>419</v>
      </c>
      <c r="S82" s="147" t="s">
        <v>171</v>
      </c>
      <c r="T82" s="147" t="s">
        <v>463</v>
      </c>
      <c r="U82" s="147" t="s">
        <v>171</v>
      </c>
      <c r="V82" s="147" t="s">
        <v>176</v>
      </c>
      <c r="W82" s="147" t="s">
        <v>171</v>
      </c>
      <c r="X82" s="147" t="s">
        <v>547</v>
      </c>
      <c r="Y82" s="147">
        <v>1</v>
      </c>
      <c r="Z82" s="147" t="s">
        <v>423</v>
      </c>
      <c r="AA82" s="218" t="s">
        <v>161</v>
      </c>
    </row>
    <row r="83" spans="1:27" s="10" customFormat="1" ht="36">
      <c r="A83" s="147">
        <v>6</v>
      </c>
      <c r="B83" s="148" t="s">
        <v>432</v>
      </c>
      <c r="C83" s="147" t="s">
        <v>297</v>
      </c>
      <c r="D83" s="147" t="s">
        <v>160</v>
      </c>
      <c r="E83" s="147"/>
      <c r="F83" s="147" t="s">
        <v>161</v>
      </c>
      <c r="G83" s="147">
        <v>1935</v>
      </c>
      <c r="H83" s="114">
        <v>193000</v>
      </c>
      <c r="I83" s="219" t="s">
        <v>274</v>
      </c>
      <c r="J83" s="220" t="s">
        <v>301</v>
      </c>
      <c r="K83" s="147" t="s">
        <v>444</v>
      </c>
      <c r="L83" s="147" t="s">
        <v>460</v>
      </c>
      <c r="M83" s="147" t="s">
        <v>385</v>
      </c>
      <c r="N83" s="147" t="s">
        <v>461</v>
      </c>
      <c r="O83" s="147">
        <v>6</v>
      </c>
      <c r="P83" s="147"/>
      <c r="Q83" s="147"/>
      <c r="R83" s="147" t="s">
        <v>334</v>
      </c>
      <c r="S83" s="147" t="s">
        <v>170</v>
      </c>
      <c r="T83" s="147" t="s">
        <v>176</v>
      </c>
      <c r="U83" s="147" t="s">
        <v>464</v>
      </c>
      <c r="V83" s="147" t="s">
        <v>176</v>
      </c>
      <c r="W83" s="147" t="s">
        <v>170</v>
      </c>
      <c r="X83" s="147" t="s">
        <v>548</v>
      </c>
      <c r="Y83" s="147">
        <v>1</v>
      </c>
      <c r="Z83" s="147" t="s">
        <v>423</v>
      </c>
      <c r="AA83" s="218" t="s">
        <v>161</v>
      </c>
    </row>
    <row r="84" spans="1:27" s="10" customFormat="1" ht="24">
      <c r="A84" s="147">
        <v>7</v>
      </c>
      <c r="B84" s="148" t="s">
        <v>433</v>
      </c>
      <c r="C84" s="147" t="s">
        <v>300</v>
      </c>
      <c r="D84" s="147" t="s">
        <v>160</v>
      </c>
      <c r="E84" s="147"/>
      <c r="F84" s="147" t="s">
        <v>161</v>
      </c>
      <c r="G84" s="147">
        <v>1935</v>
      </c>
      <c r="H84" s="114">
        <v>184000</v>
      </c>
      <c r="I84" s="219" t="s">
        <v>274</v>
      </c>
      <c r="J84" s="220" t="s">
        <v>441</v>
      </c>
      <c r="K84" s="147" t="s">
        <v>445</v>
      </c>
      <c r="L84" s="147" t="s">
        <v>460</v>
      </c>
      <c r="M84" s="147" t="s">
        <v>385</v>
      </c>
      <c r="N84" s="147" t="s">
        <v>450</v>
      </c>
      <c r="O84" s="89">
        <v>7</v>
      </c>
      <c r="P84" s="147"/>
      <c r="Q84" s="147"/>
      <c r="R84" s="147" t="s">
        <v>0</v>
      </c>
      <c r="S84" s="147" t="s">
        <v>171</v>
      </c>
      <c r="T84" s="147" t="s">
        <v>176</v>
      </c>
      <c r="U84" s="147" t="s">
        <v>170</v>
      </c>
      <c r="V84" s="147" t="s">
        <v>176</v>
      </c>
      <c r="W84" s="147" t="s">
        <v>170</v>
      </c>
      <c r="X84" s="147" t="s">
        <v>549</v>
      </c>
      <c r="Y84" s="147">
        <v>1</v>
      </c>
      <c r="Z84" s="147" t="s">
        <v>423</v>
      </c>
      <c r="AA84" s="218" t="s">
        <v>161</v>
      </c>
    </row>
    <row r="85" spans="1:27" s="10" customFormat="1" ht="36">
      <c r="A85" s="216">
        <v>8</v>
      </c>
      <c r="B85" s="247" t="s">
        <v>661</v>
      </c>
      <c r="C85" s="222" t="s">
        <v>297</v>
      </c>
      <c r="D85" s="222" t="s">
        <v>160</v>
      </c>
      <c r="E85" s="222"/>
      <c r="F85" s="222" t="s">
        <v>161</v>
      </c>
      <c r="G85" s="222">
        <v>2018</v>
      </c>
      <c r="H85" s="242">
        <v>256354.63</v>
      </c>
      <c r="I85" s="248" t="s">
        <v>275</v>
      </c>
      <c r="J85" s="249"/>
      <c r="K85" s="222" t="s">
        <v>662</v>
      </c>
      <c r="L85" s="222" t="s">
        <v>663</v>
      </c>
      <c r="M85" s="222" t="s">
        <v>664</v>
      </c>
      <c r="N85" s="222" t="s">
        <v>450</v>
      </c>
      <c r="O85" s="147">
        <v>8</v>
      </c>
      <c r="P85" s="222"/>
      <c r="Q85" s="222"/>
      <c r="R85" s="222" t="s">
        <v>231</v>
      </c>
      <c r="S85" s="222" t="s">
        <v>231</v>
      </c>
      <c r="T85" s="222" t="s">
        <v>231</v>
      </c>
      <c r="U85" s="222" t="s">
        <v>231</v>
      </c>
      <c r="V85" s="222" t="s">
        <v>176</v>
      </c>
      <c r="W85" s="222" t="s">
        <v>665</v>
      </c>
      <c r="X85" s="222">
        <v>58.2</v>
      </c>
      <c r="Y85" s="222">
        <v>1</v>
      </c>
      <c r="Z85" s="222" t="s">
        <v>423</v>
      </c>
      <c r="AA85" s="250" t="s">
        <v>161</v>
      </c>
    </row>
    <row r="86" spans="1:27" s="10" customFormat="1" ht="13.5" thickBot="1">
      <c r="A86" s="224"/>
      <c r="B86" s="225"/>
      <c r="C86" s="226"/>
      <c r="D86" s="226"/>
      <c r="E86" s="226"/>
      <c r="F86" s="226"/>
      <c r="G86" s="227" t="s">
        <v>108</v>
      </c>
      <c r="H86" s="228">
        <f>SUM(H78:H85)</f>
        <v>2664354.63</v>
      </c>
      <c r="I86" s="229"/>
      <c r="J86" s="230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31"/>
    </row>
    <row r="87" spans="1:27" s="10" customFormat="1" ht="13.5" thickBot="1">
      <c r="A87" s="232"/>
      <c r="B87" s="233" t="s">
        <v>2</v>
      </c>
      <c r="C87" s="234"/>
      <c r="D87" s="234"/>
      <c r="E87" s="234"/>
      <c r="F87" s="234"/>
      <c r="G87" s="234"/>
      <c r="H87" s="235"/>
      <c r="I87" s="236"/>
      <c r="J87" s="237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8"/>
    </row>
    <row r="88" spans="1:27" s="10" customFormat="1" ht="13.5" thickBot="1">
      <c r="A88" s="239">
        <v>1</v>
      </c>
      <c r="B88" s="206" t="s">
        <v>91</v>
      </c>
      <c r="C88" s="240"/>
      <c r="D88" s="240" t="s">
        <v>160</v>
      </c>
      <c r="E88" s="240"/>
      <c r="F88" s="240" t="s">
        <v>160</v>
      </c>
      <c r="G88" s="240" t="s">
        <v>292</v>
      </c>
      <c r="H88" s="338">
        <v>2319000</v>
      </c>
      <c r="I88" s="244" t="s">
        <v>274</v>
      </c>
      <c r="J88" s="245"/>
      <c r="K88" s="240" t="s">
        <v>86</v>
      </c>
      <c r="L88" s="240" t="s">
        <v>469</v>
      </c>
      <c r="M88" s="240" t="s">
        <v>385</v>
      </c>
      <c r="N88" s="240"/>
      <c r="O88" s="240">
        <v>1</v>
      </c>
      <c r="P88" s="240"/>
      <c r="Q88" s="240"/>
      <c r="R88" s="240"/>
      <c r="S88" s="240"/>
      <c r="T88" s="240"/>
      <c r="U88" s="240"/>
      <c r="V88" s="240"/>
      <c r="W88" s="240"/>
      <c r="X88" s="240">
        <v>680.75</v>
      </c>
      <c r="Y88" s="240"/>
      <c r="Z88" s="240"/>
      <c r="AA88" s="246"/>
    </row>
    <row r="89" spans="1:27" s="10" customFormat="1" ht="13.5" thickBot="1">
      <c r="A89" s="216">
        <v>2</v>
      </c>
      <c r="B89" s="148" t="s">
        <v>89</v>
      </c>
      <c r="C89" s="147"/>
      <c r="D89" s="147"/>
      <c r="E89" s="147"/>
      <c r="F89" s="147" t="s">
        <v>160</v>
      </c>
      <c r="G89" s="147" t="s">
        <v>88</v>
      </c>
      <c r="H89" s="451">
        <v>1911000</v>
      </c>
      <c r="I89" s="525" t="s">
        <v>274</v>
      </c>
      <c r="J89" s="220"/>
      <c r="K89" s="147" t="s">
        <v>86</v>
      </c>
      <c r="L89" s="240" t="s">
        <v>469</v>
      </c>
      <c r="M89" s="240" t="s">
        <v>385</v>
      </c>
      <c r="N89" s="147"/>
      <c r="O89" s="147">
        <v>2</v>
      </c>
      <c r="P89" s="147"/>
      <c r="Q89" s="147"/>
      <c r="R89" s="147"/>
      <c r="S89" s="147"/>
      <c r="T89" s="147"/>
      <c r="U89" s="147"/>
      <c r="V89" s="147"/>
      <c r="W89" s="147"/>
      <c r="X89" s="522">
        <v>809.42</v>
      </c>
      <c r="Y89" s="147"/>
      <c r="Z89" s="147"/>
      <c r="AA89" s="218"/>
    </row>
    <row r="90" spans="1:27" s="10" customFormat="1" ht="24.75" thickBot="1">
      <c r="A90" s="216">
        <v>3</v>
      </c>
      <c r="B90" s="148" t="s">
        <v>90</v>
      </c>
      <c r="C90" s="147"/>
      <c r="D90" s="147"/>
      <c r="E90" s="147"/>
      <c r="F90" s="147" t="s">
        <v>160</v>
      </c>
      <c r="G90" s="147" t="s">
        <v>88</v>
      </c>
      <c r="H90" s="452"/>
      <c r="I90" s="526"/>
      <c r="J90" s="220"/>
      <c r="K90" s="147" t="s">
        <v>86</v>
      </c>
      <c r="L90" s="240" t="s">
        <v>469</v>
      </c>
      <c r="M90" s="147" t="s">
        <v>1003</v>
      </c>
      <c r="N90" s="147"/>
      <c r="O90" s="89">
        <v>3</v>
      </c>
      <c r="P90" s="147"/>
      <c r="Q90" s="147"/>
      <c r="R90" s="147"/>
      <c r="S90" s="147"/>
      <c r="T90" s="147"/>
      <c r="U90" s="147"/>
      <c r="V90" s="147"/>
      <c r="W90" s="147"/>
      <c r="X90" s="523"/>
      <c r="Y90" s="147"/>
      <c r="Z90" s="147"/>
      <c r="AA90" s="218"/>
    </row>
    <row r="91" spans="1:27" s="10" customFormat="1" ht="24">
      <c r="A91" s="216">
        <v>4</v>
      </c>
      <c r="B91" s="148" t="s">
        <v>85</v>
      </c>
      <c r="C91" s="147"/>
      <c r="D91" s="147"/>
      <c r="E91" s="147"/>
      <c r="F91" s="147" t="s">
        <v>160</v>
      </c>
      <c r="G91" s="147" t="s">
        <v>88</v>
      </c>
      <c r="H91" s="453"/>
      <c r="I91" s="527"/>
      <c r="J91" s="220"/>
      <c r="K91" s="147" t="s">
        <v>87</v>
      </c>
      <c r="L91" s="240" t="s">
        <v>469</v>
      </c>
      <c r="M91" s="147" t="s">
        <v>1003</v>
      </c>
      <c r="N91" s="147"/>
      <c r="O91" s="147">
        <v>4</v>
      </c>
      <c r="P91" s="147"/>
      <c r="Q91" s="147"/>
      <c r="R91" s="147"/>
      <c r="S91" s="147"/>
      <c r="T91" s="147"/>
      <c r="U91" s="147"/>
      <c r="V91" s="147"/>
      <c r="W91" s="147"/>
      <c r="X91" s="524"/>
      <c r="Y91" s="147"/>
      <c r="Z91" s="147"/>
      <c r="AA91" s="218"/>
    </row>
    <row r="92" spans="1:27" s="10" customFormat="1" ht="13.5" thickBot="1">
      <c r="A92" s="224"/>
      <c r="B92" s="225"/>
      <c r="C92" s="226"/>
      <c r="D92" s="226"/>
      <c r="E92" s="226"/>
      <c r="F92" s="226"/>
      <c r="G92" s="227" t="s">
        <v>108</v>
      </c>
      <c r="H92" s="228">
        <f>SUM(H88:H91)</f>
        <v>4230000</v>
      </c>
      <c r="I92" s="229"/>
      <c r="J92" s="230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31"/>
    </row>
    <row r="93" spans="1:27" s="10" customFormat="1" ht="13.5" thickBot="1">
      <c r="A93" s="232"/>
      <c r="B93" s="233" t="s">
        <v>3</v>
      </c>
      <c r="C93" s="234"/>
      <c r="D93" s="234"/>
      <c r="E93" s="234"/>
      <c r="F93" s="234"/>
      <c r="G93" s="234"/>
      <c r="H93" s="235"/>
      <c r="I93" s="236"/>
      <c r="J93" s="237"/>
      <c r="K93" s="234"/>
      <c r="L93" s="234"/>
      <c r="M93" s="234"/>
      <c r="N93" s="234"/>
      <c r="O93" s="297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8"/>
    </row>
    <row r="94" spans="1:27" s="10" customFormat="1" ht="12.75">
      <c r="A94" s="365">
        <v>1</v>
      </c>
      <c r="B94" s="368" t="s">
        <v>4</v>
      </c>
      <c r="C94" s="240" t="s">
        <v>5</v>
      </c>
      <c r="D94" s="240" t="s">
        <v>160</v>
      </c>
      <c r="E94" s="240"/>
      <c r="F94" s="240" t="s">
        <v>161</v>
      </c>
      <c r="G94" s="240" t="s">
        <v>292</v>
      </c>
      <c r="H94" s="338">
        <v>356000</v>
      </c>
      <c r="I94" s="244" t="s">
        <v>274</v>
      </c>
      <c r="J94" s="245"/>
      <c r="K94" s="240" t="s">
        <v>4</v>
      </c>
      <c r="L94" s="240" t="s">
        <v>198</v>
      </c>
      <c r="M94" s="240" t="s">
        <v>42</v>
      </c>
      <c r="N94" s="240" t="s">
        <v>43</v>
      </c>
      <c r="O94" s="240">
        <v>1</v>
      </c>
      <c r="P94" s="240"/>
      <c r="Q94" s="240"/>
      <c r="R94" s="240" t="s">
        <v>170</v>
      </c>
      <c r="S94" s="240" t="s">
        <v>170</v>
      </c>
      <c r="T94" s="240" t="s">
        <v>170</v>
      </c>
      <c r="U94" s="240" t="s">
        <v>170</v>
      </c>
      <c r="V94" s="240" t="s">
        <v>176</v>
      </c>
      <c r="W94" s="240" t="s">
        <v>171</v>
      </c>
      <c r="X94" s="240">
        <v>100.8</v>
      </c>
      <c r="Y94" s="240">
        <v>1</v>
      </c>
      <c r="Z94" s="240" t="s">
        <v>161</v>
      </c>
      <c r="AA94" s="246" t="s">
        <v>161</v>
      </c>
    </row>
    <row r="95" spans="1:27" s="10" customFormat="1" ht="12.75">
      <c r="A95" s="328">
        <v>2</v>
      </c>
      <c r="B95" s="369" t="s">
        <v>7</v>
      </c>
      <c r="C95" s="147" t="s">
        <v>8</v>
      </c>
      <c r="D95" s="147" t="s">
        <v>160</v>
      </c>
      <c r="E95" s="147"/>
      <c r="F95" s="147" t="s">
        <v>160</v>
      </c>
      <c r="G95" s="147" t="s">
        <v>292</v>
      </c>
      <c r="H95" s="143">
        <v>718000</v>
      </c>
      <c r="I95" s="219" t="s">
        <v>274</v>
      </c>
      <c r="J95" s="220"/>
      <c r="K95" s="147" t="s">
        <v>7</v>
      </c>
      <c r="L95" s="147" t="s">
        <v>46</v>
      </c>
      <c r="M95" s="147" t="s">
        <v>47</v>
      </c>
      <c r="N95" s="147" t="s">
        <v>48</v>
      </c>
      <c r="O95" s="147">
        <v>2</v>
      </c>
      <c r="P95" s="147"/>
      <c r="Q95" s="147"/>
      <c r="R95" s="147" t="s">
        <v>170</v>
      </c>
      <c r="S95" s="147" t="s">
        <v>170</v>
      </c>
      <c r="T95" s="147" t="s">
        <v>171</v>
      </c>
      <c r="U95" s="147" t="s">
        <v>170</v>
      </c>
      <c r="V95" s="147" t="s">
        <v>176</v>
      </c>
      <c r="W95" s="147" t="s">
        <v>170</v>
      </c>
      <c r="X95" s="147">
        <v>203.4</v>
      </c>
      <c r="Y95" s="147">
        <v>2</v>
      </c>
      <c r="Z95" s="147" t="s">
        <v>161</v>
      </c>
      <c r="AA95" s="218" t="s">
        <v>161</v>
      </c>
    </row>
    <row r="96" spans="1:27" s="10" customFormat="1" ht="12.75">
      <c r="A96" s="328">
        <v>3</v>
      </c>
      <c r="B96" s="369" t="s">
        <v>9</v>
      </c>
      <c r="C96" s="147" t="s">
        <v>8</v>
      </c>
      <c r="D96" s="147" t="s">
        <v>160</v>
      </c>
      <c r="E96" s="147"/>
      <c r="F96" s="147" t="s">
        <v>161</v>
      </c>
      <c r="G96" s="147" t="s">
        <v>292</v>
      </c>
      <c r="H96" s="143">
        <v>1388000</v>
      </c>
      <c r="I96" s="219" t="s">
        <v>274</v>
      </c>
      <c r="J96" s="220"/>
      <c r="K96" s="147" t="s">
        <v>9</v>
      </c>
      <c r="L96" s="147" t="s">
        <v>49</v>
      </c>
      <c r="M96" s="147" t="s">
        <v>47</v>
      </c>
      <c r="N96" s="147" t="s">
        <v>48</v>
      </c>
      <c r="O96" s="147">
        <v>3</v>
      </c>
      <c r="P96" s="147"/>
      <c r="Q96" s="147"/>
      <c r="R96" s="147" t="s">
        <v>170</v>
      </c>
      <c r="S96" s="147" t="s">
        <v>170</v>
      </c>
      <c r="T96" s="147" t="s">
        <v>170</v>
      </c>
      <c r="U96" s="147" t="s">
        <v>170</v>
      </c>
      <c r="V96" s="147" t="s">
        <v>176</v>
      </c>
      <c r="W96" s="147" t="s">
        <v>170</v>
      </c>
      <c r="X96" s="147">
        <v>393.1</v>
      </c>
      <c r="Y96" s="147">
        <v>2</v>
      </c>
      <c r="Z96" s="147" t="s">
        <v>161</v>
      </c>
      <c r="AA96" s="218" t="s">
        <v>161</v>
      </c>
    </row>
    <row r="97" spans="1:27" s="10" customFormat="1" ht="12.75">
      <c r="A97" s="328">
        <v>4</v>
      </c>
      <c r="B97" s="369" t="s">
        <v>10</v>
      </c>
      <c r="C97" s="147" t="s">
        <v>5</v>
      </c>
      <c r="D97" s="147" t="s">
        <v>160</v>
      </c>
      <c r="E97" s="147"/>
      <c r="F97" s="147" t="s">
        <v>161</v>
      </c>
      <c r="G97" s="147" t="s">
        <v>292</v>
      </c>
      <c r="H97" s="143">
        <v>191000</v>
      </c>
      <c r="I97" s="219" t="s">
        <v>274</v>
      </c>
      <c r="J97" s="220"/>
      <c r="K97" s="147" t="s">
        <v>32</v>
      </c>
      <c r="L97" s="147" t="s">
        <v>50</v>
      </c>
      <c r="M97" s="147" t="s">
        <v>47</v>
      </c>
      <c r="N97" s="147" t="s">
        <v>48</v>
      </c>
      <c r="O97" s="147">
        <v>4</v>
      </c>
      <c r="P97" s="147"/>
      <c r="Q97" s="147"/>
      <c r="R97" s="147" t="s">
        <v>464</v>
      </c>
      <c r="S97" s="147" t="s">
        <v>464</v>
      </c>
      <c r="T97" s="147" t="s">
        <v>165</v>
      </c>
      <c r="U97" s="147" t="s">
        <v>170</v>
      </c>
      <c r="V97" s="147" t="s">
        <v>176</v>
      </c>
      <c r="W97" s="147" t="s">
        <v>170</v>
      </c>
      <c r="X97" s="147">
        <v>54.1</v>
      </c>
      <c r="Y97" s="147">
        <v>1</v>
      </c>
      <c r="Z97" s="147" t="s">
        <v>161</v>
      </c>
      <c r="AA97" s="218" t="s">
        <v>161</v>
      </c>
    </row>
    <row r="98" spans="1:27" s="10" customFormat="1" ht="12.75">
      <c r="A98" s="328">
        <v>5</v>
      </c>
      <c r="B98" s="369" t="s">
        <v>11</v>
      </c>
      <c r="C98" s="147" t="s">
        <v>5</v>
      </c>
      <c r="D98" s="147" t="s">
        <v>160</v>
      </c>
      <c r="E98" s="147"/>
      <c r="F98" s="147" t="s">
        <v>161</v>
      </c>
      <c r="G98" s="147" t="s">
        <v>292</v>
      </c>
      <c r="H98" s="143">
        <v>1943000</v>
      </c>
      <c r="I98" s="219" t="s">
        <v>274</v>
      </c>
      <c r="J98" s="220"/>
      <c r="K98" s="147" t="s">
        <v>33</v>
      </c>
      <c r="L98" s="147" t="s">
        <v>198</v>
      </c>
      <c r="M98" s="147" t="s">
        <v>51</v>
      </c>
      <c r="N98" s="147" t="s">
        <v>45</v>
      </c>
      <c r="O98" s="147">
        <v>5</v>
      </c>
      <c r="P98" s="147"/>
      <c r="Q98" s="147"/>
      <c r="R98" s="147" t="s">
        <v>171</v>
      </c>
      <c r="S98" s="147" t="s">
        <v>171</v>
      </c>
      <c r="T98" s="147" t="s">
        <v>170</v>
      </c>
      <c r="U98" s="147" t="s">
        <v>170</v>
      </c>
      <c r="V98" s="147" t="s">
        <v>176</v>
      </c>
      <c r="W98" s="147" t="s">
        <v>171</v>
      </c>
      <c r="X98" s="147">
        <v>550.3</v>
      </c>
      <c r="Y98" s="147">
        <v>2</v>
      </c>
      <c r="Z98" s="147" t="s">
        <v>160</v>
      </c>
      <c r="AA98" s="218" t="s">
        <v>161</v>
      </c>
    </row>
    <row r="99" spans="1:28" s="10" customFormat="1" ht="12.75">
      <c r="A99" s="328">
        <v>6</v>
      </c>
      <c r="B99" s="369" t="s">
        <v>970</v>
      </c>
      <c r="C99" s="147" t="s">
        <v>8</v>
      </c>
      <c r="D99" s="147" t="s">
        <v>160</v>
      </c>
      <c r="E99" s="147"/>
      <c r="F99" s="147" t="s">
        <v>160</v>
      </c>
      <c r="G99" s="147" t="s">
        <v>292</v>
      </c>
      <c r="H99" s="143">
        <v>2254000</v>
      </c>
      <c r="I99" s="219" t="s">
        <v>274</v>
      </c>
      <c r="J99" s="363"/>
      <c r="K99" s="219" t="s">
        <v>971</v>
      </c>
      <c r="L99" s="220" t="s">
        <v>50</v>
      </c>
      <c r="M99" s="147" t="s">
        <v>47</v>
      </c>
      <c r="N99" s="147" t="s">
        <v>972</v>
      </c>
      <c r="O99" s="147">
        <v>6</v>
      </c>
      <c r="P99" s="147"/>
      <c r="Q99" s="147"/>
      <c r="R99" s="147" t="s">
        <v>170</v>
      </c>
      <c r="S99" s="147" t="s">
        <v>171</v>
      </c>
      <c r="T99" s="147" t="s">
        <v>171</v>
      </c>
      <c r="U99" s="147" t="s">
        <v>170</v>
      </c>
      <c r="V99" s="147" t="s">
        <v>171</v>
      </c>
      <c r="W99" s="147" t="s">
        <v>170</v>
      </c>
      <c r="X99" s="147">
        <v>638.4</v>
      </c>
      <c r="Y99" s="147">
        <v>3</v>
      </c>
      <c r="Z99" s="147" t="s">
        <v>160</v>
      </c>
      <c r="AA99" s="218" t="s">
        <v>161</v>
      </c>
      <c r="AB99" s="364"/>
    </row>
    <row r="100" spans="1:27" s="10" customFormat="1" ht="12.75">
      <c r="A100" s="328">
        <v>7</v>
      </c>
      <c r="B100" s="369" t="s">
        <v>12</v>
      </c>
      <c r="C100" s="147" t="s">
        <v>5</v>
      </c>
      <c r="D100" s="147" t="s">
        <v>160</v>
      </c>
      <c r="E100" s="147"/>
      <c r="F100" s="147" t="s">
        <v>161</v>
      </c>
      <c r="G100" s="147" t="s">
        <v>292</v>
      </c>
      <c r="H100" s="143">
        <v>800000</v>
      </c>
      <c r="I100" s="219" t="s">
        <v>274</v>
      </c>
      <c r="J100" s="220"/>
      <c r="K100" s="147" t="s">
        <v>34</v>
      </c>
      <c r="L100" s="147" t="s">
        <v>50</v>
      </c>
      <c r="M100" s="147" t="s">
        <v>47</v>
      </c>
      <c r="N100" s="147" t="s">
        <v>48</v>
      </c>
      <c r="O100" s="147">
        <v>7</v>
      </c>
      <c r="P100" s="147"/>
      <c r="Q100" s="147"/>
      <c r="R100" s="147" t="s">
        <v>170</v>
      </c>
      <c r="S100" s="147" t="s">
        <v>170</v>
      </c>
      <c r="T100" s="147" t="s">
        <v>170</v>
      </c>
      <c r="U100" s="147" t="s">
        <v>170</v>
      </c>
      <c r="V100" s="147" t="s">
        <v>170</v>
      </c>
      <c r="W100" s="147" t="s">
        <v>464</v>
      </c>
      <c r="X100" s="147">
        <v>226.72</v>
      </c>
      <c r="Y100" s="147">
        <v>2</v>
      </c>
      <c r="Z100" s="147" t="s">
        <v>160</v>
      </c>
      <c r="AA100" s="218" t="s">
        <v>161</v>
      </c>
    </row>
    <row r="101" spans="1:27" s="10" customFormat="1" ht="12.75">
      <c r="A101" s="328">
        <v>8</v>
      </c>
      <c r="B101" s="369" t="s">
        <v>13</v>
      </c>
      <c r="C101" s="147" t="s">
        <v>14</v>
      </c>
      <c r="D101" s="147" t="s">
        <v>160</v>
      </c>
      <c r="E101" s="147"/>
      <c r="F101" s="147" t="s">
        <v>160</v>
      </c>
      <c r="G101" s="147" t="s">
        <v>292</v>
      </c>
      <c r="H101" s="143">
        <v>1507000</v>
      </c>
      <c r="I101" s="219" t="s">
        <v>274</v>
      </c>
      <c r="J101" s="220" t="s">
        <v>35</v>
      </c>
      <c r="K101" s="147" t="s">
        <v>36</v>
      </c>
      <c r="L101" s="147" t="s">
        <v>198</v>
      </c>
      <c r="M101" s="147" t="s">
        <v>47</v>
      </c>
      <c r="N101" s="147" t="s">
        <v>48</v>
      </c>
      <c r="O101" s="147">
        <v>8</v>
      </c>
      <c r="P101" s="147"/>
      <c r="Q101" s="147"/>
      <c r="R101" s="147" t="s">
        <v>171</v>
      </c>
      <c r="S101" s="147" t="s">
        <v>171</v>
      </c>
      <c r="T101" s="147" t="s">
        <v>170</v>
      </c>
      <c r="U101" s="147" t="s">
        <v>170</v>
      </c>
      <c r="V101" s="147" t="s">
        <v>171</v>
      </c>
      <c r="W101" s="147" t="s">
        <v>171</v>
      </c>
      <c r="X101" s="147">
        <v>427</v>
      </c>
      <c r="Y101" s="147">
        <v>2</v>
      </c>
      <c r="Z101" s="147" t="s">
        <v>160</v>
      </c>
      <c r="AA101" s="218" t="s">
        <v>161</v>
      </c>
    </row>
    <row r="102" spans="1:27" s="10" customFormat="1" ht="12.75">
      <c r="A102" s="328">
        <v>9</v>
      </c>
      <c r="B102" s="369" t="s">
        <v>15</v>
      </c>
      <c r="C102" s="147" t="s">
        <v>5</v>
      </c>
      <c r="D102" s="147" t="s">
        <v>160</v>
      </c>
      <c r="E102" s="147"/>
      <c r="F102" s="147" t="s">
        <v>160</v>
      </c>
      <c r="G102" s="147" t="s">
        <v>292</v>
      </c>
      <c r="H102" s="143">
        <v>526000</v>
      </c>
      <c r="I102" s="219" t="s">
        <v>274</v>
      </c>
      <c r="J102" s="220"/>
      <c r="K102" s="147" t="s">
        <v>37</v>
      </c>
      <c r="L102" s="147" t="s">
        <v>49</v>
      </c>
      <c r="M102" s="147" t="s">
        <v>52</v>
      </c>
      <c r="N102" s="147" t="s">
        <v>48</v>
      </c>
      <c r="O102" s="147">
        <v>9</v>
      </c>
      <c r="P102" s="147"/>
      <c r="Q102" s="147"/>
      <c r="R102" s="147" t="s">
        <v>464</v>
      </c>
      <c r="S102" s="147" t="s">
        <v>170</v>
      </c>
      <c r="T102" s="147" t="s">
        <v>170</v>
      </c>
      <c r="U102" s="147" t="s">
        <v>170</v>
      </c>
      <c r="V102" s="147" t="s">
        <v>170</v>
      </c>
      <c r="W102" s="147" t="s">
        <v>170</v>
      </c>
      <c r="X102" s="147">
        <v>149.1</v>
      </c>
      <c r="Y102" s="147">
        <v>2</v>
      </c>
      <c r="Z102" s="147" t="s">
        <v>161</v>
      </c>
      <c r="AA102" s="218" t="s">
        <v>161</v>
      </c>
    </row>
    <row r="103" spans="1:27" s="10" customFormat="1" ht="12.75">
      <c r="A103" s="328">
        <v>10</v>
      </c>
      <c r="B103" s="369" t="s">
        <v>16</v>
      </c>
      <c r="C103" s="147" t="s">
        <v>5</v>
      </c>
      <c r="D103" s="147" t="s">
        <v>160</v>
      </c>
      <c r="E103" s="147"/>
      <c r="F103" s="147" t="s">
        <v>160</v>
      </c>
      <c r="G103" s="147" t="s">
        <v>292</v>
      </c>
      <c r="H103" s="143">
        <v>445000</v>
      </c>
      <c r="I103" s="219" t="s">
        <v>274</v>
      </c>
      <c r="J103" s="220"/>
      <c r="K103" s="147" t="s">
        <v>38</v>
      </c>
      <c r="L103" s="147" t="s">
        <v>49</v>
      </c>
      <c r="M103" s="147" t="s">
        <v>53</v>
      </c>
      <c r="N103" s="147" t="s">
        <v>48</v>
      </c>
      <c r="O103" s="147">
        <v>10</v>
      </c>
      <c r="P103" s="147"/>
      <c r="Q103" s="147"/>
      <c r="R103" s="147" t="s">
        <v>170</v>
      </c>
      <c r="S103" s="147" t="s">
        <v>170</v>
      </c>
      <c r="T103" s="147" t="s">
        <v>412</v>
      </c>
      <c r="U103" s="147" t="s">
        <v>170</v>
      </c>
      <c r="V103" s="147" t="s">
        <v>176</v>
      </c>
      <c r="W103" s="147" t="s">
        <v>170</v>
      </c>
      <c r="X103" s="147">
        <v>126</v>
      </c>
      <c r="Y103" s="147">
        <v>2</v>
      </c>
      <c r="Z103" s="147" t="s">
        <v>161</v>
      </c>
      <c r="AA103" s="218" t="s">
        <v>161</v>
      </c>
    </row>
    <row r="104" spans="1:27" s="10" customFormat="1" ht="12.75">
      <c r="A104" s="328">
        <v>11</v>
      </c>
      <c r="B104" s="369" t="s">
        <v>17</v>
      </c>
      <c r="C104" s="147" t="s">
        <v>8</v>
      </c>
      <c r="D104" s="147" t="s">
        <v>160</v>
      </c>
      <c r="E104" s="147"/>
      <c r="F104" s="147" t="s">
        <v>161</v>
      </c>
      <c r="G104" s="147" t="s">
        <v>292</v>
      </c>
      <c r="H104" s="143">
        <v>1464000</v>
      </c>
      <c r="I104" s="219" t="s">
        <v>274</v>
      </c>
      <c r="J104" s="220"/>
      <c r="K104" s="147" t="s">
        <v>17</v>
      </c>
      <c r="L104" s="147" t="s">
        <v>50</v>
      </c>
      <c r="M104" s="147" t="s">
        <v>54</v>
      </c>
      <c r="N104" s="147" t="s">
        <v>48</v>
      </c>
      <c r="O104" s="147">
        <v>11</v>
      </c>
      <c r="P104" s="147"/>
      <c r="Q104" s="147"/>
      <c r="R104" s="147" t="s">
        <v>170</v>
      </c>
      <c r="S104" s="147" t="s">
        <v>170</v>
      </c>
      <c r="T104" s="147" t="s">
        <v>170</v>
      </c>
      <c r="U104" s="147" t="s">
        <v>170</v>
      </c>
      <c r="V104" s="147" t="s">
        <v>176</v>
      </c>
      <c r="W104" s="147" t="s">
        <v>171</v>
      </c>
      <c r="X104" s="147">
        <v>414.8</v>
      </c>
      <c r="Y104" s="147">
        <v>2</v>
      </c>
      <c r="Z104" s="147" t="s">
        <v>161</v>
      </c>
      <c r="AA104" s="218" t="s">
        <v>161</v>
      </c>
    </row>
    <row r="105" spans="1:27" s="10" customFormat="1" ht="36">
      <c r="A105" s="328">
        <v>12</v>
      </c>
      <c r="B105" s="369" t="s">
        <v>18</v>
      </c>
      <c r="C105" s="147" t="s">
        <v>5</v>
      </c>
      <c r="D105" s="147" t="s">
        <v>160</v>
      </c>
      <c r="E105" s="147"/>
      <c r="F105" s="147" t="s">
        <v>161</v>
      </c>
      <c r="G105" s="147" t="s">
        <v>776</v>
      </c>
      <c r="H105" s="143">
        <v>1182000</v>
      </c>
      <c r="I105" s="219" t="s">
        <v>274</v>
      </c>
      <c r="J105" s="220"/>
      <c r="K105" s="147" t="s">
        <v>18</v>
      </c>
      <c r="L105" s="147" t="s">
        <v>50</v>
      </c>
      <c r="M105" s="147" t="s">
        <v>47</v>
      </c>
      <c r="N105" s="147" t="s">
        <v>778</v>
      </c>
      <c r="O105" s="147">
        <v>12</v>
      </c>
      <c r="P105" s="147"/>
      <c r="Q105" s="147" t="s">
        <v>777</v>
      </c>
      <c r="R105" s="147" t="s">
        <v>231</v>
      </c>
      <c r="S105" s="147" t="s">
        <v>170</v>
      </c>
      <c r="T105" s="147" t="s">
        <v>170</v>
      </c>
      <c r="U105" s="147" t="s">
        <v>170</v>
      </c>
      <c r="V105" s="147" t="s">
        <v>176</v>
      </c>
      <c r="W105" s="147" t="s">
        <v>170</v>
      </c>
      <c r="X105" s="147">
        <v>334.8</v>
      </c>
      <c r="Y105" s="147">
        <v>2</v>
      </c>
      <c r="Z105" s="147" t="s">
        <v>161</v>
      </c>
      <c r="AA105" s="218" t="s">
        <v>161</v>
      </c>
    </row>
    <row r="106" spans="1:27" s="17" customFormat="1" ht="24">
      <c r="A106" s="328">
        <v>13</v>
      </c>
      <c r="B106" s="370" t="s">
        <v>20</v>
      </c>
      <c r="C106" s="24" t="s">
        <v>21</v>
      </c>
      <c r="D106" s="24" t="s">
        <v>160</v>
      </c>
      <c r="E106" s="24"/>
      <c r="F106" s="24" t="s">
        <v>160</v>
      </c>
      <c r="G106" s="147" t="s">
        <v>292</v>
      </c>
      <c r="H106" s="143">
        <v>619000</v>
      </c>
      <c r="I106" s="219" t="s">
        <v>274</v>
      </c>
      <c r="J106" s="220"/>
      <c r="K106" s="24" t="s">
        <v>20</v>
      </c>
      <c r="L106" s="24" t="s">
        <v>50</v>
      </c>
      <c r="M106" s="24" t="s">
        <v>54</v>
      </c>
      <c r="N106" s="24" t="s">
        <v>55</v>
      </c>
      <c r="O106" s="24">
        <v>13</v>
      </c>
      <c r="P106" s="24"/>
      <c r="Q106" s="24"/>
      <c r="R106" s="24" t="s">
        <v>171</v>
      </c>
      <c r="S106" s="24" t="s">
        <v>171</v>
      </c>
      <c r="T106" s="24" t="s">
        <v>171</v>
      </c>
      <c r="U106" s="24" t="s">
        <v>171</v>
      </c>
      <c r="V106" s="24" t="s">
        <v>176</v>
      </c>
      <c r="W106" s="24" t="s">
        <v>170</v>
      </c>
      <c r="X106" s="24">
        <v>175.2</v>
      </c>
      <c r="Y106" s="24">
        <v>2</v>
      </c>
      <c r="Z106" s="24" t="s">
        <v>160</v>
      </c>
      <c r="AA106" s="26" t="s">
        <v>161</v>
      </c>
    </row>
    <row r="107" spans="1:27" s="17" customFormat="1" ht="12.75">
      <c r="A107" s="328">
        <v>14</v>
      </c>
      <c r="B107" s="370" t="s">
        <v>22</v>
      </c>
      <c r="C107" s="24" t="s">
        <v>5</v>
      </c>
      <c r="D107" s="24" t="s">
        <v>160</v>
      </c>
      <c r="E107" s="24"/>
      <c r="F107" s="24" t="s">
        <v>161</v>
      </c>
      <c r="G107" s="147" t="s">
        <v>292</v>
      </c>
      <c r="H107" s="143">
        <v>319000</v>
      </c>
      <c r="I107" s="219" t="s">
        <v>274</v>
      </c>
      <c r="J107" s="220"/>
      <c r="K107" s="24" t="s">
        <v>22</v>
      </c>
      <c r="L107" s="24" t="s">
        <v>198</v>
      </c>
      <c r="M107" s="24" t="s">
        <v>47</v>
      </c>
      <c r="N107" s="24" t="s">
        <v>55</v>
      </c>
      <c r="O107" s="24">
        <v>14</v>
      </c>
      <c r="P107" s="24"/>
      <c r="Q107" s="24"/>
      <c r="R107" s="24" t="s">
        <v>171</v>
      </c>
      <c r="S107" s="24" t="s">
        <v>171</v>
      </c>
      <c r="T107" s="24" t="s">
        <v>171</v>
      </c>
      <c r="U107" s="24" t="s">
        <v>171</v>
      </c>
      <c r="V107" s="24" t="s">
        <v>176</v>
      </c>
      <c r="W107" s="24" t="s">
        <v>171</v>
      </c>
      <c r="X107" s="24">
        <v>90.5</v>
      </c>
      <c r="Y107" s="24">
        <v>1</v>
      </c>
      <c r="Z107" s="24" t="s">
        <v>161</v>
      </c>
      <c r="AA107" s="26" t="s">
        <v>161</v>
      </c>
    </row>
    <row r="108" spans="1:27" s="17" customFormat="1" ht="12.75">
      <c r="A108" s="328">
        <v>15</v>
      </c>
      <c r="B108" s="370" t="s">
        <v>24</v>
      </c>
      <c r="C108" s="24" t="s">
        <v>8</v>
      </c>
      <c r="D108" s="24" t="s">
        <v>160</v>
      </c>
      <c r="E108" s="24"/>
      <c r="F108" s="24" t="s">
        <v>160</v>
      </c>
      <c r="G108" s="147" t="s">
        <v>292</v>
      </c>
      <c r="H108" s="143">
        <v>416000</v>
      </c>
      <c r="I108" s="219" t="s">
        <v>274</v>
      </c>
      <c r="J108" s="220"/>
      <c r="K108" s="24" t="s">
        <v>24</v>
      </c>
      <c r="L108" s="24" t="s">
        <v>50</v>
      </c>
      <c r="M108" s="24" t="s">
        <v>57</v>
      </c>
      <c r="N108" s="24" t="s">
        <v>55</v>
      </c>
      <c r="O108" s="24">
        <v>15</v>
      </c>
      <c r="P108" s="24"/>
      <c r="Q108" s="24"/>
      <c r="R108" s="24" t="s">
        <v>170</v>
      </c>
      <c r="S108" s="24" t="s">
        <v>170</v>
      </c>
      <c r="T108" s="24" t="s">
        <v>170</v>
      </c>
      <c r="U108" s="24" t="s">
        <v>171</v>
      </c>
      <c r="V108" s="24" t="s">
        <v>176</v>
      </c>
      <c r="W108" s="24" t="s">
        <v>170</v>
      </c>
      <c r="X108" s="24">
        <v>117.74</v>
      </c>
      <c r="Y108" s="24">
        <v>2</v>
      </c>
      <c r="Z108" s="24" t="s">
        <v>160</v>
      </c>
      <c r="AA108" s="26" t="s">
        <v>161</v>
      </c>
    </row>
    <row r="109" spans="1:28" s="362" customFormat="1" ht="24">
      <c r="A109" s="328">
        <v>16</v>
      </c>
      <c r="B109" s="369" t="s">
        <v>973</v>
      </c>
      <c r="C109" s="147" t="s">
        <v>5</v>
      </c>
      <c r="D109" s="147" t="s">
        <v>160</v>
      </c>
      <c r="E109" s="147"/>
      <c r="F109" s="147" t="s">
        <v>161</v>
      </c>
      <c r="G109" s="147" t="s">
        <v>292</v>
      </c>
      <c r="H109" s="143">
        <v>284000</v>
      </c>
      <c r="I109" s="219" t="s">
        <v>274</v>
      </c>
      <c r="J109" s="148"/>
      <c r="K109" s="147" t="s">
        <v>974</v>
      </c>
      <c r="L109" s="147" t="s">
        <v>50</v>
      </c>
      <c r="M109" s="147" t="s">
        <v>47</v>
      </c>
      <c r="N109" s="147" t="s">
        <v>55</v>
      </c>
      <c r="O109" s="147">
        <v>16</v>
      </c>
      <c r="P109" s="147"/>
      <c r="Q109" s="147"/>
      <c r="R109" s="147" t="s">
        <v>170</v>
      </c>
      <c r="S109" s="147" t="s">
        <v>170</v>
      </c>
      <c r="T109" s="147" t="s">
        <v>170</v>
      </c>
      <c r="U109" s="147" t="s">
        <v>170</v>
      </c>
      <c r="V109" s="147" t="s">
        <v>176</v>
      </c>
      <c r="W109" s="147" t="s">
        <v>170</v>
      </c>
      <c r="X109" s="147">
        <v>80.4</v>
      </c>
      <c r="Y109" s="147">
        <v>1</v>
      </c>
      <c r="Z109" s="147" t="s">
        <v>161</v>
      </c>
      <c r="AA109" s="218" t="s">
        <v>161</v>
      </c>
      <c r="AB109" s="361"/>
    </row>
    <row r="110" spans="1:27" s="17" customFormat="1" ht="12.75">
      <c r="A110" s="328">
        <v>17</v>
      </c>
      <c r="B110" s="370" t="s">
        <v>25</v>
      </c>
      <c r="C110" s="24" t="s">
        <v>26</v>
      </c>
      <c r="D110" s="24" t="s">
        <v>160</v>
      </c>
      <c r="E110" s="24"/>
      <c r="F110" s="24" t="s">
        <v>160</v>
      </c>
      <c r="G110" s="147" t="s">
        <v>292</v>
      </c>
      <c r="H110" s="143">
        <v>1168000</v>
      </c>
      <c r="I110" s="219" t="s">
        <v>274</v>
      </c>
      <c r="J110" s="220"/>
      <c r="K110" s="24" t="s">
        <v>25</v>
      </c>
      <c r="L110" s="24" t="s">
        <v>58</v>
      </c>
      <c r="M110" s="24" t="s">
        <v>59</v>
      </c>
      <c r="N110" s="24" t="s">
        <v>55</v>
      </c>
      <c r="O110" s="24">
        <v>17</v>
      </c>
      <c r="P110" s="24"/>
      <c r="Q110" s="24"/>
      <c r="R110" s="24" t="s">
        <v>171</v>
      </c>
      <c r="S110" s="24" t="s">
        <v>171</v>
      </c>
      <c r="T110" s="24" t="s">
        <v>171</v>
      </c>
      <c r="U110" s="24" t="s">
        <v>171</v>
      </c>
      <c r="V110" s="24" t="s">
        <v>176</v>
      </c>
      <c r="W110" s="24" t="s">
        <v>171</v>
      </c>
      <c r="X110" s="24">
        <v>330.8</v>
      </c>
      <c r="Y110" s="24">
        <v>1</v>
      </c>
      <c r="Z110" s="24" t="s">
        <v>161</v>
      </c>
      <c r="AA110" s="26" t="s">
        <v>161</v>
      </c>
    </row>
    <row r="111" spans="1:27" s="17" customFormat="1" ht="12.75">
      <c r="A111" s="366">
        <v>18</v>
      </c>
      <c r="B111" s="370" t="s">
        <v>27</v>
      </c>
      <c r="C111" s="24" t="s">
        <v>5</v>
      </c>
      <c r="D111" s="24" t="s">
        <v>160</v>
      </c>
      <c r="E111" s="24"/>
      <c r="F111" s="24" t="s">
        <v>161</v>
      </c>
      <c r="G111" s="147" t="s">
        <v>292</v>
      </c>
      <c r="H111" s="143">
        <v>269000</v>
      </c>
      <c r="I111" s="219" t="s">
        <v>274</v>
      </c>
      <c r="J111" s="220"/>
      <c r="K111" s="24" t="s">
        <v>27</v>
      </c>
      <c r="L111" s="24" t="s">
        <v>49</v>
      </c>
      <c r="M111" s="24" t="s">
        <v>47</v>
      </c>
      <c r="N111" s="24" t="s">
        <v>55</v>
      </c>
      <c r="O111" s="24">
        <v>18</v>
      </c>
      <c r="P111" s="24"/>
      <c r="Q111" s="24"/>
      <c r="R111" s="24" t="s">
        <v>170</v>
      </c>
      <c r="S111" s="24" t="s">
        <v>171</v>
      </c>
      <c r="T111" s="24" t="s">
        <v>165</v>
      </c>
      <c r="U111" s="24" t="s">
        <v>171</v>
      </c>
      <c r="V111" s="24" t="s">
        <v>176</v>
      </c>
      <c r="W111" s="24" t="s">
        <v>170</v>
      </c>
      <c r="X111" s="24">
        <v>76.31</v>
      </c>
      <c r="Y111" s="24">
        <v>2</v>
      </c>
      <c r="Z111" s="24" t="s">
        <v>161</v>
      </c>
      <c r="AA111" s="26" t="s">
        <v>161</v>
      </c>
    </row>
    <row r="112" spans="1:27" s="17" customFormat="1" ht="12.75">
      <c r="A112" s="328">
        <v>19</v>
      </c>
      <c r="B112" s="370" t="s">
        <v>28</v>
      </c>
      <c r="C112" s="24" t="s">
        <v>23</v>
      </c>
      <c r="D112" s="24" t="s">
        <v>160</v>
      </c>
      <c r="E112" s="24"/>
      <c r="F112" s="24" t="s">
        <v>161</v>
      </c>
      <c r="G112" s="147" t="s">
        <v>292</v>
      </c>
      <c r="H112" s="143">
        <v>921000</v>
      </c>
      <c r="I112" s="219" t="s">
        <v>274</v>
      </c>
      <c r="J112" s="220" t="s">
        <v>39</v>
      </c>
      <c r="K112" s="24" t="s">
        <v>28</v>
      </c>
      <c r="L112" s="24" t="s">
        <v>60</v>
      </c>
      <c r="M112" s="24" t="s">
        <v>42</v>
      </c>
      <c r="N112" s="24" t="s">
        <v>43</v>
      </c>
      <c r="O112" s="24">
        <v>19</v>
      </c>
      <c r="P112" s="24"/>
      <c r="Q112" s="24"/>
      <c r="R112" s="24" t="s">
        <v>171</v>
      </c>
      <c r="S112" s="24" t="s">
        <v>171</v>
      </c>
      <c r="T112" s="24" t="s">
        <v>171</v>
      </c>
      <c r="U112" s="24" t="s">
        <v>171</v>
      </c>
      <c r="V112" s="24" t="s">
        <v>176</v>
      </c>
      <c r="W112" s="24" t="s">
        <v>171</v>
      </c>
      <c r="X112" s="24">
        <v>260.8</v>
      </c>
      <c r="Y112" s="24">
        <v>1</v>
      </c>
      <c r="Z112" s="24" t="s">
        <v>160</v>
      </c>
      <c r="AA112" s="26" t="s">
        <v>161</v>
      </c>
    </row>
    <row r="113" spans="1:27" s="17" customFormat="1" ht="12.75">
      <c r="A113" s="366">
        <v>20</v>
      </c>
      <c r="B113" s="370" t="s">
        <v>29</v>
      </c>
      <c r="C113" s="24" t="s">
        <v>5</v>
      </c>
      <c r="D113" s="24" t="s">
        <v>160</v>
      </c>
      <c r="E113" s="24"/>
      <c r="F113" s="24" t="s">
        <v>161</v>
      </c>
      <c r="G113" s="147" t="s">
        <v>292</v>
      </c>
      <c r="H113" s="143">
        <v>955000</v>
      </c>
      <c r="I113" s="219" t="s">
        <v>274</v>
      </c>
      <c r="J113" s="220"/>
      <c r="K113" s="24" t="s">
        <v>40</v>
      </c>
      <c r="L113" s="24" t="s">
        <v>198</v>
      </c>
      <c r="M113" s="24" t="s">
        <v>42</v>
      </c>
      <c r="N113" s="24" t="s">
        <v>43</v>
      </c>
      <c r="O113" s="24">
        <v>20</v>
      </c>
      <c r="P113" s="24"/>
      <c r="Q113" s="24"/>
      <c r="R113" s="24" t="s">
        <v>171</v>
      </c>
      <c r="S113" s="24" t="s">
        <v>170</v>
      </c>
      <c r="T113" s="24" t="s">
        <v>170</v>
      </c>
      <c r="U113" s="24" t="s">
        <v>170</v>
      </c>
      <c r="V113" s="24" t="s">
        <v>176</v>
      </c>
      <c r="W113" s="24" t="s">
        <v>170</v>
      </c>
      <c r="X113" s="24">
        <v>270.5</v>
      </c>
      <c r="Y113" s="24">
        <v>2</v>
      </c>
      <c r="Z113" s="24" t="s">
        <v>161</v>
      </c>
      <c r="AA113" s="26" t="s">
        <v>161</v>
      </c>
    </row>
    <row r="114" spans="1:27" s="17" customFormat="1" ht="12.75">
      <c r="A114" s="328">
        <v>21</v>
      </c>
      <c r="B114" s="370" t="s">
        <v>30</v>
      </c>
      <c r="C114" s="24" t="s">
        <v>5</v>
      </c>
      <c r="D114" s="24" t="s">
        <v>160</v>
      </c>
      <c r="E114" s="24"/>
      <c r="F114" s="24" t="s">
        <v>160</v>
      </c>
      <c r="G114" s="147" t="s">
        <v>292</v>
      </c>
      <c r="H114" s="143">
        <v>2068000</v>
      </c>
      <c r="I114" s="219" t="s">
        <v>274</v>
      </c>
      <c r="J114" s="220"/>
      <c r="K114" s="24" t="s">
        <v>41</v>
      </c>
      <c r="L114" s="24" t="s">
        <v>61</v>
      </c>
      <c r="M114" s="24" t="s">
        <v>62</v>
      </c>
      <c r="N114" s="24" t="s">
        <v>63</v>
      </c>
      <c r="O114" s="24">
        <v>21</v>
      </c>
      <c r="P114" s="24"/>
      <c r="Q114" s="24"/>
      <c r="R114" s="24" t="s">
        <v>464</v>
      </c>
      <c r="S114" s="24" t="s">
        <v>464</v>
      </c>
      <c r="T114" s="24" t="s">
        <v>464</v>
      </c>
      <c r="U114" s="24" t="s">
        <v>464</v>
      </c>
      <c r="V114" s="24" t="s">
        <v>464</v>
      </c>
      <c r="W114" s="24" t="s">
        <v>464</v>
      </c>
      <c r="X114" s="24">
        <v>585.9</v>
      </c>
      <c r="Y114" s="24">
        <v>3</v>
      </c>
      <c r="Z114" s="24" t="s">
        <v>160</v>
      </c>
      <c r="AA114" s="26" t="s">
        <v>161</v>
      </c>
    </row>
    <row r="115" spans="1:27" s="17" customFormat="1" ht="36">
      <c r="A115" s="366">
        <v>22</v>
      </c>
      <c r="B115" s="370" t="s">
        <v>31</v>
      </c>
      <c r="C115" s="24" t="s">
        <v>5</v>
      </c>
      <c r="D115" s="24" t="s">
        <v>160</v>
      </c>
      <c r="E115" s="24"/>
      <c r="F115" s="24" t="s">
        <v>160</v>
      </c>
      <c r="G115" s="147" t="s">
        <v>776</v>
      </c>
      <c r="H115" s="114">
        <v>895000</v>
      </c>
      <c r="I115" s="219" t="s">
        <v>274</v>
      </c>
      <c r="J115" s="220"/>
      <c r="K115" s="24" t="s">
        <v>31</v>
      </c>
      <c r="L115" s="24" t="s">
        <v>64</v>
      </c>
      <c r="M115" s="24" t="s">
        <v>62</v>
      </c>
      <c r="N115" s="24" t="s">
        <v>63</v>
      </c>
      <c r="O115" s="24">
        <v>22</v>
      </c>
      <c r="P115" s="24"/>
      <c r="Q115" s="24" t="s">
        <v>779</v>
      </c>
      <c r="R115" s="24" t="s">
        <v>231</v>
      </c>
      <c r="S115" s="24" t="s">
        <v>170</v>
      </c>
      <c r="T115" s="24" t="s">
        <v>171</v>
      </c>
      <c r="U115" s="24" t="s">
        <v>170</v>
      </c>
      <c r="V115" s="24" t="s">
        <v>176</v>
      </c>
      <c r="W115" s="24" t="s">
        <v>170</v>
      </c>
      <c r="X115" s="24">
        <v>253.6</v>
      </c>
      <c r="Y115" s="24">
        <v>2</v>
      </c>
      <c r="Z115" s="24" t="s">
        <v>160</v>
      </c>
      <c r="AA115" s="26" t="s">
        <v>161</v>
      </c>
    </row>
    <row r="116" spans="1:27" s="19" customFormat="1" ht="36">
      <c r="A116" s="366">
        <v>24</v>
      </c>
      <c r="B116" s="371" t="s">
        <v>78</v>
      </c>
      <c r="C116" s="29"/>
      <c r="D116" s="29" t="s">
        <v>160</v>
      </c>
      <c r="E116" s="29" t="s">
        <v>161</v>
      </c>
      <c r="F116" s="24" t="s">
        <v>161</v>
      </c>
      <c r="G116" s="264">
        <v>2013</v>
      </c>
      <c r="H116" s="113">
        <v>1433000</v>
      </c>
      <c r="I116" s="217" t="s">
        <v>275</v>
      </c>
      <c r="J116" s="115"/>
      <c r="K116" s="29" t="s">
        <v>79</v>
      </c>
      <c r="L116" s="29" t="s">
        <v>92</v>
      </c>
      <c r="M116" s="29" t="s">
        <v>93</v>
      </c>
      <c r="N116" s="29" t="s">
        <v>94</v>
      </c>
      <c r="O116" s="24">
        <v>24</v>
      </c>
      <c r="P116" s="29"/>
      <c r="Q116" s="29"/>
      <c r="R116" s="29"/>
      <c r="S116" s="29"/>
      <c r="T116" s="29"/>
      <c r="U116" s="29"/>
      <c r="V116" s="29"/>
      <c r="W116" s="29"/>
      <c r="X116" s="29">
        <v>336.99</v>
      </c>
      <c r="Y116" s="29" t="s">
        <v>95</v>
      </c>
      <c r="Z116" s="29" t="s">
        <v>161</v>
      </c>
      <c r="AA116" s="30"/>
    </row>
    <row r="117" spans="1:27" s="10" customFormat="1" ht="13.5" thickBot="1">
      <c r="A117" s="367"/>
      <c r="B117" s="372"/>
      <c r="C117" s="32"/>
      <c r="D117" s="32"/>
      <c r="E117" s="32"/>
      <c r="F117" s="32"/>
      <c r="G117" s="227" t="s">
        <v>108</v>
      </c>
      <c r="H117" s="228">
        <f>SUM(H94:H116)</f>
        <v>22121000</v>
      </c>
      <c r="I117" s="229"/>
      <c r="J117" s="230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3"/>
    </row>
    <row r="118" spans="1:27" s="10" customFormat="1" ht="13.5" customHeight="1" thickBot="1">
      <c r="A118" s="374"/>
      <c r="B118" s="515" t="s">
        <v>65</v>
      </c>
      <c r="C118" s="516"/>
      <c r="D118" s="516"/>
      <c r="E118" s="516"/>
      <c r="F118" s="516"/>
      <c r="G118" s="516"/>
      <c r="H118" s="517"/>
      <c r="I118" s="375"/>
      <c r="J118" s="377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9"/>
    </row>
    <row r="119" spans="1:27" s="17" customFormat="1" ht="12.75">
      <c r="A119" s="358">
        <v>1</v>
      </c>
      <c r="B119" s="373" t="s">
        <v>67</v>
      </c>
      <c r="C119" s="40" t="s">
        <v>66</v>
      </c>
      <c r="D119" s="40" t="s">
        <v>160</v>
      </c>
      <c r="E119" s="40"/>
      <c r="F119" s="40" t="s">
        <v>160</v>
      </c>
      <c r="G119" s="89" t="s">
        <v>292</v>
      </c>
      <c r="H119" s="337">
        <v>253000</v>
      </c>
      <c r="I119" s="215" t="s">
        <v>274</v>
      </c>
      <c r="J119" s="299"/>
      <c r="K119" s="40" t="s">
        <v>67</v>
      </c>
      <c r="L119" s="40" t="s">
        <v>1002</v>
      </c>
      <c r="M119" s="40"/>
      <c r="N119" s="40"/>
      <c r="O119" s="40">
        <v>2</v>
      </c>
      <c r="P119" s="40"/>
      <c r="Q119" s="40"/>
      <c r="R119" s="40"/>
      <c r="S119" s="40"/>
      <c r="T119" s="40"/>
      <c r="U119" s="40"/>
      <c r="V119" s="40"/>
      <c r="W119" s="40"/>
      <c r="X119" s="40">
        <v>71.6</v>
      </c>
      <c r="Y119" s="40"/>
      <c r="Z119" s="40"/>
      <c r="AA119" s="300"/>
    </row>
    <row r="120" spans="1:27" s="17" customFormat="1" ht="12.75">
      <c r="A120" s="22">
        <v>2</v>
      </c>
      <c r="B120" s="23" t="s">
        <v>6</v>
      </c>
      <c r="C120" s="24" t="s">
        <v>5</v>
      </c>
      <c r="D120" s="24" t="s">
        <v>160</v>
      </c>
      <c r="E120" s="24"/>
      <c r="F120" s="24" t="s">
        <v>161</v>
      </c>
      <c r="G120" s="147" t="s">
        <v>292</v>
      </c>
      <c r="H120" s="143">
        <v>804000</v>
      </c>
      <c r="I120" s="219" t="s">
        <v>274</v>
      </c>
      <c r="J120" s="220"/>
      <c r="K120" s="24" t="s">
        <v>6</v>
      </c>
      <c r="L120" s="24" t="s">
        <v>44</v>
      </c>
      <c r="M120" s="24" t="s">
        <v>42</v>
      </c>
      <c r="N120" s="24" t="s">
        <v>45</v>
      </c>
      <c r="O120" s="24">
        <v>3</v>
      </c>
      <c r="P120" s="24"/>
      <c r="Q120" s="24"/>
      <c r="R120" s="24" t="s">
        <v>170</v>
      </c>
      <c r="S120" s="24" t="s">
        <v>171</v>
      </c>
      <c r="T120" s="24" t="s">
        <v>171</v>
      </c>
      <c r="U120" s="24" t="s">
        <v>171</v>
      </c>
      <c r="V120" s="24" t="s">
        <v>176</v>
      </c>
      <c r="W120" s="24" t="s">
        <v>170</v>
      </c>
      <c r="X120" s="24">
        <v>227.71</v>
      </c>
      <c r="Y120" s="24">
        <v>1</v>
      </c>
      <c r="Z120" s="24" t="s">
        <v>161</v>
      </c>
      <c r="AA120" s="26" t="s">
        <v>161</v>
      </c>
    </row>
    <row r="121" spans="1:27" s="17" customFormat="1" ht="12.75">
      <c r="A121" s="22">
        <v>3</v>
      </c>
      <c r="B121" s="23" t="s">
        <v>19</v>
      </c>
      <c r="C121" s="24" t="s">
        <v>5</v>
      </c>
      <c r="D121" s="24" t="s">
        <v>160</v>
      </c>
      <c r="E121" s="24"/>
      <c r="F121" s="24" t="s">
        <v>161</v>
      </c>
      <c r="G121" s="147" t="s">
        <v>292</v>
      </c>
      <c r="H121" s="143">
        <v>1207000</v>
      </c>
      <c r="I121" s="219" t="s">
        <v>274</v>
      </c>
      <c r="J121" s="220"/>
      <c r="K121" s="24" t="s">
        <v>19</v>
      </c>
      <c r="L121" s="24" t="s">
        <v>50</v>
      </c>
      <c r="M121" s="24" t="s">
        <v>47</v>
      </c>
      <c r="N121" s="24" t="s">
        <v>56</v>
      </c>
      <c r="O121" s="24">
        <v>4</v>
      </c>
      <c r="P121" s="24"/>
      <c r="Q121" s="24"/>
      <c r="R121" s="24" t="s">
        <v>171</v>
      </c>
      <c r="S121" s="24" t="s">
        <v>170</v>
      </c>
      <c r="T121" s="24" t="s">
        <v>170</v>
      </c>
      <c r="U121" s="24" t="s">
        <v>464</v>
      </c>
      <c r="V121" s="24" t="s">
        <v>176</v>
      </c>
      <c r="W121" s="24" t="s">
        <v>170</v>
      </c>
      <c r="X121" s="24">
        <v>342</v>
      </c>
      <c r="Y121" s="24">
        <v>2</v>
      </c>
      <c r="Z121" s="24" t="s">
        <v>161</v>
      </c>
      <c r="AA121" s="26" t="s">
        <v>161</v>
      </c>
    </row>
    <row r="122" spans="1:27" s="18" customFormat="1" ht="48">
      <c r="A122" s="31">
        <v>4</v>
      </c>
      <c r="B122" s="27" t="s">
        <v>550</v>
      </c>
      <c r="C122" s="25"/>
      <c r="D122" s="25"/>
      <c r="E122" s="25"/>
      <c r="F122" s="25" t="s">
        <v>160</v>
      </c>
      <c r="G122" s="255"/>
      <c r="H122" s="114">
        <v>297000</v>
      </c>
      <c r="I122" s="217" t="s">
        <v>274</v>
      </c>
      <c r="J122" s="115"/>
      <c r="K122" s="25" t="s">
        <v>550</v>
      </c>
      <c r="L122" s="25" t="s">
        <v>469</v>
      </c>
      <c r="M122" s="25" t="s">
        <v>47</v>
      </c>
      <c r="N122" s="25" t="s">
        <v>1004</v>
      </c>
      <c r="O122" s="24">
        <v>5</v>
      </c>
      <c r="P122" s="25"/>
      <c r="Q122" s="25"/>
      <c r="R122" s="25"/>
      <c r="S122" s="25"/>
      <c r="T122" s="25"/>
      <c r="U122" s="25"/>
      <c r="V122" s="25"/>
      <c r="W122" s="25"/>
      <c r="X122" s="25" t="s">
        <v>554</v>
      </c>
      <c r="Y122" s="25"/>
      <c r="Z122" s="25"/>
      <c r="AA122" s="28"/>
    </row>
    <row r="123" spans="1:27" s="18" customFormat="1" ht="12.75">
      <c r="A123" s="31">
        <v>5</v>
      </c>
      <c r="B123" s="27" t="s">
        <v>551</v>
      </c>
      <c r="C123" s="25"/>
      <c r="D123" s="25"/>
      <c r="E123" s="25"/>
      <c r="F123" s="25" t="s">
        <v>161</v>
      </c>
      <c r="G123" s="255"/>
      <c r="H123" s="114">
        <v>110000</v>
      </c>
      <c r="I123" s="217" t="s">
        <v>274</v>
      </c>
      <c r="J123" s="115"/>
      <c r="K123" s="25" t="s">
        <v>551</v>
      </c>
      <c r="L123" s="25" t="s">
        <v>469</v>
      </c>
      <c r="M123" s="25" t="s">
        <v>47</v>
      </c>
      <c r="N123" s="25" t="s">
        <v>1004</v>
      </c>
      <c r="O123" s="24">
        <v>6</v>
      </c>
      <c r="P123" s="25"/>
      <c r="Q123" s="25"/>
      <c r="R123" s="25"/>
      <c r="S123" s="25"/>
      <c r="T123" s="25"/>
      <c r="U123" s="25"/>
      <c r="V123" s="25"/>
      <c r="W123" s="25"/>
      <c r="X123" s="25">
        <v>31.15</v>
      </c>
      <c r="Y123" s="25"/>
      <c r="Z123" s="25"/>
      <c r="AA123" s="28"/>
    </row>
    <row r="124" spans="1:27" s="18" customFormat="1" ht="12.75">
      <c r="A124" s="31">
        <v>6</v>
      </c>
      <c r="B124" s="27" t="s">
        <v>552</v>
      </c>
      <c r="C124" s="25"/>
      <c r="D124" s="25"/>
      <c r="E124" s="25"/>
      <c r="F124" s="25" t="s">
        <v>160</v>
      </c>
      <c r="G124" s="255"/>
      <c r="H124" s="114">
        <v>261000</v>
      </c>
      <c r="I124" s="217" t="s">
        <v>274</v>
      </c>
      <c r="J124" s="115"/>
      <c r="K124" s="25" t="s">
        <v>552</v>
      </c>
      <c r="L124" s="25" t="s">
        <v>469</v>
      </c>
      <c r="M124" s="25" t="s">
        <v>47</v>
      </c>
      <c r="N124" s="25" t="s">
        <v>1004</v>
      </c>
      <c r="O124" s="40">
        <v>7</v>
      </c>
      <c r="P124" s="25"/>
      <c r="Q124" s="25"/>
      <c r="R124" s="25"/>
      <c r="S124" s="25"/>
      <c r="T124" s="25"/>
      <c r="U124" s="25"/>
      <c r="V124" s="25"/>
      <c r="W124" s="25"/>
      <c r="X124" s="25">
        <v>73.99</v>
      </c>
      <c r="Y124" s="25"/>
      <c r="Z124" s="25"/>
      <c r="AA124" s="28"/>
    </row>
    <row r="125" spans="1:27" s="18" customFormat="1" ht="13.5" thickBot="1">
      <c r="A125" s="41"/>
      <c r="B125" s="42"/>
      <c r="C125" s="43"/>
      <c r="D125" s="43"/>
      <c r="E125" s="43"/>
      <c r="F125" s="43"/>
      <c r="G125" s="204" t="s">
        <v>108</v>
      </c>
      <c r="H125" s="199">
        <f>SUM(H119:H124)</f>
        <v>2932000</v>
      </c>
      <c r="I125" s="205"/>
      <c r="J125" s="200"/>
      <c r="K125" s="43"/>
      <c r="L125" s="43"/>
      <c r="M125" s="43"/>
      <c r="N125" s="43"/>
      <c r="O125" s="24">
        <v>8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4"/>
    </row>
    <row r="126" spans="1:27" s="10" customFormat="1" ht="13.5" thickBot="1">
      <c r="A126" s="34"/>
      <c r="B126" s="498" t="s">
        <v>68</v>
      </c>
      <c r="C126" s="499"/>
      <c r="D126" s="35"/>
      <c r="E126" s="35"/>
      <c r="F126" s="35"/>
      <c r="G126" s="234"/>
      <c r="H126" s="235"/>
      <c r="I126" s="236"/>
      <c r="J126" s="237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6"/>
    </row>
    <row r="127" spans="1:27" s="10" customFormat="1" ht="12.75">
      <c r="A127" s="504">
        <v>1</v>
      </c>
      <c r="B127" s="37" t="s">
        <v>69</v>
      </c>
      <c r="C127" s="38" t="s">
        <v>70</v>
      </c>
      <c r="D127" s="38" t="s">
        <v>160</v>
      </c>
      <c r="E127" s="38"/>
      <c r="F127" s="38" t="s">
        <v>161</v>
      </c>
      <c r="G127" s="240">
        <v>1986</v>
      </c>
      <c r="H127" s="338">
        <v>2837000</v>
      </c>
      <c r="I127" s="244" t="s">
        <v>274</v>
      </c>
      <c r="J127" s="245"/>
      <c r="K127" s="38" t="s">
        <v>73</v>
      </c>
      <c r="L127" s="38" t="s">
        <v>198</v>
      </c>
      <c r="M127" s="38" t="s">
        <v>42</v>
      </c>
      <c r="N127" s="38" t="s">
        <v>1005</v>
      </c>
      <c r="O127" s="38">
        <v>1</v>
      </c>
      <c r="P127" s="38"/>
      <c r="Q127" s="38"/>
      <c r="R127" s="38"/>
      <c r="S127" s="38"/>
      <c r="T127" s="38"/>
      <c r="U127" s="38"/>
      <c r="V127" s="38"/>
      <c r="W127" s="38"/>
      <c r="X127" s="38">
        <v>758</v>
      </c>
      <c r="Y127" s="38"/>
      <c r="Z127" s="38"/>
      <c r="AA127" s="39"/>
    </row>
    <row r="128" spans="1:27" s="10" customFormat="1" ht="12.75">
      <c r="A128" s="505"/>
      <c r="B128" s="373" t="s">
        <v>977</v>
      </c>
      <c r="C128" s="40"/>
      <c r="D128" s="40"/>
      <c r="E128" s="40"/>
      <c r="F128" s="40"/>
      <c r="G128" s="89"/>
      <c r="H128" s="288">
        <v>70000</v>
      </c>
      <c r="I128" s="215" t="s">
        <v>274</v>
      </c>
      <c r="J128" s="299"/>
      <c r="K128" s="40"/>
      <c r="L128" s="40" t="s">
        <v>198</v>
      </c>
      <c r="M128" s="40" t="s">
        <v>42</v>
      </c>
      <c r="N128" s="40" t="s">
        <v>1005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300"/>
    </row>
    <row r="129" spans="1:27" s="10" customFormat="1" ht="12.75">
      <c r="A129" s="22">
        <v>2</v>
      </c>
      <c r="B129" s="23" t="s">
        <v>71</v>
      </c>
      <c r="C129" s="24" t="s">
        <v>72</v>
      </c>
      <c r="D129" s="24" t="s">
        <v>160</v>
      </c>
      <c r="E129" s="24"/>
      <c r="F129" s="24" t="s">
        <v>161</v>
      </c>
      <c r="G129" s="147">
        <v>1972</v>
      </c>
      <c r="H129" s="159">
        <v>10561.02</v>
      </c>
      <c r="I129" s="219" t="s">
        <v>275</v>
      </c>
      <c r="J129" s="220"/>
      <c r="K129" s="24" t="s">
        <v>74</v>
      </c>
      <c r="L129" s="24"/>
      <c r="M129" s="24"/>
      <c r="N129" s="24"/>
      <c r="O129" s="24">
        <v>2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6"/>
    </row>
    <row r="130" spans="1:27" s="10" customFormat="1" ht="36">
      <c r="A130" s="22">
        <v>3</v>
      </c>
      <c r="B130" s="23" t="s">
        <v>1000</v>
      </c>
      <c r="C130" s="24" t="s">
        <v>968</v>
      </c>
      <c r="D130" s="24" t="s">
        <v>160</v>
      </c>
      <c r="E130" s="24" t="s">
        <v>161</v>
      </c>
      <c r="F130" s="24" t="s">
        <v>161</v>
      </c>
      <c r="G130" s="147">
        <v>2020</v>
      </c>
      <c r="H130" s="113">
        <v>7298442.73</v>
      </c>
      <c r="I130" s="219" t="s">
        <v>275</v>
      </c>
      <c r="J130" s="220"/>
      <c r="K130" s="24" t="s">
        <v>74</v>
      </c>
      <c r="L130" s="24"/>
      <c r="M130" s="24">
        <v>5</v>
      </c>
      <c r="N130" s="24" t="s">
        <v>969</v>
      </c>
      <c r="O130" s="24">
        <v>2020</v>
      </c>
      <c r="P130" s="24" t="s">
        <v>171</v>
      </c>
      <c r="Q130" s="24" t="s">
        <v>171</v>
      </c>
      <c r="R130" s="24" t="s">
        <v>171</v>
      </c>
      <c r="S130" s="24" t="s">
        <v>171</v>
      </c>
      <c r="T130" s="24" t="s">
        <v>176</v>
      </c>
      <c r="U130" s="24" t="s">
        <v>171</v>
      </c>
      <c r="V130" s="24"/>
      <c r="W130" s="24">
        <v>1</v>
      </c>
      <c r="X130" s="24"/>
      <c r="Y130" s="24" t="s">
        <v>161</v>
      </c>
      <c r="Z130" s="24"/>
      <c r="AA130" s="26"/>
    </row>
    <row r="131" spans="1:27" s="10" customFormat="1" ht="12.75">
      <c r="A131" s="45"/>
      <c r="B131" s="46"/>
      <c r="C131" s="47"/>
      <c r="D131" s="47"/>
      <c r="E131" s="47"/>
      <c r="F131" s="47"/>
      <c r="G131" s="256" t="s">
        <v>108</v>
      </c>
      <c r="H131" s="257">
        <f>SUM(H127:H130)</f>
        <v>10216003.75</v>
      </c>
      <c r="I131" s="258"/>
      <c r="J131" s="259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</row>
    <row r="132" spans="1:27" s="10" customFormat="1" ht="12.75" customHeight="1" thickBot="1">
      <c r="A132" s="495" t="s">
        <v>75</v>
      </c>
      <c r="B132" s="496"/>
      <c r="C132" s="496"/>
      <c r="D132" s="496"/>
      <c r="E132" s="496"/>
      <c r="F132" s="496"/>
      <c r="G132" s="497"/>
      <c r="H132" s="116">
        <f>SUM(H54,H76,H86,H92,H117,H125,H131)</f>
        <v>92356807.99000001</v>
      </c>
      <c r="I132" s="117"/>
      <c r="J132" s="118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50"/>
    </row>
    <row r="133" spans="1:27" ht="15" customHeight="1" thickBot="1">
      <c r="A133" s="476" t="s">
        <v>149</v>
      </c>
      <c r="B133" s="477"/>
      <c r="C133" s="477"/>
      <c r="D133" s="477"/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  <c r="V133" s="477"/>
      <c r="W133" s="477"/>
      <c r="X133" s="477"/>
      <c r="Y133" s="477"/>
      <c r="Z133" s="477"/>
      <c r="AA133" s="478"/>
    </row>
    <row r="134" spans="1:27" s="12" customFormat="1" ht="12.75" customHeight="1" thickBot="1">
      <c r="A134" s="457" t="s">
        <v>147</v>
      </c>
      <c r="B134" s="458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9"/>
    </row>
    <row r="135" spans="1:27" ht="15" customHeight="1" thickBot="1">
      <c r="A135" s="469" t="s">
        <v>150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  <c r="Y135" s="470"/>
      <c r="Z135" s="470"/>
      <c r="AA135" s="471"/>
    </row>
    <row r="136" spans="1:34" s="12" customFormat="1" ht="48">
      <c r="A136" s="301">
        <v>1</v>
      </c>
      <c r="B136" s="302" t="s">
        <v>195</v>
      </c>
      <c r="C136" s="109" t="s">
        <v>196</v>
      </c>
      <c r="D136" s="109" t="s">
        <v>160</v>
      </c>
      <c r="E136" s="109" t="s">
        <v>161</v>
      </c>
      <c r="F136" s="109" t="s">
        <v>160</v>
      </c>
      <c r="G136" s="109">
        <v>1959</v>
      </c>
      <c r="H136" s="331">
        <v>5968000</v>
      </c>
      <c r="I136" s="388" t="s">
        <v>274</v>
      </c>
      <c r="J136" s="303" t="s">
        <v>465</v>
      </c>
      <c r="K136" s="111" t="s">
        <v>197</v>
      </c>
      <c r="L136" s="302" t="s">
        <v>198</v>
      </c>
      <c r="M136" s="302" t="s">
        <v>199</v>
      </c>
      <c r="N136" s="302" t="s">
        <v>200</v>
      </c>
      <c r="O136" s="109">
        <v>1</v>
      </c>
      <c r="P136" s="109" t="s">
        <v>209</v>
      </c>
      <c r="Q136" s="109" t="s">
        <v>210</v>
      </c>
      <c r="R136" s="109" t="s">
        <v>175</v>
      </c>
      <c r="S136" s="109" t="s">
        <v>172</v>
      </c>
      <c r="T136" s="109" t="s">
        <v>180</v>
      </c>
      <c r="U136" s="109" t="s">
        <v>175</v>
      </c>
      <c r="V136" s="109" t="s">
        <v>175</v>
      </c>
      <c r="W136" s="109" t="s">
        <v>172</v>
      </c>
      <c r="X136" s="304">
        <v>2515.14</v>
      </c>
      <c r="Y136" s="304">
        <v>2</v>
      </c>
      <c r="Z136" s="304" t="s">
        <v>160</v>
      </c>
      <c r="AA136" s="305" t="s">
        <v>161</v>
      </c>
      <c r="AB136" s="472"/>
      <c r="AC136" s="472"/>
      <c r="AD136" s="472"/>
      <c r="AE136" s="472"/>
      <c r="AF136" s="472"/>
      <c r="AG136" s="472"/>
      <c r="AH136" s="472"/>
    </row>
    <row r="137" spans="1:33" s="12" customFormat="1" ht="24">
      <c r="A137" s="197">
        <v>2</v>
      </c>
      <c r="B137" s="161" t="s">
        <v>201</v>
      </c>
      <c r="C137" s="264" t="s">
        <v>196</v>
      </c>
      <c r="D137" s="264" t="s">
        <v>160</v>
      </c>
      <c r="E137" s="264" t="s">
        <v>161</v>
      </c>
      <c r="F137" s="264" t="s">
        <v>160</v>
      </c>
      <c r="G137" s="264">
        <v>1986</v>
      </c>
      <c r="H137" s="309">
        <v>1118000</v>
      </c>
      <c r="I137" s="181" t="s">
        <v>274</v>
      </c>
      <c r="J137" s="307" t="s">
        <v>466</v>
      </c>
      <c r="K137" s="115" t="s">
        <v>197</v>
      </c>
      <c r="L137" s="161" t="s">
        <v>949</v>
      </c>
      <c r="M137" s="161" t="s">
        <v>202</v>
      </c>
      <c r="N137" s="161" t="s">
        <v>203</v>
      </c>
      <c r="O137" s="264">
        <v>2</v>
      </c>
      <c r="P137" s="264" t="s">
        <v>209</v>
      </c>
      <c r="Q137" s="264" t="s">
        <v>176</v>
      </c>
      <c r="R137" s="264" t="s">
        <v>180</v>
      </c>
      <c r="S137" s="264" t="s">
        <v>172</v>
      </c>
      <c r="T137" s="264" t="s">
        <v>172</v>
      </c>
      <c r="U137" s="94" t="s">
        <v>175</v>
      </c>
      <c r="V137" s="94" t="s">
        <v>165</v>
      </c>
      <c r="W137" s="264" t="s">
        <v>172</v>
      </c>
      <c r="X137" s="267">
        <v>470.93</v>
      </c>
      <c r="Y137" s="267">
        <v>2</v>
      </c>
      <c r="Z137" s="267" t="s">
        <v>161</v>
      </c>
      <c r="AA137" s="308" t="s">
        <v>161</v>
      </c>
      <c r="AB137" s="464"/>
      <c r="AC137" s="464"/>
      <c r="AD137" s="464"/>
      <c r="AE137" s="464"/>
      <c r="AF137" s="464"/>
      <c r="AG137" s="464"/>
    </row>
    <row r="138" spans="1:27" s="12" customFormat="1" ht="48">
      <c r="A138" s="197">
        <v>3</v>
      </c>
      <c r="B138" s="161" t="s">
        <v>204</v>
      </c>
      <c r="C138" s="264" t="s">
        <v>196</v>
      </c>
      <c r="D138" s="264" t="s">
        <v>160</v>
      </c>
      <c r="E138" s="264" t="s">
        <v>161</v>
      </c>
      <c r="F138" s="264" t="s">
        <v>160</v>
      </c>
      <c r="G138" s="264" t="s">
        <v>205</v>
      </c>
      <c r="H138" s="309">
        <v>2858000</v>
      </c>
      <c r="I138" s="181" t="s">
        <v>274</v>
      </c>
      <c r="J138" s="307" t="s">
        <v>467</v>
      </c>
      <c r="K138" s="115" t="s">
        <v>197</v>
      </c>
      <c r="L138" s="161" t="s">
        <v>469</v>
      </c>
      <c r="M138" s="161" t="s">
        <v>199</v>
      </c>
      <c r="N138" s="161" t="s">
        <v>200</v>
      </c>
      <c r="O138" s="264">
        <v>3</v>
      </c>
      <c r="P138" s="264" t="s">
        <v>209</v>
      </c>
      <c r="Q138" s="264" t="s">
        <v>950</v>
      </c>
      <c r="R138" s="94" t="s">
        <v>175</v>
      </c>
      <c r="S138" s="264" t="s">
        <v>175</v>
      </c>
      <c r="T138" s="264" t="s">
        <v>180</v>
      </c>
      <c r="U138" s="94" t="s">
        <v>175</v>
      </c>
      <c r="V138" s="264" t="s">
        <v>175</v>
      </c>
      <c r="W138" s="264" t="s">
        <v>172</v>
      </c>
      <c r="X138" s="267">
        <v>1204.26</v>
      </c>
      <c r="Y138" s="267">
        <v>3</v>
      </c>
      <c r="Z138" s="267" t="s">
        <v>160</v>
      </c>
      <c r="AA138" s="308" t="s">
        <v>161</v>
      </c>
    </row>
    <row r="139" spans="1:31" s="12" customFormat="1" ht="48">
      <c r="A139" s="197">
        <v>4</v>
      </c>
      <c r="B139" s="161" t="s">
        <v>206</v>
      </c>
      <c r="C139" s="264" t="s">
        <v>207</v>
      </c>
      <c r="D139" s="264" t="s">
        <v>160</v>
      </c>
      <c r="E139" s="264" t="s">
        <v>161</v>
      </c>
      <c r="F139" s="264" t="s">
        <v>161</v>
      </c>
      <c r="G139" s="264">
        <v>2010</v>
      </c>
      <c r="H139" s="113">
        <v>11782193.64</v>
      </c>
      <c r="I139" s="309" t="s">
        <v>275</v>
      </c>
      <c r="J139" s="307" t="s">
        <v>948</v>
      </c>
      <c r="K139" s="115" t="s">
        <v>197</v>
      </c>
      <c r="L139" s="161" t="s">
        <v>208</v>
      </c>
      <c r="M139" s="161" t="s">
        <v>202</v>
      </c>
      <c r="N139" s="161" t="s">
        <v>473</v>
      </c>
      <c r="O139" s="264">
        <v>4</v>
      </c>
      <c r="P139" s="264" t="s">
        <v>209</v>
      </c>
      <c r="Q139" s="264" t="s">
        <v>176</v>
      </c>
      <c r="R139" s="94" t="s">
        <v>175</v>
      </c>
      <c r="S139" s="264" t="s">
        <v>175</v>
      </c>
      <c r="T139" s="264" t="s">
        <v>175</v>
      </c>
      <c r="U139" s="264" t="s">
        <v>175</v>
      </c>
      <c r="V139" s="264" t="s">
        <v>175</v>
      </c>
      <c r="W139" s="264" t="s">
        <v>175</v>
      </c>
      <c r="X139" s="267">
        <v>3136.78</v>
      </c>
      <c r="Y139" s="267">
        <v>3</v>
      </c>
      <c r="Z139" s="267" t="s">
        <v>161</v>
      </c>
      <c r="AA139" s="308" t="s">
        <v>160</v>
      </c>
      <c r="AB139" s="123"/>
      <c r="AC139" s="123"/>
      <c r="AD139" s="123"/>
      <c r="AE139" s="123"/>
    </row>
    <row r="140" spans="1:27" s="12" customFormat="1" ht="24">
      <c r="A140" s="197">
        <v>5</v>
      </c>
      <c r="B140" s="161" t="s">
        <v>269</v>
      </c>
      <c r="C140" s="264" t="s">
        <v>207</v>
      </c>
      <c r="D140" s="264" t="s">
        <v>160</v>
      </c>
      <c r="E140" s="264" t="s">
        <v>161</v>
      </c>
      <c r="F140" s="264" t="s">
        <v>161</v>
      </c>
      <c r="G140" s="264">
        <v>2010</v>
      </c>
      <c r="H140" s="113">
        <v>176780.95</v>
      </c>
      <c r="I140" s="309" t="s">
        <v>275</v>
      </c>
      <c r="J140" s="307" t="s">
        <v>468</v>
      </c>
      <c r="K140" s="94" t="s">
        <v>197</v>
      </c>
      <c r="L140" s="161" t="s">
        <v>470</v>
      </c>
      <c r="M140" s="161"/>
      <c r="N140" s="161"/>
      <c r="O140" s="264">
        <v>5</v>
      </c>
      <c r="P140" s="264" t="s">
        <v>209</v>
      </c>
      <c r="Q140" s="264"/>
      <c r="R140" s="94"/>
      <c r="S140" s="94"/>
      <c r="T140" s="94"/>
      <c r="U140" s="94"/>
      <c r="V140" s="264"/>
      <c r="W140" s="94"/>
      <c r="X140" s="170">
        <v>551</v>
      </c>
      <c r="Y140" s="170"/>
      <c r="Z140" s="170"/>
      <c r="AA140" s="310"/>
    </row>
    <row r="141" spans="1:27" s="12" customFormat="1" ht="24">
      <c r="A141" s="197">
        <v>6</v>
      </c>
      <c r="B141" s="161" t="s">
        <v>270</v>
      </c>
      <c r="C141" s="264" t="s">
        <v>207</v>
      </c>
      <c r="D141" s="264" t="s">
        <v>160</v>
      </c>
      <c r="E141" s="264" t="s">
        <v>161</v>
      </c>
      <c r="F141" s="264" t="s">
        <v>161</v>
      </c>
      <c r="G141" s="264">
        <v>2010</v>
      </c>
      <c r="H141" s="113">
        <v>92985.26</v>
      </c>
      <c r="I141" s="309" t="s">
        <v>275</v>
      </c>
      <c r="J141" s="307" t="s">
        <v>468</v>
      </c>
      <c r="K141" s="94" t="s">
        <v>197</v>
      </c>
      <c r="L141" s="161" t="s">
        <v>470</v>
      </c>
      <c r="M141" s="161"/>
      <c r="N141" s="161"/>
      <c r="O141" s="264">
        <v>6</v>
      </c>
      <c r="P141" s="264" t="s">
        <v>209</v>
      </c>
      <c r="Q141" s="264"/>
      <c r="R141" s="264"/>
      <c r="S141" s="264"/>
      <c r="T141" s="264"/>
      <c r="U141" s="264"/>
      <c r="V141" s="264"/>
      <c r="W141" s="264"/>
      <c r="X141" s="170">
        <v>265.5</v>
      </c>
      <c r="Y141" s="170"/>
      <c r="Z141" s="170"/>
      <c r="AA141" s="310"/>
    </row>
    <row r="142" spans="1:27" s="12" customFormat="1" ht="24">
      <c r="A142" s="197">
        <v>7</v>
      </c>
      <c r="B142" s="161" t="s">
        <v>271</v>
      </c>
      <c r="C142" s="264" t="s">
        <v>207</v>
      </c>
      <c r="D142" s="264" t="s">
        <v>160</v>
      </c>
      <c r="E142" s="264" t="s">
        <v>161</v>
      </c>
      <c r="F142" s="264" t="s">
        <v>161</v>
      </c>
      <c r="G142" s="264">
        <v>2010</v>
      </c>
      <c r="H142" s="113">
        <v>278955.79</v>
      </c>
      <c r="I142" s="309" t="s">
        <v>275</v>
      </c>
      <c r="J142" s="307" t="s">
        <v>468</v>
      </c>
      <c r="K142" s="94" t="s">
        <v>197</v>
      </c>
      <c r="L142" s="161" t="s">
        <v>470</v>
      </c>
      <c r="M142" s="161"/>
      <c r="N142" s="161"/>
      <c r="O142" s="264">
        <v>7</v>
      </c>
      <c r="P142" s="264" t="s">
        <v>209</v>
      </c>
      <c r="Q142" s="264"/>
      <c r="R142" s="264"/>
      <c r="S142" s="264"/>
      <c r="T142" s="264"/>
      <c r="U142" s="264"/>
      <c r="V142" s="264"/>
      <c r="W142" s="264"/>
      <c r="X142" s="170">
        <v>748</v>
      </c>
      <c r="Y142" s="170"/>
      <c r="Z142" s="170"/>
      <c r="AA142" s="310"/>
    </row>
    <row r="143" spans="1:27" s="12" customFormat="1" ht="24">
      <c r="A143" s="197">
        <v>8</v>
      </c>
      <c r="B143" s="161" t="s">
        <v>272</v>
      </c>
      <c r="C143" s="264" t="s">
        <v>207</v>
      </c>
      <c r="D143" s="264" t="s">
        <v>160</v>
      </c>
      <c r="E143" s="264" t="s">
        <v>161</v>
      </c>
      <c r="F143" s="264" t="s">
        <v>161</v>
      </c>
      <c r="G143" s="264">
        <v>2010</v>
      </c>
      <c r="H143" s="113">
        <v>2088.02</v>
      </c>
      <c r="I143" s="309" t="s">
        <v>275</v>
      </c>
      <c r="J143" s="307" t="s">
        <v>468</v>
      </c>
      <c r="K143" s="94" t="s">
        <v>197</v>
      </c>
      <c r="L143" s="161" t="s">
        <v>471</v>
      </c>
      <c r="M143" s="161"/>
      <c r="N143" s="161"/>
      <c r="O143" s="264">
        <v>8</v>
      </c>
      <c r="P143" s="264" t="s">
        <v>209</v>
      </c>
      <c r="Q143" s="264"/>
      <c r="R143" s="264"/>
      <c r="S143" s="264"/>
      <c r="T143" s="264"/>
      <c r="U143" s="264"/>
      <c r="V143" s="264"/>
      <c r="W143" s="264"/>
      <c r="X143" s="170">
        <v>3135.9</v>
      </c>
      <c r="Y143" s="170"/>
      <c r="Z143" s="170"/>
      <c r="AA143" s="310"/>
    </row>
    <row r="144" spans="1:27" s="12" customFormat="1" ht="24">
      <c r="A144" s="197">
        <v>9</v>
      </c>
      <c r="B144" s="161" t="s">
        <v>273</v>
      </c>
      <c r="C144" s="264" t="s">
        <v>207</v>
      </c>
      <c r="D144" s="264" t="s">
        <v>160</v>
      </c>
      <c r="E144" s="264" t="s">
        <v>161</v>
      </c>
      <c r="F144" s="264" t="s">
        <v>161</v>
      </c>
      <c r="G144" s="264">
        <v>2010</v>
      </c>
      <c r="H144" s="113">
        <v>1636349.82</v>
      </c>
      <c r="I144" s="309" t="s">
        <v>275</v>
      </c>
      <c r="J144" s="307" t="s">
        <v>468</v>
      </c>
      <c r="K144" s="94" t="s">
        <v>197</v>
      </c>
      <c r="L144" s="161" t="s">
        <v>472</v>
      </c>
      <c r="M144" s="161"/>
      <c r="N144" s="161"/>
      <c r="O144" s="264">
        <v>9</v>
      </c>
      <c r="P144" s="264" t="s">
        <v>209</v>
      </c>
      <c r="Q144" s="264"/>
      <c r="R144" s="264"/>
      <c r="S144" s="264"/>
      <c r="T144" s="264"/>
      <c r="U144" s="264"/>
      <c r="V144" s="264"/>
      <c r="W144" s="264"/>
      <c r="X144" s="170"/>
      <c r="Y144" s="170"/>
      <c r="Z144" s="170"/>
      <c r="AA144" s="310"/>
    </row>
    <row r="145" spans="1:27" s="12" customFormat="1" ht="60">
      <c r="A145" s="264">
        <v>10</v>
      </c>
      <c r="B145" s="112" t="s">
        <v>759</v>
      </c>
      <c r="C145" s="264"/>
      <c r="D145" s="264"/>
      <c r="E145" s="264"/>
      <c r="F145" s="264" t="s">
        <v>161</v>
      </c>
      <c r="G145" s="264">
        <v>2018</v>
      </c>
      <c r="H145" s="113">
        <f>17779.65+11820.16</f>
        <v>29599.81</v>
      </c>
      <c r="I145" s="311" t="s">
        <v>275</v>
      </c>
      <c r="J145" s="312"/>
      <c r="K145" s="313"/>
      <c r="L145" s="198"/>
      <c r="M145" s="198"/>
      <c r="N145" s="198"/>
      <c r="O145" s="264">
        <v>10</v>
      </c>
      <c r="P145" s="313"/>
      <c r="Q145" s="105"/>
      <c r="R145" s="105"/>
      <c r="S145" s="105"/>
      <c r="T145" s="105"/>
      <c r="U145" s="105"/>
      <c r="V145" s="105"/>
      <c r="W145" s="105"/>
      <c r="X145" s="314"/>
      <c r="Y145" s="314"/>
      <c r="Z145" s="314"/>
      <c r="AA145" s="315"/>
    </row>
    <row r="146" spans="1:27" s="12" customFormat="1" ht="13.5" thickBot="1">
      <c r="A146" s="479" t="s">
        <v>108</v>
      </c>
      <c r="B146" s="480"/>
      <c r="C146" s="480"/>
      <c r="D146" s="480"/>
      <c r="E146" s="480"/>
      <c r="F146" s="480"/>
      <c r="G146" s="481"/>
      <c r="H146" s="199">
        <f>SUM(H136:H145)</f>
        <v>23942953.29</v>
      </c>
      <c r="I146" s="199"/>
      <c r="J146" s="200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201"/>
      <c r="Y146" s="201"/>
      <c r="Z146" s="201"/>
      <c r="AA146" s="202"/>
    </row>
    <row r="147" spans="1:27" ht="15" customHeight="1" thickBot="1">
      <c r="A147" s="454" t="s">
        <v>151</v>
      </c>
      <c r="B147" s="455"/>
      <c r="C147" s="455"/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6"/>
    </row>
    <row r="148" spans="1:34" s="12" customFormat="1" ht="36">
      <c r="A148" s="316">
        <v>1</v>
      </c>
      <c r="B148" s="317" t="s">
        <v>214</v>
      </c>
      <c r="C148" s="94" t="s">
        <v>215</v>
      </c>
      <c r="D148" s="94" t="s">
        <v>173</v>
      </c>
      <c r="E148" s="318" t="s">
        <v>174</v>
      </c>
      <c r="F148" s="313" t="s">
        <v>160</v>
      </c>
      <c r="G148" s="94">
        <v>1914</v>
      </c>
      <c r="H148" s="380">
        <v>4454000</v>
      </c>
      <c r="I148" s="389" t="s">
        <v>274</v>
      </c>
      <c r="J148" s="203" t="s">
        <v>222</v>
      </c>
      <c r="K148" s="94" t="s">
        <v>223</v>
      </c>
      <c r="L148" s="94" t="s">
        <v>225</v>
      </c>
      <c r="M148" s="94" t="s">
        <v>226</v>
      </c>
      <c r="N148" s="94" t="s">
        <v>227</v>
      </c>
      <c r="O148" s="94">
        <v>1</v>
      </c>
      <c r="P148" s="94"/>
      <c r="Q148" s="94"/>
      <c r="R148" s="94" t="s">
        <v>171</v>
      </c>
      <c r="S148" s="94" t="s">
        <v>170</v>
      </c>
      <c r="T148" s="94" t="s">
        <v>171</v>
      </c>
      <c r="U148" s="94" t="s">
        <v>171</v>
      </c>
      <c r="V148" s="94" t="s">
        <v>176</v>
      </c>
      <c r="W148" s="94" t="s">
        <v>171</v>
      </c>
      <c r="X148" s="90">
        <v>1876.99</v>
      </c>
      <c r="Y148" s="90">
        <v>3</v>
      </c>
      <c r="Z148" s="90" t="s">
        <v>173</v>
      </c>
      <c r="AA148" s="319" t="s">
        <v>174</v>
      </c>
      <c r="AC148" s="464"/>
      <c r="AD148" s="464"/>
      <c r="AE148" s="464"/>
      <c r="AF148" s="464"/>
      <c r="AG148" s="464"/>
      <c r="AH148" s="464"/>
    </row>
    <row r="149" spans="1:27" s="12" customFormat="1" ht="24">
      <c r="A149" s="197">
        <v>2</v>
      </c>
      <c r="B149" s="161" t="s">
        <v>216</v>
      </c>
      <c r="C149" s="264" t="s">
        <v>215</v>
      </c>
      <c r="D149" s="94" t="s">
        <v>173</v>
      </c>
      <c r="E149" s="267" t="s">
        <v>174</v>
      </c>
      <c r="F149" s="264" t="s">
        <v>161</v>
      </c>
      <c r="G149" s="264">
        <v>2001</v>
      </c>
      <c r="H149" s="113">
        <v>187247.71</v>
      </c>
      <c r="I149" s="309" t="s">
        <v>275</v>
      </c>
      <c r="J149" s="115"/>
      <c r="K149" s="264" t="s">
        <v>223</v>
      </c>
      <c r="L149" s="94" t="s">
        <v>225</v>
      </c>
      <c r="M149" s="264"/>
      <c r="N149" s="264"/>
      <c r="O149" s="264">
        <v>2</v>
      </c>
      <c r="P149" s="264"/>
      <c r="Q149" s="264"/>
      <c r="R149" s="264"/>
      <c r="S149" s="264"/>
      <c r="T149" s="264"/>
      <c r="U149" s="264"/>
      <c r="V149" s="264"/>
      <c r="W149" s="264"/>
      <c r="X149" s="267"/>
      <c r="Y149" s="267"/>
      <c r="Z149" s="267"/>
      <c r="AA149" s="308"/>
    </row>
    <row r="150" spans="1:27" s="12" customFormat="1" ht="24">
      <c r="A150" s="197">
        <v>3</v>
      </c>
      <c r="B150" s="161" t="s">
        <v>217</v>
      </c>
      <c r="C150" s="264" t="s">
        <v>215</v>
      </c>
      <c r="D150" s="94" t="s">
        <v>173</v>
      </c>
      <c r="E150" s="90" t="s">
        <v>174</v>
      </c>
      <c r="F150" s="94" t="s">
        <v>161</v>
      </c>
      <c r="G150" s="264">
        <v>2012</v>
      </c>
      <c r="H150" s="113">
        <v>391972.96</v>
      </c>
      <c r="I150" s="309" t="s">
        <v>275</v>
      </c>
      <c r="J150" s="115"/>
      <c r="K150" s="264" t="s">
        <v>223</v>
      </c>
      <c r="L150" s="264"/>
      <c r="M150" s="264"/>
      <c r="N150" s="264"/>
      <c r="O150" s="264">
        <v>3</v>
      </c>
      <c r="P150" s="264"/>
      <c r="Q150" s="264"/>
      <c r="R150" s="264"/>
      <c r="S150" s="264"/>
      <c r="T150" s="264"/>
      <c r="U150" s="264"/>
      <c r="V150" s="264"/>
      <c r="W150" s="264"/>
      <c r="X150" s="267"/>
      <c r="Y150" s="267"/>
      <c r="Z150" s="267"/>
      <c r="AA150" s="308"/>
    </row>
    <row r="151" spans="1:27" s="12" customFormat="1" ht="24">
      <c r="A151" s="197">
        <v>4</v>
      </c>
      <c r="B151" s="161" t="s">
        <v>218</v>
      </c>
      <c r="C151" s="264" t="s">
        <v>215</v>
      </c>
      <c r="D151" s="264" t="s">
        <v>173</v>
      </c>
      <c r="E151" s="267" t="s">
        <v>174</v>
      </c>
      <c r="F151" s="264" t="s">
        <v>161</v>
      </c>
      <c r="G151" s="264">
        <v>2010</v>
      </c>
      <c r="H151" s="113">
        <v>168878.12</v>
      </c>
      <c r="I151" s="309" t="s">
        <v>275</v>
      </c>
      <c r="J151" s="115"/>
      <c r="K151" s="264" t="s">
        <v>223</v>
      </c>
      <c r="L151" s="264"/>
      <c r="M151" s="264"/>
      <c r="N151" s="264"/>
      <c r="O151" s="264">
        <v>4</v>
      </c>
      <c r="P151" s="264"/>
      <c r="Q151" s="264"/>
      <c r="R151" s="264"/>
      <c r="S151" s="264"/>
      <c r="T151" s="264"/>
      <c r="U151" s="264"/>
      <c r="V151" s="264"/>
      <c r="W151" s="264"/>
      <c r="X151" s="267"/>
      <c r="Y151" s="267"/>
      <c r="Z151" s="267"/>
      <c r="AA151" s="308"/>
    </row>
    <row r="152" spans="1:27" s="12" customFormat="1" ht="24">
      <c r="A152" s="197">
        <v>5</v>
      </c>
      <c r="B152" s="161" t="s">
        <v>219</v>
      </c>
      <c r="C152" s="264" t="s">
        <v>215</v>
      </c>
      <c r="D152" s="264" t="s">
        <v>173</v>
      </c>
      <c r="E152" s="267" t="s">
        <v>174</v>
      </c>
      <c r="F152" s="264" t="s">
        <v>161</v>
      </c>
      <c r="G152" s="264">
        <v>1930</v>
      </c>
      <c r="H152" s="114">
        <v>2126000</v>
      </c>
      <c r="I152" s="309" t="s">
        <v>274</v>
      </c>
      <c r="J152" s="115" t="s">
        <v>222</v>
      </c>
      <c r="K152" s="264" t="s">
        <v>224</v>
      </c>
      <c r="L152" s="264" t="s">
        <v>228</v>
      </c>
      <c r="M152" s="264" t="s">
        <v>229</v>
      </c>
      <c r="N152" s="264" t="s">
        <v>230</v>
      </c>
      <c r="O152" s="264">
        <v>5</v>
      </c>
      <c r="P152" s="264"/>
      <c r="Q152" s="264"/>
      <c r="R152" s="264" t="s">
        <v>231</v>
      </c>
      <c r="S152" s="264"/>
      <c r="T152" s="264" t="s">
        <v>231</v>
      </c>
      <c r="U152" s="264" t="s">
        <v>231</v>
      </c>
      <c r="V152" s="264" t="s">
        <v>176</v>
      </c>
      <c r="W152" s="264" t="s">
        <v>231</v>
      </c>
      <c r="X152" s="267">
        <v>896</v>
      </c>
      <c r="Y152" s="267">
        <v>2</v>
      </c>
      <c r="Z152" s="267" t="s">
        <v>173</v>
      </c>
      <c r="AA152" s="308" t="s">
        <v>174</v>
      </c>
    </row>
    <row r="153" spans="1:27" s="12" customFormat="1" ht="24">
      <c r="A153" s="197">
        <v>6</v>
      </c>
      <c r="B153" s="161" t="s">
        <v>220</v>
      </c>
      <c r="C153" s="264" t="s">
        <v>215</v>
      </c>
      <c r="D153" s="264" t="s">
        <v>173</v>
      </c>
      <c r="E153" s="267" t="s">
        <v>174</v>
      </c>
      <c r="F153" s="264" t="s">
        <v>161</v>
      </c>
      <c r="G153" s="264">
        <v>1930</v>
      </c>
      <c r="H153" s="113">
        <v>5696.11</v>
      </c>
      <c r="I153" s="309" t="s">
        <v>275</v>
      </c>
      <c r="J153" s="115"/>
      <c r="K153" s="264" t="s">
        <v>224</v>
      </c>
      <c r="L153" s="264" t="s">
        <v>228</v>
      </c>
      <c r="M153" s="264" t="s">
        <v>232</v>
      </c>
      <c r="N153" s="264" t="s">
        <v>230</v>
      </c>
      <c r="O153" s="264">
        <v>6</v>
      </c>
      <c r="P153" s="264"/>
      <c r="Q153" s="264"/>
      <c r="R153" s="264" t="s">
        <v>171</v>
      </c>
      <c r="S153" s="264" t="s">
        <v>171</v>
      </c>
      <c r="T153" s="264" t="s">
        <v>171</v>
      </c>
      <c r="U153" s="264" t="s">
        <v>171</v>
      </c>
      <c r="V153" s="264" t="s">
        <v>176</v>
      </c>
      <c r="W153" s="264" t="s">
        <v>233</v>
      </c>
      <c r="X153" s="170"/>
      <c r="Y153" s="170"/>
      <c r="Z153" s="170"/>
      <c r="AA153" s="310"/>
    </row>
    <row r="154" spans="1:27" s="12" customFormat="1" ht="24">
      <c r="A154" s="197">
        <v>7</v>
      </c>
      <c r="B154" s="161" t="s">
        <v>216</v>
      </c>
      <c r="C154" s="264" t="s">
        <v>215</v>
      </c>
      <c r="D154" s="264" t="s">
        <v>173</v>
      </c>
      <c r="E154" s="267" t="s">
        <v>174</v>
      </c>
      <c r="F154" s="264" t="s">
        <v>161</v>
      </c>
      <c r="G154" s="264">
        <v>2004</v>
      </c>
      <c r="H154" s="113">
        <v>117697</v>
      </c>
      <c r="I154" s="309" t="s">
        <v>275</v>
      </c>
      <c r="J154" s="115"/>
      <c r="K154" s="264" t="s">
        <v>224</v>
      </c>
      <c r="L154" s="264"/>
      <c r="M154" s="264"/>
      <c r="N154" s="264"/>
      <c r="O154" s="264">
        <v>7</v>
      </c>
      <c r="P154" s="264"/>
      <c r="Q154" s="264"/>
      <c r="R154" s="264"/>
      <c r="S154" s="264"/>
      <c r="T154" s="264"/>
      <c r="U154" s="264"/>
      <c r="V154" s="264"/>
      <c r="W154" s="264"/>
      <c r="X154" s="170"/>
      <c r="Y154" s="170"/>
      <c r="Z154" s="170"/>
      <c r="AA154" s="310"/>
    </row>
    <row r="155" spans="1:27" s="12" customFormat="1" ht="24">
      <c r="A155" s="197">
        <v>8</v>
      </c>
      <c r="B155" s="161" t="s">
        <v>221</v>
      </c>
      <c r="C155" s="264" t="s">
        <v>215</v>
      </c>
      <c r="D155" s="264" t="s">
        <v>173</v>
      </c>
      <c r="E155" s="267" t="s">
        <v>174</v>
      </c>
      <c r="F155" s="264" t="s">
        <v>161</v>
      </c>
      <c r="G155" s="264">
        <v>1930</v>
      </c>
      <c r="H155" s="113">
        <v>12210.43</v>
      </c>
      <c r="I155" s="309" t="s">
        <v>275</v>
      </c>
      <c r="J155" s="115"/>
      <c r="K155" s="264" t="s">
        <v>224</v>
      </c>
      <c r="L155" s="264" t="s">
        <v>228</v>
      </c>
      <c r="M155" s="264" t="s">
        <v>232</v>
      </c>
      <c r="N155" s="264" t="s">
        <v>234</v>
      </c>
      <c r="O155" s="264">
        <v>8</v>
      </c>
      <c r="P155" s="264"/>
      <c r="Q155" s="264"/>
      <c r="R155" s="264" t="s">
        <v>171</v>
      </c>
      <c r="S155" s="264" t="s">
        <v>171</v>
      </c>
      <c r="T155" s="264" t="s">
        <v>171</v>
      </c>
      <c r="U155" s="264" t="s">
        <v>171</v>
      </c>
      <c r="V155" s="264" t="s">
        <v>176</v>
      </c>
      <c r="W155" s="264" t="s">
        <v>171</v>
      </c>
      <c r="X155" s="170"/>
      <c r="Y155" s="170"/>
      <c r="Z155" s="170"/>
      <c r="AA155" s="310"/>
    </row>
    <row r="156" spans="1:27" s="12" customFormat="1" ht="24">
      <c r="A156" s="197">
        <v>9</v>
      </c>
      <c r="B156" s="161" t="s">
        <v>217</v>
      </c>
      <c r="C156" s="264" t="s">
        <v>215</v>
      </c>
      <c r="D156" s="264" t="s">
        <v>173</v>
      </c>
      <c r="E156" s="306" t="s">
        <v>174</v>
      </c>
      <c r="F156" s="104" t="s">
        <v>161</v>
      </c>
      <c r="G156" s="264">
        <v>2015</v>
      </c>
      <c r="H156" s="113">
        <v>346676.13</v>
      </c>
      <c r="I156" s="309" t="s">
        <v>275</v>
      </c>
      <c r="J156" s="115"/>
      <c r="K156" s="264" t="s">
        <v>224</v>
      </c>
      <c r="L156" s="264"/>
      <c r="M156" s="264"/>
      <c r="N156" s="264"/>
      <c r="O156" s="264">
        <v>9</v>
      </c>
      <c r="P156" s="264"/>
      <c r="Q156" s="264"/>
      <c r="R156" s="264"/>
      <c r="S156" s="264"/>
      <c r="T156" s="264"/>
      <c r="U156" s="264"/>
      <c r="V156" s="264"/>
      <c r="W156" s="264"/>
      <c r="X156" s="170"/>
      <c r="Y156" s="170"/>
      <c r="Z156" s="170"/>
      <c r="AA156" s="310"/>
    </row>
    <row r="157" spans="1:27" s="12" customFormat="1" ht="13.5" thickBot="1">
      <c r="A157" s="320"/>
      <c r="B157" s="321"/>
      <c r="C157" s="107"/>
      <c r="D157" s="107"/>
      <c r="E157" s="107"/>
      <c r="F157" s="204" t="s">
        <v>108</v>
      </c>
      <c r="G157" s="205"/>
      <c r="H157" s="199">
        <f>SUM(H148:H156)</f>
        <v>7810378.46</v>
      </c>
      <c r="I157" s="201"/>
      <c r="J157" s="200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201"/>
      <c r="Y157" s="201"/>
      <c r="Z157" s="201"/>
      <c r="AA157" s="202"/>
    </row>
    <row r="158" spans="1:27" ht="13.5" thickBot="1">
      <c r="A158" s="476" t="s">
        <v>183</v>
      </c>
      <c r="B158" s="477"/>
      <c r="C158" s="477"/>
      <c r="D158" s="477"/>
      <c r="E158" s="477"/>
      <c r="F158" s="477"/>
      <c r="G158" s="477"/>
      <c r="H158" s="477"/>
      <c r="I158" s="477"/>
      <c r="J158" s="477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  <c r="Y158" s="477"/>
      <c r="Z158" s="477"/>
      <c r="AA158" s="478"/>
    </row>
    <row r="159" spans="1:27" ht="13.5" thickBot="1">
      <c r="A159" s="482" t="s">
        <v>235</v>
      </c>
      <c r="B159" s="483"/>
      <c r="C159" s="483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83"/>
      <c r="Y159" s="483"/>
      <c r="Z159" s="483"/>
      <c r="AA159" s="484"/>
    </row>
    <row r="160" spans="1:27" ht="13.5" thickBot="1">
      <c r="A160" s="473" t="s">
        <v>481</v>
      </c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  <c r="Q160" s="474"/>
      <c r="R160" s="474"/>
      <c r="S160" s="474"/>
      <c r="T160" s="474"/>
      <c r="U160" s="474"/>
      <c r="V160" s="474"/>
      <c r="W160" s="474"/>
      <c r="X160" s="474"/>
      <c r="Y160" s="474"/>
      <c r="Z160" s="474"/>
      <c r="AA160" s="475"/>
    </row>
    <row r="161" spans="1:37" s="325" customFormat="1" ht="144">
      <c r="A161" s="301">
        <v>1</v>
      </c>
      <c r="B161" s="322" t="s">
        <v>158</v>
      </c>
      <c r="C161" s="109" t="s">
        <v>159</v>
      </c>
      <c r="D161" s="109" t="s">
        <v>160</v>
      </c>
      <c r="E161" s="109" t="s">
        <v>161</v>
      </c>
      <c r="F161" s="109" t="s">
        <v>161</v>
      </c>
      <c r="G161" s="109" t="s">
        <v>162</v>
      </c>
      <c r="H161" s="331">
        <v>8542000</v>
      </c>
      <c r="I161" s="390" t="s">
        <v>274</v>
      </c>
      <c r="J161" s="323" t="s">
        <v>766</v>
      </c>
      <c r="K161" s="109" t="s">
        <v>166</v>
      </c>
      <c r="L161" s="109" t="s">
        <v>762</v>
      </c>
      <c r="M161" s="109" t="s">
        <v>763</v>
      </c>
      <c r="N161" s="109" t="s">
        <v>167</v>
      </c>
      <c r="O161" s="109">
        <v>1</v>
      </c>
      <c r="P161" s="109" t="s">
        <v>894</v>
      </c>
      <c r="Q161" s="206" t="s">
        <v>686</v>
      </c>
      <c r="R161" s="109" t="s">
        <v>761</v>
      </c>
      <c r="S161" s="109" t="s">
        <v>180</v>
      </c>
      <c r="T161" s="109" t="s">
        <v>171</v>
      </c>
      <c r="U161" s="109" t="s">
        <v>895</v>
      </c>
      <c r="V161" s="109" t="s">
        <v>172</v>
      </c>
      <c r="W161" s="109" t="s">
        <v>172</v>
      </c>
      <c r="X161" s="324">
        <v>3599.47</v>
      </c>
      <c r="Y161" s="304">
        <v>3</v>
      </c>
      <c r="Z161" s="304" t="s">
        <v>173</v>
      </c>
      <c r="AA161" s="305" t="s">
        <v>174</v>
      </c>
      <c r="AB161" s="485"/>
      <c r="AC161" s="486"/>
      <c r="AD161" s="486"/>
      <c r="AE161" s="486"/>
      <c r="AF161" s="486"/>
      <c r="AG161" s="486"/>
      <c r="AH161" s="486"/>
      <c r="AI161" s="486"/>
      <c r="AJ161" s="486"/>
      <c r="AK161" s="486"/>
    </row>
    <row r="162" spans="1:31" s="325" customFormat="1" ht="36">
      <c r="A162" s="197">
        <v>2</v>
      </c>
      <c r="B162" s="112" t="s">
        <v>163</v>
      </c>
      <c r="C162" s="94" t="s">
        <v>159</v>
      </c>
      <c r="D162" s="94" t="s">
        <v>160</v>
      </c>
      <c r="E162" s="94" t="s">
        <v>161</v>
      </c>
      <c r="F162" s="94" t="s">
        <v>161</v>
      </c>
      <c r="G162" s="264">
        <v>1995</v>
      </c>
      <c r="H162" s="309">
        <v>3504000</v>
      </c>
      <c r="I162" s="181" t="s">
        <v>274</v>
      </c>
      <c r="J162" s="326" t="s">
        <v>767</v>
      </c>
      <c r="K162" s="94" t="s">
        <v>166</v>
      </c>
      <c r="L162" s="264" t="s">
        <v>764</v>
      </c>
      <c r="M162" s="264" t="s">
        <v>765</v>
      </c>
      <c r="N162" s="94" t="s">
        <v>167</v>
      </c>
      <c r="O162" s="264">
        <v>2</v>
      </c>
      <c r="P162" s="94" t="s">
        <v>894</v>
      </c>
      <c r="Q162" s="264"/>
      <c r="R162" s="94" t="s">
        <v>170</v>
      </c>
      <c r="S162" s="264" t="s">
        <v>172</v>
      </c>
      <c r="T162" s="94" t="s">
        <v>171</v>
      </c>
      <c r="U162" s="264" t="s">
        <v>175</v>
      </c>
      <c r="V162" s="94" t="s">
        <v>172</v>
      </c>
      <c r="W162" s="94" t="s">
        <v>172</v>
      </c>
      <c r="X162" s="327">
        <v>936.25</v>
      </c>
      <c r="Y162" s="267">
        <v>1</v>
      </c>
      <c r="Z162" s="267" t="s">
        <v>174</v>
      </c>
      <c r="AA162" s="319" t="s">
        <v>174</v>
      </c>
      <c r="AB162" s="487"/>
      <c r="AC162" s="488"/>
      <c r="AD162" s="488"/>
      <c r="AE162" s="488"/>
    </row>
    <row r="163" spans="1:27" s="325" customFormat="1" ht="24">
      <c r="A163" s="197">
        <v>3</v>
      </c>
      <c r="B163" s="112" t="s">
        <v>164</v>
      </c>
      <c r="C163" s="264" t="s">
        <v>164</v>
      </c>
      <c r="D163" s="94" t="s">
        <v>160</v>
      </c>
      <c r="E163" s="94" t="s">
        <v>161</v>
      </c>
      <c r="F163" s="94" t="s">
        <v>161</v>
      </c>
      <c r="G163" s="264">
        <v>1997</v>
      </c>
      <c r="H163" s="309">
        <v>65000</v>
      </c>
      <c r="I163" s="181" t="s">
        <v>274</v>
      </c>
      <c r="J163" s="115" t="s">
        <v>165</v>
      </c>
      <c r="K163" s="94" t="s">
        <v>166</v>
      </c>
      <c r="L163" s="264" t="s">
        <v>168</v>
      </c>
      <c r="M163" s="264"/>
      <c r="N163" s="94" t="s">
        <v>167</v>
      </c>
      <c r="O163" s="264">
        <v>3</v>
      </c>
      <c r="P163" s="94" t="s">
        <v>894</v>
      </c>
      <c r="Q163" s="264"/>
      <c r="R163" s="94" t="s">
        <v>170</v>
      </c>
      <c r="S163" s="264" t="s">
        <v>176</v>
      </c>
      <c r="T163" s="264" t="s">
        <v>176</v>
      </c>
      <c r="U163" s="264" t="s">
        <v>176</v>
      </c>
      <c r="V163" s="264" t="s">
        <v>176</v>
      </c>
      <c r="W163" s="264" t="s">
        <v>176</v>
      </c>
      <c r="X163" s="327">
        <v>24.75</v>
      </c>
      <c r="Y163" s="267">
        <v>1</v>
      </c>
      <c r="Z163" s="267" t="s">
        <v>174</v>
      </c>
      <c r="AA163" s="319" t="s">
        <v>174</v>
      </c>
    </row>
    <row r="164" spans="1:27" s="325" customFormat="1" ht="24">
      <c r="A164" s="197">
        <v>4</v>
      </c>
      <c r="B164" s="112" t="s">
        <v>164</v>
      </c>
      <c r="C164" s="264" t="s">
        <v>164</v>
      </c>
      <c r="D164" s="94" t="s">
        <v>160</v>
      </c>
      <c r="E164" s="94" t="s">
        <v>161</v>
      </c>
      <c r="F164" s="94" t="s">
        <v>161</v>
      </c>
      <c r="G164" s="264">
        <v>1997</v>
      </c>
      <c r="H164" s="309">
        <v>52000</v>
      </c>
      <c r="I164" s="181" t="s">
        <v>274</v>
      </c>
      <c r="J164" s="115" t="s">
        <v>165</v>
      </c>
      <c r="K164" s="94" t="s">
        <v>166</v>
      </c>
      <c r="L164" s="264" t="s">
        <v>168</v>
      </c>
      <c r="M164" s="264"/>
      <c r="N164" s="94" t="s">
        <v>167</v>
      </c>
      <c r="O164" s="264">
        <v>4</v>
      </c>
      <c r="P164" s="94" t="s">
        <v>894</v>
      </c>
      <c r="Q164" s="264"/>
      <c r="R164" s="94" t="s">
        <v>170</v>
      </c>
      <c r="S164" s="264" t="s">
        <v>176</v>
      </c>
      <c r="T164" s="264" t="s">
        <v>176</v>
      </c>
      <c r="U164" s="264" t="s">
        <v>176</v>
      </c>
      <c r="V164" s="264" t="s">
        <v>176</v>
      </c>
      <c r="W164" s="264" t="s">
        <v>176</v>
      </c>
      <c r="X164" s="327">
        <v>20</v>
      </c>
      <c r="Y164" s="267">
        <v>1</v>
      </c>
      <c r="Z164" s="267" t="s">
        <v>174</v>
      </c>
      <c r="AA164" s="319" t="s">
        <v>174</v>
      </c>
    </row>
    <row r="165" spans="1:27" s="325" customFormat="1" ht="24">
      <c r="A165" s="197">
        <v>5</v>
      </c>
      <c r="B165" s="112" t="s">
        <v>164</v>
      </c>
      <c r="C165" s="264" t="s">
        <v>164</v>
      </c>
      <c r="D165" s="94" t="s">
        <v>160</v>
      </c>
      <c r="E165" s="94" t="s">
        <v>161</v>
      </c>
      <c r="F165" s="94" t="s">
        <v>161</v>
      </c>
      <c r="G165" s="264">
        <v>1997</v>
      </c>
      <c r="H165" s="309">
        <v>58000</v>
      </c>
      <c r="I165" s="181" t="s">
        <v>274</v>
      </c>
      <c r="J165" s="115" t="s">
        <v>165</v>
      </c>
      <c r="K165" s="94" t="s">
        <v>166</v>
      </c>
      <c r="L165" s="264" t="s">
        <v>168</v>
      </c>
      <c r="M165" s="264"/>
      <c r="N165" s="94" t="s">
        <v>167</v>
      </c>
      <c r="O165" s="264">
        <v>5</v>
      </c>
      <c r="P165" s="94" t="s">
        <v>894</v>
      </c>
      <c r="Q165" s="264"/>
      <c r="R165" s="94" t="s">
        <v>170</v>
      </c>
      <c r="S165" s="264" t="s">
        <v>176</v>
      </c>
      <c r="T165" s="264" t="s">
        <v>176</v>
      </c>
      <c r="U165" s="264" t="s">
        <v>176</v>
      </c>
      <c r="V165" s="264" t="s">
        <v>176</v>
      </c>
      <c r="W165" s="264" t="s">
        <v>176</v>
      </c>
      <c r="X165" s="327">
        <v>22</v>
      </c>
      <c r="Y165" s="267">
        <v>1</v>
      </c>
      <c r="Z165" s="267" t="s">
        <v>174</v>
      </c>
      <c r="AA165" s="319" t="s">
        <v>174</v>
      </c>
    </row>
    <row r="166" spans="1:27" s="325" customFormat="1" ht="24">
      <c r="A166" s="197">
        <v>6</v>
      </c>
      <c r="B166" s="112" t="s">
        <v>164</v>
      </c>
      <c r="C166" s="264" t="s">
        <v>164</v>
      </c>
      <c r="D166" s="94" t="s">
        <v>160</v>
      </c>
      <c r="E166" s="94" t="s">
        <v>161</v>
      </c>
      <c r="F166" s="94" t="s">
        <v>161</v>
      </c>
      <c r="G166" s="264">
        <v>1997</v>
      </c>
      <c r="H166" s="309">
        <v>44000</v>
      </c>
      <c r="I166" s="181" t="s">
        <v>274</v>
      </c>
      <c r="J166" s="115" t="s">
        <v>165</v>
      </c>
      <c r="K166" s="94" t="s">
        <v>166</v>
      </c>
      <c r="L166" s="264" t="s">
        <v>168</v>
      </c>
      <c r="M166" s="264"/>
      <c r="N166" s="94" t="s">
        <v>167</v>
      </c>
      <c r="O166" s="264">
        <v>6</v>
      </c>
      <c r="P166" s="94" t="s">
        <v>894</v>
      </c>
      <c r="Q166" s="264"/>
      <c r="R166" s="94" t="s">
        <v>170</v>
      </c>
      <c r="S166" s="264" t="s">
        <v>176</v>
      </c>
      <c r="T166" s="264" t="s">
        <v>176</v>
      </c>
      <c r="U166" s="264" t="s">
        <v>176</v>
      </c>
      <c r="V166" s="264" t="s">
        <v>176</v>
      </c>
      <c r="W166" s="264" t="s">
        <v>176</v>
      </c>
      <c r="X166" s="327">
        <v>16.98</v>
      </c>
      <c r="Y166" s="267">
        <v>1</v>
      </c>
      <c r="Z166" s="267" t="s">
        <v>174</v>
      </c>
      <c r="AA166" s="319" t="s">
        <v>174</v>
      </c>
    </row>
    <row r="167" spans="1:27" s="325" customFormat="1" ht="24">
      <c r="A167" s="197">
        <v>7</v>
      </c>
      <c r="B167" s="112" t="s">
        <v>164</v>
      </c>
      <c r="C167" s="264" t="s">
        <v>164</v>
      </c>
      <c r="D167" s="94" t="s">
        <v>160</v>
      </c>
      <c r="E167" s="94" t="s">
        <v>161</v>
      </c>
      <c r="F167" s="94" t="s">
        <v>161</v>
      </c>
      <c r="G167" s="264">
        <v>1997</v>
      </c>
      <c r="H167" s="309">
        <v>58000</v>
      </c>
      <c r="I167" s="181" t="s">
        <v>274</v>
      </c>
      <c r="J167" s="115" t="s">
        <v>165</v>
      </c>
      <c r="K167" s="94" t="s">
        <v>166</v>
      </c>
      <c r="L167" s="264" t="s">
        <v>168</v>
      </c>
      <c r="M167" s="264"/>
      <c r="N167" s="94" t="s">
        <v>167</v>
      </c>
      <c r="O167" s="264">
        <v>7</v>
      </c>
      <c r="P167" s="94" t="s">
        <v>894</v>
      </c>
      <c r="Q167" s="264"/>
      <c r="R167" s="94" t="s">
        <v>170</v>
      </c>
      <c r="S167" s="264" t="s">
        <v>176</v>
      </c>
      <c r="T167" s="264" t="s">
        <v>176</v>
      </c>
      <c r="U167" s="264" t="s">
        <v>176</v>
      </c>
      <c r="V167" s="264" t="s">
        <v>176</v>
      </c>
      <c r="W167" s="264" t="s">
        <v>176</v>
      </c>
      <c r="X167" s="327">
        <v>22</v>
      </c>
      <c r="Y167" s="267">
        <v>1</v>
      </c>
      <c r="Z167" s="267" t="s">
        <v>174</v>
      </c>
      <c r="AA167" s="319" t="s">
        <v>174</v>
      </c>
    </row>
    <row r="168" spans="1:27" s="325" customFormat="1" ht="24">
      <c r="A168" s="328">
        <v>8</v>
      </c>
      <c r="B168" s="329" t="s">
        <v>164</v>
      </c>
      <c r="C168" s="264" t="s">
        <v>164</v>
      </c>
      <c r="D168" s="94" t="s">
        <v>160</v>
      </c>
      <c r="E168" s="89" t="s">
        <v>161</v>
      </c>
      <c r="F168" s="94" t="s">
        <v>161</v>
      </c>
      <c r="G168" s="264">
        <v>1997</v>
      </c>
      <c r="H168" s="309">
        <v>44000</v>
      </c>
      <c r="I168" s="181" t="s">
        <v>274</v>
      </c>
      <c r="J168" s="115" t="s">
        <v>165</v>
      </c>
      <c r="K168" s="94" t="s">
        <v>166</v>
      </c>
      <c r="L168" s="264" t="s">
        <v>168</v>
      </c>
      <c r="M168" s="264"/>
      <c r="N168" s="94" t="s">
        <v>167</v>
      </c>
      <c r="O168" s="264"/>
      <c r="P168" s="94" t="s">
        <v>894</v>
      </c>
      <c r="Q168" s="264"/>
      <c r="R168" s="94" t="s">
        <v>170</v>
      </c>
      <c r="S168" s="264" t="s">
        <v>176</v>
      </c>
      <c r="T168" s="264" t="s">
        <v>176</v>
      </c>
      <c r="U168" s="264" t="s">
        <v>176</v>
      </c>
      <c r="V168" s="264" t="s">
        <v>176</v>
      </c>
      <c r="W168" s="264" t="s">
        <v>176</v>
      </c>
      <c r="X168" s="327">
        <v>16.98</v>
      </c>
      <c r="Y168" s="267">
        <v>1</v>
      </c>
      <c r="Z168" s="267" t="s">
        <v>174</v>
      </c>
      <c r="AA168" s="319" t="s">
        <v>174</v>
      </c>
    </row>
    <row r="169" spans="1:27" s="12" customFormat="1" ht="13.5" thickBot="1">
      <c r="A169" s="479" t="s">
        <v>108</v>
      </c>
      <c r="B169" s="480"/>
      <c r="C169" s="480"/>
      <c r="D169" s="480"/>
      <c r="E169" s="480"/>
      <c r="F169" s="480"/>
      <c r="G169" s="481"/>
      <c r="H169" s="199">
        <f>SUM(H161:H168)</f>
        <v>12367000</v>
      </c>
      <c r="I169" s="199"/>
      <c r="J169" s="200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273"/>
      <c r="Y169" s="273"/>
      <c r="Z169" s="273"/>
      <c r="AA169" s="330"/>
    </row>
    <row r="170" spans="1:27" ht="15" customHeight="1" thickBot="1">
      <c r="A170" s="476" t="s">
        <v>979</v>
      </c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7"/>
      <c r="N170" s="477"/>
      <c r="O170" s="477"/>
      <c r="P170" s="477"/>
      <c r="Q170" s="477"/>
      <c r="R170" s="477"/>
      <c r="S170" s="477"/>
      <c r="T170" s="477"/>
      <c r="U170" s="477"/>
      <c r="V170" s="477"/>
      <c r="W170" s="477"/>
      <c r="X170" s="477"/>
      <c r="Y170" s="477"/>
      <c r="Z170" s="477"/>
      <c r="AA170" s="478"/>
    </row>
    <row r="171" spans="1:34" s="12" customFormat="1" ht="24">
      <c r="A171" s="301">
        <v>1</v>
      </c>
      <c r="B171" s="302" t="s">
        <v>236</v>
      </c>
      <c r="C171" s="109" t="s">
        <v>237</v>
      </c>
      <c r="D171" s="109" t="s">
        <v>160</v>
      </c>
      <c r="E171" s="109" t="s">
        <v>161</v>
      </c>
      <c r="F171" s="109" t="s">
        <v>160</v>
      </c>
      <c r="G171" s="109" t="s">
        <v>238</v>
      </c>
      <c r="H171" s="356">
        <v>5546000</v>
      </c>
      <c r="I171" s="331" t="s">
        <v>521</v>
      </c>
      <c r="J171" s="111" t="s">
        <v>512</v>
      </c>
      <c r="K171" s="109" t="s">
        <v>240</v>
      </c>
      <c r="L171" s="109" t="s">
        <v>98</v>
      </c>
      <c r="M171" s="109" t="s">
        <v>513</v>
      </c>
      <c r="N171" s="109" t="s">
        <v>514</v>
      </c>
      <c r="O171" s="109">
        <v>1</v>
      </c>
      <c r="P171" s="109"/>
      <c r="Q171" s="109"/>
      <c r="R171" s="109" t="s">
        <v>171</v>
      </c>
      <c r="S171" s="109" t="s">
        <v>607</v>
      </c>
      <c r="T171" s="109" t="s">
        <v>180</v>
      </c>
      <c r="U171" s="109" t="s">
        <v>180</v>
      </c>
      <c r="V171" s="109" t="s">
        <v>176</v>
      </c>
      <c r="W171" s="109" t="s">
        <v>180</v>
      </c>
      <c r="X171" s="304">
        <v>948</v>
      </c>
      <c r="Y171" s="304">
        <v>3</v>
      </c>
      <c r="Z171" s="109" t="s">
        <v>99</v>
      </c>
      <c r="AA171" s="207" t="s">
        <v>174</v>
      </c>
      <c r="AC171" s="464"/>
      <c r="AD171" s="464"/>
      <c r="AE171" s="464"/>
      <c r="AF171" s="464"/>
      <c r="AG171" s="464"/>
      <c r="AH171" s="464"/>
    </row>
    <row r="172" spans="1:27" s="12" customFormat="1" ht="12.75">
      <c r="A172" s="197">
        <v>2</v>
      </c>
      <c r="B172" s="161" t="s">
        <v>239</v>
      </c>
      <c r="C172" s="264" t="s">
        <v>237</v>
      </c>
      <c r="D172" s="264" t="s">
        <v>160</v>
      </c>
      <c r="E172" s="264" t="s">
        <v>161</v>
      </c>
      <c r="F172" s="264" t="s">
        <v>161</v>
      </c>
      <c r="G172" s="264">
        <v>1999</v>
      </c>
      <c r="H172" s="113">
        <v>120160.81</v>
      </c>
      <c r="I172" s="309" t="s">
        <v>275</v>
      </c>
      <c r="J172" s="115" t="s">
        <v>241</v>
      </c>
      <c r="K172" s="264" t="s">
        <v>240</v>
      </c>
      <c r="L172" s="264" t="s">
        <v>1001</v>
      </c>
      <c r="M172" s="264"/>
      <c r="N172" s="264"/>
      <c r="O172" s="264">
        <v>2</v>
      </c>
      <c r="P172" s="264"/>
      <c r="Q172" s="264"/>
      <c r="R172" s="264"/>
      <c r="S172" s="264"/>
      <c r="T172" s="264"/>
      <c r="U172" s="264"/>
      <c r="V172" s="264"/>
      <c r="W172" s="264"/>
      <c r="X172" s="170"/>
      <c r="Y172" s="170"/>
      <c r="Z172" s="170"/>
      <c r="AA172" s="310"/>
    </row>
    <row r="173" spans="1:27" s="12" customFormat="1" ht="13.5" thickBot="1">
      <c r="A173" s="479" t="s">
        <v>108</v>
      </c>
      <c r="B173" s="480"/>
      <c r="C173" s="480"/>
      <c r="D173" s="480"/>
      <c r="E173" s="480"/>
      <c r="F173" s="480"/>
      <c r="G173" s="481"/>
      <c r="H173" s="199">
        <f>SUM(H171:H172)</f>
        <v>5666160.81</v>
      </c>
      <c r="I173" s="205"/>
      <c r="J173" s="200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201"/>
      <c r="Y173" s="201"/>
      <c r="Z173" s="201"/>
      <c r="AA173" s="202"/>
    </row>
    <row r="174" spans="1:27" ht="15" customHeight="1" thickBot="1">
      <c r="A174" s="476" t="s">
        <v>980</v>
      </c>
      <c r="B174" s="477"/>
      <c r="C174" s="477"/>
      <c r="D174" s="477"/>
      <c r="E174" s="477"/>
      <c r="F174" s="477"/>
      <c r="G174" s="477"/>
      <c r="H174" s="477"/>
      <c r="I174" s="477"/>
      <c r="J174" s="477"/>
      <c r="K174" s="477"/>
      <c r="L174" s="477"/>
      <c r="M174" s="477"/>
      <c r="N174" s="477"/>
      <c r="O174" s="477"/>
      <c r="P174" s="477"/>
      <c r="Q174" s="477"/>
      <c r="R174" s="477"/>
      <c r="S174" s="477"/>
      <c r="T174" s="477"/>
      <c r="U174" s="477"/>
      <c r="V174" s="477"/>
      <c r="W174" s="477"/>
      <c r="X174" s="477"/>
      <c r="Y174" s="477"/>
      <c r="Z174" s="477"/>
      <c r="AA174" s="478"/>
    </row>
    <row r="175" spans="1:34" s="12" customFormat="1" ht="36">
      <c r="A175" s="301">
        <v>1</v>
      </c>
      <c r="B175" s="302" t="s">
        <v>237</v>
      </c>
      <c r="C175" s="109" t="s">
        <v>696</v>
      </c>
      <c r="D175" s="109" t="s">
        <v>173</v>
      </c>
      <c r="E175" s="109" t="s">
        <v>174</v>
      </c>
      <c r="F175" s="109" t="s">
        <v>161</v>
      </c>
      <c r="G175" s="109">
        <v>1974</v>
      </c>
      <c r="H175" s="356">
        <v>2412000</v>
      </c>
      <c r="I175" s="390" t="s">
        <v>274</v>
      </c>
      <c r="J175" s="323" t="s">
        <v>880</v>
      </c>
      <c r="K175" s="109" t="s">
        <v>884</v>
      </c>
      <c r="L175" s="109" t="s">
        <v>881</v>
      </c>
      <c r="M175" s="109" t="s">
        <v>882</v>
      </c>
      <c r="N175" s="109" t="s">
        <v>883</v>
      </c>
      <c r="O175" s="109">
        <v>1</v>
      </c>
      <c r="P175" s="109" t="s">
        <v>243</v>
      </c>
      <c r="Q175" s="109"/>
      <c r="R175" s="109" t="s">
        <v>172</v>
      </c>
      <c r="S175" s="109" t="s">
        <v>172</v>
      </c>
      <c r="T175" s="109" t="s">
        <v>885</v>
      </c>
      <c r="U175" s="109" t="s">
        <v>175</v>
      </c>
      <c r="V175" s="109" t="s">
        <v>176</v>
      </c>
      <c r="W175" s="109" t="s">
        <v>172</v>
      </c>
      <c r="X175" s="304">
        <v>1016.5</v>
      </c>
      <c r="Y175" s="304">
        <v>3</v>
      </c>
      <c r="Z175" s="304" t="s">
        <v>173</v>
      </c>
      <c r="AA175" s="305" t="s">
        <v>174</v>
      </c>
      <c r="AC175" s="464"/>
      <c r="AD175" s="464"/>
      <c r="AE175" s="464"/>
      <c r="AF175" s="464"/>
      <c r="AG175" s="464"/>
      <c r="AH175" s="464"/>
    </row>
    <row r="176" spans="1:27" s="12" customFormat="1" ht="13.5" thickBot="1">
      <c r="A176" s="479" t="s">
        <v>108</v>
      </c>
      <c r="B176" s="480"/>
      <c r="C176" s="480"/>
      <c r="D176" s="480"/>
      <c r="E176" s="480"/>
      <c r="F176" s="480"/>
      <c r="G176" s="481"/>
      <c r="H176" s="199">
        <f>SUM(H175)</f>
        <v>2412000</v>
      </c>
      <c r="I176" s="199"/>
      <c r="J176" s="200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201"/>
      <c r="Y176" s="201"/>
      <c r="Z176" s="201"/>
      <c r="AA176" s="202"/>
    </row>
    <row r="177" spans="1:27" ht="15" customHeight="1" thickBot="1">
      <c r="A177" s="476" t="s">
        <v>981</v>
      </c>
      <c r="B177" s="477"/>
      <c r="C177" s="477"/>
      <c r="D177" s="477"/>
      <c r="E177" s="477"/>
      <c r="F177" s="477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77"/>
      <c r="R177" s="477"/>
      <c r="S177" s="477"/>
      <c r="T177" s="477"/>
      <c r="U177" s="477"/>
      <c r="V177" s="477"/>
      <c r="W177" s="477"/>
      <c r="X177" s="477"/>
      <c r="Y177" s="477"/>
      <c r="Z177" s="477"/>
      <c r="AA177" s="478"/>
    </row>
    <row r="178" spans="1:27" s="12" customFormat="1" ht="48">
      <c r="A178" s="301">
        <v>1</v>
      </c>
      <c r="B178" s="322" t="s">
        <v>177</v>
      </c>
      <c r="C178" s="109" t="s">
        <v>178</v>
      </c>
      <c r="D178" s="109" t="s">
        <v>160</v>
      </c>
      <c r="E178" s="109" t="s">
        <v>161</v>
      </c>
      <c r="F178" s="109" t="s">
        <v>160</v>
      </c>
      <c r="G178" s="109" t="s">
        <v>780</v>
      </c>
      <c r="H178" s="356">
        <v>1558000</v>
      </c>
      <c r="I178" s="390" t="s">
        <v>274</v>
      </c>
      <c r="J178" s="323" t="s">
        <v>768</v>
      </c>
      <c r="K178" s="109" t="s">
        <v>179</v>
      </c>
      <c r="L178" s="109" t="s">
        <v>769</v>
      </c>
      <c r="M178" s="109" t="s">
        <v>770</v>
      </c>
      <c r="N178" s="109" t="s">
        <v>771</v>
      </c>
      <c r="O178" s="109">
        <v>1</v>
      </c>
      <c r="P178" s="109"/>
      <c r="Q178" s="109" t="s">
        <v>781</v>
      </c>
      <c r="R178" s="109" t="s">
        <v>231</v>
      </c>
      <c r="S178" s="109" t="s">
        <v>172</v>
      </c>
      <c r="T178" s="109" t="s">
        <v>172</v>
      </c>
      <c r="U178" s="109" t="s">
        <v>180</v>
      </c>
      <c r="V178" s="109" t="s">
        <v>172</v>
      </c>
      <c r="W178" s="109" t="s">
        <v>175</v>
      </c>
      <c r="X178" s="304">
        <v>430.86</v>
      </c>
      <c r="Y178" s="332" t="s">
        <v>181</v>
      </c>
      <c r="Z178" s="109" t="s">
        <v>182</v>
      </c>
      <c r="AA178" s="305" t="s">
        <v>161</v>
      </c>
    </row>
    <row r="179" spans="1:27" ht="13.5" thickBot="1">
      <c r="A179" s="466" t="s">
        <v>108</v>
      </c>
      <c r="B179" s="467"/>
      <c r="C179" s="467"/>
      <c r="D179" s="467"/>
      <c r="E179" s="467"/>
      <c r="F179" s="467"/>
      <c r="G179" s="468"/>
      <c r="H179" s="116">
        <f>SUM(H178)</f>
        <v>1558000</v>
      </c>
      <c r="I179" s="117"/>
      <c r="J179" s="118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20"/>
      <c r="Y179" s="120"/>
      <c r="Z179" s="120"/>
      <c r="AA179" s="121"/>
    </row>
    <row r="180" spans="1:27" ht="15" customHeight="1" thickBot="1">
      <c r="A180" s="476" t="s">
        <v>982</v>
      </c>
      <c r="B180" s="477"/>
      <c r="C180" s="477"/>
      <c r="D180" s="477"/>
      <c r="E180" s="477"/>
      <c r="F180" s="477"/>
      <c r="G180" s="477"/>
      <c r="H180" s="477"/>
      <c r="I180" s="477"/>
      <c r="J180" s="477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  <c r="Y180" s="477"/>
      <c r="Z180" s="477"/>
      <c r="AA180" s="478"/>
    </row>
    <row r="181" spans="1:27" s="12" customFormat="1" ht="36">
      <c r="A181" s="301">
        <v>1</v>
      </c>
      <c r="B181" s="302" t="s">
        <v>177</v>
      </c>
      <c r="C181" s="109" t="s">
        <v>178</v>
      </c>
      <c r="D181" s="109" t="s">
        <v>160</v>
      </c>
      <c r="E181" s="109" t="s">
        <v>161</v>
      </c>
      <c r="F181" s="109" t="s">
        <v>161</v>
      </c>
      <c r="G181" s="109">
        <v>1976</v>
      </c>
      <c r="H181" s="356">
        <v>2262000</v>
      </c>
      <c r="I181" s="390" t="s">
        <v>274</v>
      </c>
      <c r="J181" s="111" t="s">
        <v>475</v>
      </c>
      <c r="K181" s="109" t="s">
        <v>252</v>
      </c>
      <c r="L181" s="109" t="s">
        <v>860</v>
      </c>
      <c r="M181" s="109" t="s">
        <v>253</v>
      </c>
      <c r="N181" s="109" t="s">
        <v>254</v>
      </c>
      <c r="O181" s="109">
        <v>1</v>
      </c>
      <c r="P181" s="109"/>
      <c r="Q181" s="109"/>
      <c r="R181" s="109"/>
      <c r="S181" s="109"/>
      <c r="T181" s="109"/>
      <c r="U181" s="109"/>
      <c r="V181" s="109"/>
      <c r="W181" s="109"/>
      <c r="X181" s="109">
        <v>625.47</v>
      </c>
      <c r="Y181" s="109">
        <v>3</v>
      </c>
      <c r="Z181" s="109" t="s">
        <v>255</v>
      </c>
      <c r="AA181" s="207" t="s">
        <v>173</v>
      </c>
    </row>
    <row r="182" spans="1:34" ht="13.5" thickBot="1">
      <c r="A182" s="466" t="s">
        <v>108</v>
      </c>
      <c r="B182" s="467"/>
      <c r="C182" s="467"/>
      <c r="D182" s="467"/>
      <c r="E182" s="467"/>
      <c r="F182" s="467"/>
      <c r="G182" s="468"/>
      <c r="H182" s="116">
        <f>SUM(H181)</f>
        <v>2262000</v>
      </c>
      <c r="I182" s="116"/>
      <c r="J182" s="118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20"/>
      <c r="Y182" s="120"/>
      <c r="Z182" s="120"/>
      <c r="AA182" s="121"/>
      <c r="AC182" s="465"/>
      <c r="AD182" s="465"/>
      <c r="AE182" s="465"/>
      <c r="AF182" s="465"/>
      <c r="AG182" s="465"/>
      <c r="AH182" s="465"/>
    </row>
    <row r="183" spans="1:27" ht="15" customHeight="1" thickBot="1">
      <c r="A183" s="473" t="s">
        <v>983</v>
      </c>
      <c r="B183" s="474"/>
      <c r="C183" s="474"/>
      <c r="D183" s="474"/>
      <c r="E183" s="474"/>
      <c r="F183" s="474"/>
      <c r="G183" s="474"/>
      <c r="H183" s="474"/>
      <c r="I183" s="474"/>
      <c r="J183" s="474"/>
      <c r="K183" s="474"/>
      <c r="L183" s="474"/>
      <c r="M183" s="474"/>
      <c r="N183" s="474"/>
      <c r="O183" s="474"/>
      <c r="P183" s="474"/>
      <c r="Q183" s="474"/>
      <c r="R183" s="474"/>
      <c r="S183" s="474"/>
      <c r="T183" s="474"/>
      <c r="U183" s="474"/>
      <c r="V183" s="474"/>
      <c r="W183" s="474"/>
      <c r="X183" s="474"/>
      <c r="Y183" s="474"/>
      <c r="Z183" s="474"/>
      <c r="AA183" s="475"/>
    </row>
    <row r="184" spans="1:27" s="12" customFormat="1" ht="12.75">
      <c r="A184" s="460" t="s">
        <v>279</v>
      </c>
      <c r="B184" s="461"/>
      <c r="C184" s="461"/>
      <c r="D184" s="461"/>
      <c r="E184" s="462"/>
      <c r="F184" s="109"/>
      <c r="G184" s="109"/>
      <c r="H184" s="110"/>
      <c r="I184" s="110"/>
      <c r="J184" s="111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304"/>
      <c r="Y184" s="304"/>
      <c r="Z184" s="304"/>
      <c r="AA184" s="305"/>
    </row>
    <row r="185" spans="1:27" s="12" customFormat="1" ht="48">
      <c r="A185" s="333">
        <v>1</v>
      </c>
      <c r="B185" s="112" t="s">
        <v>729</v>
      </c>
      <c r="C185" s="112"/>
      <c r="D185" s="112"/>
      <c r="E185" s="112"/>
      <c r="F185" s="264"/>
      <c r="G185" s="264"/>
      <c r="H185" s="113">
        <v>34216.33</v>
      </c>
      <c r="I185" s="114" t="s">
        <v>275</v>
      </c>
      <c r="J185" s="115"/>
      <c r="K185" s="264" t="s">
        <v>844</v>
      </c>
      <c r="L185" s="264"/>
      <c r="M185" s="264"/>
      <c r="N185" s="264"/>
      <c r="O185" s="264">
        <v>1</v>
      </c>
      <c r="P185" s="264"/>
      <c r="Q185" s="264"/>
      <c r="R185" s="264"/>
      <c r="S185" s="264"/>
      <c r="T185" s="264"/>
      <c r="U185" s="264"/>
      <c r="V185" s="264"/>
      <c r="W185" s="264"/>
      <c r="X185" s="267"/>
      <c r="Y185" s="267"/>
      <c r="Z185" s="267"/>
      <c r="AA185" s="308"/>
    </row>
    <row r="186" spans="1:27" ht="13.5" thickBot="1">
      <c r="A186" s="466" t="s">
        <v>108</v>
      </c>
      <c r="B186" s="467"/>
      <c r="C186" s="467"/>
      <c r="D186" s="467"/>
      <c r="E186" s="467"/>
      <c r="F186" s="467"/>
      <c r="G186" s="468"/>
      <c r="H186" s="116">
        <f>SUM(H184:H185)</f>
        <v>34216.33</v>
      </c>
      <c r="I186" s="117"/>
      <c r="J186" s="118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20"/>
      <c r="Y186" s="120"/>
      <c r="Z186" s="120"/>
      <c r="AA186" s="121"/>
    </row>
    <row r="187" spans="1:27" ht="13.5" thickBot="1">
      <c r="A187" s="454" t="s">
        <v>984</v>
      </c>
      <c r="B187" s="455"/>
      <c r="C187" s="455"/>
      <c r="D187" s="455"/>
      <c r="E187" s="455"/>
      <c r="F187" s="455"/>
      <c r="G187" s="455"/>
      <c r="H187" s="455"/>
      <c r="I187" s="455"/>
      <c r="J187" s="455"/>
      <c r="K187" s="455"/>
      <c r="L187" s="455"/>
      <c r="M187" s="455"/>
      <c r="N187" s="455"/>
      <c r="O187" s="455"/>
      <c r="P187" s="455"/>
      <c r="Q187" s="455"/>
      <c r="R187" s="455"/>
      <c r="S187" s="455"/>
      <c r="T187" s="455"/>
      <c r="U187" s="455"/>
      <c r="V187" s="455"/>
      <c r="W187" s="455"/>
      <c r="X187" s="455"/>
      <c r="Y187" s="455"/>
      <c r="Z187" s="455"/>
      <c r="AA187" s="456"/>
    </row>
    <row r="188" spans="1:27" ht="13.5" thickBot="1">
      <c r="A188" s="457" t="s">
        <v>147</v>
      </c>
      <c r="B188" s="458"/>
      <c r="C188" s="458"/>
      <c r="D188" s="458"/>
      <c r="E188" s="458"/>
      <c r="F188" s="458"/>
      <c r="G188" s="458"/>
      <c r="H188" s="458"/>
      <c r="I188" s="458"/>
      <c r="J188" s="458"/>
      <c r="K188" s="458"/>
      <c r="L188" s="458"/>
      <c r="M188" s="458"/>
      <c r="N188" s="458"/>
      <c r="O188" s="458"/>
      <c r="P188" s="458"/>
      <c r="Q188" s="458"/>
      <c r="R188" s="458"/>
      <c r="S188" s="458"/>
      <c r="T188" s="458"/>
      <c r="U188" s="458"/>
      <c r="V188" s="458"/>
      <c r="W188" s="458"/>
      <c r="X188" s="458"/>
      <c r="Y188" s="458"/>
      <c r="Z188" s="458"/>
      <c r="AA188" s="459"/>
    </row>
    <row r="189" spans="1:31" ht="39" customHeight="1" thickBot="1">
      <c r="A189" s="506" t="s">
        <v>108</v>
      </c>
      <c r="B189" s="507"/>
      <c r="C189" s="507"/>
      <c r="D189" s="507"/>
      <c r="E189" s="507"/>
      <c r="F189" s="507"/>
      <c r="G189" s="507"/>
      <c r="H189" s="208">
        <f>SUM(H132,H146,H157,H169,H173,H176,H179,H182,H186)</f>
        <v>148409516.88000003</v>
      </c>
      <c r="I189" s="209"/>
      <c r="J189" s="210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2"/>
      <c r="Y189" s="212"/>
      <c r="Z189" s="212"/>
      <c r="AA189" s="213"/>
      <c r="AE189" s="9"/>
    </row>
    <row r="191" spans="8:9" ht="37.5" customHeight="1">
      <c r="H191" s="11"/>
      <c r="I191" s="11"/>
    </row>
    <row r="192" spans="8:10" ht="12.75">
      <c r="H192" s="11"/>
      <c r="J192" s="11"/>
    </row>
    <row r="193" ht="12.75">
      <c r="I193" s="11"/>
    </row>
    <row r="197" ht="12.75">
      <c r="H197" s="11"/>
    </row>
    <row r="198" ht="12.75">
      <c r="I198" s="11"/>
    </row>
  </sheetData>
  <sheetProtection/>
  <mergeCells count="60">
    <mergeCell ref="B118:H118"/>
    <mergeCell ref="A6:AA6"/>
    <mergeCell ref="X4:X5"/>
    <mergeCell ref="B4:B5"/>
    <mergeCell ref="O4:O5"/>
    <mergeCell ref="L4:N4"/>
    <mergeCell ref="Q4:Q5"/>
    <mergeCell ref="A4:A5"/>
    <mergeCell ref="X89:X91"/>
    <mergeCell ref="I89:I91"/>
    <mergeCell ref="A189:G189"/>
    <mergeCell ref="AA4:AA5"/>
    <mergeCell ref="J4:J5"/>
    <mergeCell ref="D4:D5"/>
    <mergeCell ref="G4:G5"/>
    <mergeCell ref="P4:P5"/>
    <mergeCell ref="H4:H5"/>
    <mergeCell ref="R4:W4"/>
    <mergeCell ref="C4:C5"/>
    <mergeCell ref="A176:G176"/>
    <mergeCell ref="A133:AA133"/>
    <mergeCell ref="Z4:Z5"/>
    <mergeCell ref="F4:F5"/>
    <mergeCell ref="E4:E5"/>
    <mergeCell ref="A132:G132"/>
    <mergeCell ref="Y4:Y5"/>
    <mergeCell ref="B126:C126"/>
    <mergeCell ref="I4:I5"/>
    <mergeCell ref="K4:K5"/>
    <mergeCell ref="A127:A128"/>
    <mergeCell ref="A186:G186"/>
    <mergeCell ref="A160:AA160"/>
    <mergeCell ref="A174:AA174"/>
    <mergeCell ref="AB161:AK161"/>
    <mergeCell ref="AB162:AE162"/>
    <mergeCell ref="A173:G173"/>
    <mergeCell ref="A179:G179"/>
    <mergeCell ref="A170:AA170"/>
    <mergeCell ref="A169:G169"/>
    <mergeCell ref="A177:AA177"/>
    <mergeCell ref="A135:AA135"/>
    <mergeCell ref="A134:AA134"/>
    <mergeCell ref="AB136:AH136"/>
    <mergeCell ref="A183:AA183"/>
    <mergeCell ref="A180:AA180"/>
    <mergeCell ref="AC171:AH171"/>
    <mergeCell ref="A146:G146"/>
    <mergeCell ref="A147:AA147"/>
    <mergeCell ref="A159:AA159"/>
    <mergeCell ref="A158:AA158"/>
    <mergeCell ref="H89:H91"/>
    <mergeCell ref="A187:AA187"/>
    <mergeCell ref="A188:AA188"/>
    <mergeCell ref="A184:E184"/>
    <mergeCell ref="A1:E1"/>
    <mergeCell ref="AC148:AH148"/>
    <mergeCell ref="AB137:AG137"/>
    <mergeCell ref="AC182:AH182"/>
    <mergeCell ref="AC175:AH175"/>
    <mergeCell ref="A182:G182"/>
  </mergeCells>
  <printOptions/>
  <pageMargins left="0" right="0" top="0.984251968503937" bottom="0.984251968503937" header="0.5118110236220472" footer="0.5118110236220472"/>
  <pageSetup horizontalDpi="600" verticalDpi="600" orientation="landscape" paperSize="9" scale="41" r:id="rId1"/>
  <colBreaks count="1" manualBreakCount="1">
    <brk id="13" max="1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8"/>
  <sheetViews>
    <sheetView zoomScale="140" zoomScaleNormal="140" zoomScalePageLayoutView="0" workbookViewId="0" topLeftCell="A1">
      <selection activeCell="D403" sqref="D403"/>
    </sheetView>
  </sheetViews>
  <sheetFormatPr defaultColWidth="9.140625" defaultRowHeight="12.75"/>
  <cols>
    <col min="1" max="1" width="5.00390625" style="195" customWidth="1"/>
    <col min="2" max="2" width="42.57421875" style="295" customWidth="1"/>
    <col min="3" max="3" width="10.28125" style="195" customWidth="1"/>
    <col min="4" max="4" width="20.140625" style="196" customWidth="1"/>
    <col min="5" max="5" width="17.7109375" style="51" customWidth="1"/>
    <col min="6" max="6" width="15.140625" style="51" customWidth="1"/>
    <col min="7" max="7" width="11.140625" style="51" bestFit="1" customWidth="1"/>
    <col min="8" max="8" width="10.140625" style="51" bestFit="1" customWidth="1"/>
    <col min="9" max="9" width="26.28125" style="51" customWidth="1"/>
    <col min="10" max="16384" width="9.140625" style="51" customWidth="1"/>
  </cols>
  <sheetData>
    <row r="1" spans="1:4" ht="12">
      <c r="A1" s="538" t="s">
        <v>190</v>
      </c>
      <c r="B1" s="538"/>
      <c r="C1" s="538"/>
      <c r="D1" s="538"/>
    </row>
    <row r="3" spans="1:4" ht="24.75" customHeight="1">
      <c r="A3" s="547" t="s">
        <v>773</v>
      </c>
      <c r="B3" s="547"/>
      <c r="C3" s="547"/>
      <c r="D3" s="547"/>
    </row>
    <row r="4" spans="1:4" ht="24">
      <c r="A4" s="142" t="s">
        <v>100</v>
      </c>
      <c r="B4" s="142" t="s">
        <v>110</v>
      </c>
      <c r="C4" s="142" t="s">
        <v>111</v>
      </c>
      <c r="D4" s="143" t="s">
        <v>112</v>
      </c>
    </row>
    <row r="5" spans="1:4" ht="14.25" customHeight="1">
      <c r="A5" s="548" t="s">
        <v>148</v>
      </c>
      <c r="B5" s="548"/>
      <c r="C5" s="548"/>
      <c r="D5" s="548"/>
    </row>
    <row r="6" spans="1:4" s="52" customFormat="1" ht="24">
      <c r="A6" s="89">
        <v>1</v>
      </c>
      <c r="B6" s="144" t="s">
        <v>515</v>
      </c>
      <c r="C6" s="145">
        <v>2017</v>
      </c>
      <c r="D6" s="146">
        <v>148494.21</v>
      </c>
    </row>
    <row r="7" spans="1:4" s="52" customFormat="1" ht="24">
      <c r="A7" s="89">
        <v>2</v>
      </c>
      <c r="B7" s="144" t="s">
        <v>963</v>
      </c>
      <c r="C7" s="145">
        <v>2017</v>
      </c>
      <c r="D7" s="146">
        <v>73027.56</v>
      </c>
    </row>
    <row r="8" spans="1:4" s="52" customFormat="1" ht="12">
      <c r="A8" s="147">
        <v>3</v>
      </c>
      <c r="B8" s="144" t="s">
        <v>516</v>
      </c>
      <c r="C8" s="145">
        <v>2017</v>
      </c>
      <c r="D8" s="146">
        <v>10455</v>
      </c>
    </row>
    <row r="9" spans="1:4" s="52" customFormat="1" ht="12">
      <c r="A9" s="147">
        <v>4</v>
      </c>
      <c r="B9" s="144" t="s">
        <v>731</v>
      </c>
      <c r="C9" s="145">
        <v>2017</v>
      </c>
      <c r="D9" s="146">
        <v>25830</v>
      </c>
    </row>
    <row r="10" spans="1:5" ht="12">
      <c r="A10" s="147">
        <v>5</v>
      </c>
      <c r="B10" s="148" t="s">
        <v>732</v>
      </c>
      <c r="C10" s="147">
        <v>2017</v>
      </c>
      <c r="D10" s="254">
        <v>1800</v>
      </c>
      <c r="E10" s="57"/>
    </row>
    <row r="11" spans="1:4" s="52" customFormat="1" ht="14.25" customHeight="1">
      <c r="A11" s="531" t="s">
        <v>108</v>
      </c>
      <c r="B11" s="531"/>
      <c r="C11" s="531"/>
      <c r="D11" s="114">
        <f>SUM(D6:D10)</f>
        <v>259606.77</v>
      </c>
    </row>
    <row r="12" spans="1:7" s="53" customFormat="1" ht="12.75" customHeight="1">
      <c r="A12" s="533" t="s">
        <v>149</v>
      </c>
      <c r="B12" s="533"/>
      <c r="C12" s="533"/>
      <c r="D12" s="533"/>
      <c r="E12" s="51"/>
      <c r="F12" s="51"/>
      <c r="G12" s="51"/>
    </row>
    <row r="13" spans="1:7" s="54" customFormat="1" ht="12">
      <c r="A13" s="149">
        <v>1</v>
      </c>
      <c r="B13" s="150" t="s">
        <v>955</v>
      </c>
      <c r="C13" s="149">
        <v>2016</v>
      </c>
      <c r="D13" s="151">
        <v>3230</v>
      </c>
      <c r="E13" s="52"/>
      <c r="F13" s="52"/>
      <c r="G13" s="52"/>
    </row>
    <row r="14" spans="1:7" s="54" customFormat="1" ht="12">
      <c r="A14" s="152">
        <v>2</v>
      </c>
      <c r="B14" s="153" t="s">
        <v>955</v>
      </c>
      <c r="C14" s="152">
        <v>2016</v>
      </c>
      <c r="D14" s="154">
        <v>3230</v>
      </c>
      <c r="E14" s="52"/>
      <c r="F14" s="52"/>
      <c r="G14" s="52"/>
    </row>
    <row r="15" spans="1:7" s="54" customFormat="1" ht="12">
      <c r="A15" s="149">
        <v>3</v>
      </c>
      <c r="B15" s="153" t="s">
        <v>955</v>
      </c>
      <c r="C15" s="152">
        <v>2016</v>
      </c>
      <c r="D15" s="154">
        <v>2114.14</v>
      </c>
      <c r="E15" s="52"/>
      <c r="F15" s="52"/>
      <c r="G15" s="52"/>
    </row>
    <row r="16" spans="1:7" s="54" customFormat="1" ht="12">
      <c r="A16" s="152">
        <v>4</v>
      </c>
      <c r="B16" s="153" t="s">
        <v>955</v>
      </c>
      <c r="C16" s="152">
        <v>2016</v>
      </c>
      <c r="D16" s="154">
        <v>2956</v>
      </c>
      <c r="E16" s="52"/>
      <c r="F16" s="52"/>
      <c r="G16" s="52"/>
    </row>
    <row r="17" spans="1:7" s="54" customFormat="1" ht="12">
      <c r="A17" s="149">
        <v>5</v>
      </c>
      <c r="B17" s="153" t="s">
        <v>955</v>
      </c>
      <c r="C17" s="152">
        <v>2016</v>
      </c>
      <c r="D17" s="154">
        <v>2956</v>
      </c>
      <c r="E17" s="52"/>
      <c r="F17" s="52"/>
      <c r="G17" s="52"/>
    </row>
    <row r="18" spans="1:7" s="54" customFormat="1" ht="12">
      <c r="A18" s="152">
        <v>6</v>
      </c>
      <c r="B18" s="153" t="s">
        <v>955</v>
      </c>
      <c r="C18" s="152">
        <v>2016</v>
      </c>
      <c r="D18" s="154">
        <v>2956</v>
      </c>
      <c r="E18" s="52"/>
      <c r="F18" s="52"/>
      <c r="G18" s="52"/>
    </row>
    <row r="19" spans="1:11" s="54" customFormat="1" ht="12">
      <c r="A19" s="149">
        <v>7</v>
      </c>
      <c r="B19" s="153" t="s">
        <v>956</v>
      </c>
      <c r="C19" s="152">
        <v>2016</v>
      </c>
      <c r="D19" s="154">
        <v>2940</v>
      </c>
      <c r="E19" s="52"/>
      <c r="F19" s="52"/>
      <c r="G19" s="155"/>
      <c r="H19" s="55"/>
      <c r="I19" s="55"/>
      <c r="J19" s="55"/>
      <c r="K19" s="55"/>
    </row>
    <row r="20" spans="1:7" s="54" customFormat="1" ht="12">
      <c r="A20" s="152">
        <v>8</v>
      </c>
      <c r="B20" s="157" t="s">
        <v>667</v>
      </c>
      <c r="C20" s="156">
        <v>2016</v>
      </c>
      <c r="D20" s="158">
        <v>878</v>
      </c>
      <c r="E20" s="52"/>
      <c r="F20" s="52"/>
      <c r="G20" s="52"/>
    </row>
    <row r="21" spans="1:7" s="54" customFormat="1" ht="12">
      <c r="A21" s="149">
        <v>9</v>
      </c>
      <c r="B21" s="148" t="s">
        <v>957</v>
      </c>
      <c r="C21" s="147">
        <v>2016</v>
      </c>
      <c r="D21" s="159">
        <v>2160</v>
      </c>
      <c r="E21" s="52"/>
      <c r="F21" s="52"/>
      <c r="G21" s="52"/>
    </row>
    <row r="22" spans="1:7" s="54" customFormat="1" ht="12">
      <c r="A22" s="152">
        <v>10</v>
      </c>
      <c r="B22" s="148" t="s">
        <v>668</v>
      </c>
      <c r="C22" s="147">
        <v>2016</v>
      </c>
      <c r="D22" s="159">
        <v>1140</v>
      </c>
      <c r="E22" s="52"/>
      <c r="F22" s="52"/>
      <c r="G22" s="52"/>
    </row>
    <row r="23" spans="1:7" s="54" customFormat="1" ht="12">
      <c r="A23" s="149">
        <v>11</v>
      </c>
      <c r="B23" s="148" t="s">
        <v>495</v>
      </c>
      <c r="C23" s="147">
        <v>2016</v>
      </c>
      <c r="D23" s="159">
        <v>5977</v>
      </c>
      <c r="E23" s="52"/>
      <c r="F23" s="52"/>
      <c r="G23" s="52"/>
    </row>
    <row r="24" spans="1:7" s="54" customFormat="1" ht="12">
      <c r="A24" s="152">
        <v>12</v>
      </c>
      <c r="B24" s="148" t="s">
        <v>496</v>
      </c>
      <c r="C24" s="147">
        <v>2017</v>
      </c>
      <c r="D24" s="159">
        <v>3490</v>
      </c>
      <c r="E24" s="52"/>
      <c r="F24" s="52"/>
      <c r="G24" s="52"/>
    </row>
    <row r="25" spans="1:7" s="54" customFormat="1" ht="12">
      <c r="A25" s="149">
        <v>13</v>
      </c>
      <c r="B25" s="148" t="s">
        <v>958</v>
      </c>
      <c r="C25" s="147">
        <v>2017</v>
      </c>
      <c r="D25" s="159">
        <v>1200</v>
      </c>
      <c r="E25" s="52"/>
      <c r="F25" s="52"/>
      <c r="G25" s="52"/>
    </row>
    <row r="26" spans="1:7" s="54" customFormat="1" ht="12">
      <c r="A26" s="152">
        <v>14</v>
      </c>
      <c r="B26" s="148" t="s">
        <v>669</v>
      </c>
      <c r="C26" s="147">
        <v>2018</v>
      </c>
      <c r="D26" s="159">
        <v>2829</v>
      </c>
      <c r="E26" s="52"/>
      <c r="F26" s="52"/>
      <c r="G26" s="52"/>
    </row>
    <row r="27" spans="1:7" s="54" customFormat="1" ht="12">
      <c r="A27" s="149">
        <v>15</v>
      </c>
      <c r="B27" s="148" t="s">
        <v>670</v>
      </c>
      <c r="C27" s="147">
        <v>2018</v>
      </c>
      <c r="D27" s="159">
        <v>2149</v>
      </c>
      <c r="E27" s="52"/>
      <c r="F27" s="52"/>
      <c r="G27" s="52"/>
    </row>
    <row r="28" spans="1:7" s="54" customFormat="1" ht="12">
      <c r="A28" s="152">
        <v>16</v>
      </c>
      <c r="B28" s="148" t="s">
        <v>955</v>
      </c>
      <c r="C28" s="147">
        <v>2018</v>
      </c>
      <c r="D28" s="159">
        <v>3075</v>
      </c>
      <c r="E28" s="52"/>
      <c r="F28" s="52"/>
      <c r="G28" s="52"/>
    </row>
    <row r="29" spans="1:7" s="54" customFormat="1" ht="12">
      <c r="A29" s="149">
        <v>17</v>
      </c>
      <c r="B29" s="148" t="s">
        <v>955</v>
      </c>
      <c r="C29" s="147">
        <v>2018</v>
      </c>
      <c r="D29" s="159">
        <v>2495.65</v>
      </c>
      <c r="E29" s="52"/>
      <c r="F29" s="52"/>
      <c r="G29" s="52"/>
    </row>
    <row r="30" spans="1:7" s="54" customFormat="1" ht="12">
      <c r="A30" s="152">
        <v>18</v>
      </c>
      <c r="B30" s="148" t="s">
        <v>955</v>
      </c>
      <c r="C30" s="147">
        <v>2018</v>
      </c>
      <c r="D30" s="159">
        <v>2493.34</v>
      </c>
      <c r="E30" s="52"/>
      <c r="F30" s="52"/>
      <c r="G30" s="52"/>
    </row>
    <row r="31" spans="1:7" s="54" customFormat="1" ht="12">
      <c r="A31" s="149">
        <v>19</v>
      </c>
      <c r="B31" s="148" t="s">
        <v>959</v>
      </c>
      <c r="C31" s="147">
        <v>2019</v>
      </c>
      <c r="D31" s="159">
        <v>2990</v>
      </c>
      <c r="E31" s="52"/>
      <c r="F31" s="52"/>
      <c r="G31" s="52"/>
    </row>
    <row r="32" spans="1:7" s="54" customFormat="1" ht="12">
      <c r="A32" s="152">
        <v>20</v>
      </c>
      <c r="B32" s="148" t="s">
        <v>955</v>
      </c>
      <c r="C32" s="147">
        <v>2019</v>
      </c>
      <c r="D32" s="159">
        <v>2430</v>
      </c>
      <c r="E32" s="52"/>
      <c r="F32" s="52"/>
      <c r="G32" s="52"/>
    </row>
    <row r="33" spans="1:7" s="54" customFormat="1" ht="12">
      <c r="A33" s="149">
        <v>21</v>
      </c>
      <c r="B33" s="148" t="s">
        <v>955</v>
      </c>
      <c r="C33" s="147">
        <v>2019</v>
      </c>
      <c r="D33" s="159">
        <v>2493.34</v>
      </c>
      <c r="E33" s="52"/>
      <c r="F33" s="52"/>
      <c r="G33" s="52"/>
    </row>
    <row r="34" spans="1:7" s="54" customFormat="1" ht="12">
      <c r="A34" s="152">
        <v>22</v>
      </c>
      <c r="B34" s="148" t="s">
        <v>955</v>
      </c>
      <c r="C34" s="147">
        <v>2019</v>
      </c>
      <c r="D34" s="159">
        <v>1913.33</v>
      </c>
      <c r="E34" s="52"/>
      <c r="F34" s="52"/>
      <c r="G34" s="52"/>
    </row>
    <row r="35" spans="1:7" s="54" customFormat="1" ht="12">
      <c r="A35" s="149">
        <v>23</v>
      </c>
      <c r="B35" s="148" t="s">
        <v>955</v>
      </c>
      <c r="C35" s="147">
        <v>2019</v>
      </c>
      <c r="D35" s="159">
        <v>1913.33</v>
      </c>
      <c r="E35" s="52"/>
      <c r="F35" s="52"/>
      <c r="G35" s="52"/>
    </row>
    <row r="36" spans="1:7" s="54" customFormat="1" ht="12">
      <c r="A36" s="152">
        <v>24</v>
      </c>
      <c r="B36" s="148" t="s">
        <v>960</v>
      </c>
      <c r="C36" s="147">
        <v>2020</v>
      </c>
      <c r="D36" s="159">
        <v>1000</v>
      </c>
      <c r="E36" s="52"/>
      <c r="F36" s="52"/>
      <c r="G36" s="52"/>
    </row>
    <row r="37" spans="1:7" s="54" customFormat="1" ht="12">
      <c r="A37" s="149">
        <v>25</v>
      </c>
      <c r="B37" s="148" t="s">
        <v>960</v>
      </c>
      <c r="C37" s="147">
        <v>2020</v>
      </c>
      <c r="D37" s="159">
        <v>1000</v>
      </c>
      <c r="E37" s="52"/>
      <c r="F37" s="52"/>
      <c r="G37" s="52"/>
    </row>
    <row r="38" spans="1:7" s="54" customFormat="1" ht="14.25" customHeight="1">
      <c r="A38" s="531" t="s">
        <v>108</v>
      </c>
      <c r="B38" s="531"/>
      <c r="C38" s="531"/>
      <c r="D38" s="160">
        <f>SUM(D13:D37)</f>
        <v>62009.130000000005</v>
      </c>
      <c r="E38" s="52"/>
      <c r="F38" s="52"/>
      <c r="G38" s="52"/>
    </row>
    <row r="39" spans="1:7" s="53" customFormat="1" ht="14.25" customHeight="1">
      <c r="A39" s="533" t="s">
        <v>150</v>
      </c>
      <c r="B39" s="533"/>
      <c r="C39" s="533"/>
      <c r="D39" s="533"/>
      <c r="E39" s="51"/>
      <c r="F39" s="51"/>
      <c r="G39" s="51"/>
    </row>
    <row r="40" spans="1:7" s="53" customFormat="1" ht="12">
      <c r="A40" s="147">
        <v>1</v>
      </c>
      <c r="B40" s="161" t="s">
        <v>920</v>
      </c>
      <c r="C40" s="264">
        <v>2019</v>
      </c>
      <c r="D40" s="162">
        <v>1120</v>
      </c>
      <c r="E40" s="51"/>
      <c r="F40" s="51"/>
      <c r="G40" s="51"/>
    </row>
    <row r="41" spans="1:7" s="54" customFormat="1" ht="12">
      <c r="A41" s="264">
        <v>2</v>
      </c>
      <c r="B41" s="161" t="s">
        <v>921</v>
      </c>
      <c r="C41" s="264">
        <v>2016</v>
      </c>
      <c r="D41" s="162">
        <v>149</v>
      </c>
      <c r="E41" s="52"/>
      <c r="F41" s="52"/>
      <c r="G41" s="52"/>
    </row>
    <row r="42" spans="1:7" s="54" customFormat="1" ht="12">
      <c r="A42" s="147">
        <v>3</v>
      </c>
      <c r="B42" s="161" t="s">
        <v>922</v>
      </c>
      <c r="C42" s="264">
        <v>2019</v>
      </c>
      <c r="D42" s="162">
        <v>600</v>
      </c>
      <c r="E42" s="52"/>
      <c r="F42" s="52"/>
      <c r="G42" s="52"/>
    </row>
    <row r="43" spans="1:7" s="54" customFormat="1" ht="12">
      <c r="A43" s="264">
        <v>4</v>
      </c>
      <c r="B43" s="161" t="s">
        <v>923</v>
      </c>
      <c r="C43" s="264">
        <v>2018</v>
      </c>
      <c r="D43" s="162">
        <v>14022</v>
      </c>
      <c r="E43" s="52"/>
      <c r="F43" s="52"/>
      <c r="G43" s="52"/>
    </row>
    <row r="44" spans="1:7" s="54" customFormat="1" ht="12">
      <c r="A44" s="147">
        <v>5</v>
      </c>
      <c r="B44" s="161" t="s">
        <v>924</v>
      </c>
      <c r="C44" s="264">
        <v>2019</v>
      </c>
      <c r="D44" s="162">
        <v>11200</v>
      </c>
      <c r="E44" s="52"/>
      <c r="F44" s="52"/>
      <c r="G44" s="52"/>
    </row>
    <row r="45" spans="1:7" s="54" customFormat="1" ht="12">
      <c r="A45" s="264">
        <v>6</v>
      </c>
      <c r="B45" s="161" t="s">
        <v>925</v>
      </c>
      <c r="C45" s="264">
        <v>2019</v>
      </c>
      <c r="D45" s="162">
        <v>14000</v>
      </c>
      <c r="E45" s="52"/>
      <c r="F45" s="52"/>
      <c r="G45" s="52"/>
    </row>
    <row r="46" spans="1:7" s="54" customFormat="1" ht="12">
      <c r="A46" s="147">
        <v>7</v>
      </c>
      <c r="B46" s="161" t="s">
        <v>926</v>
      </c>
      <c r="C46" s="264">
        <v>2019</v>
      </c>
      <c r="D46" s="162">
        <v>600</v>
      </c>
      <c r="E46" s="52"/>
      <c r="F46" s="52"/>
      <c r="G46" s="52"/>
    </row>
    <row r="47" spans="1:7" s="54" customFormat="1" ht="12">
      <c r="A47" s="264">
        <v>8</v>
      </c>
      <c r="B47" s="161" t="s">
        <v>927</v>
      </c>
      <c r="C47" s="264">
        <v>2019</v>
      </c>
      <c r="D47" s="162">
        <v>350</v>
      </c>
      <c r="E47" s="52"/>
      <c r="F47" s="52"/>
      <c r="G47" s="52"/>
    </row>
    <row r="48" spans="1:7" s="54" customFormat="1" ht="12">
      <c r="A48" s="147">
        <v>9</v>
      </c>
      <c r="B48" s="161" t="s">
        <v>928</v>
      </c>
      <c r="C48" s="264">
        <v>2019</v>
      </c>
      <c r="D48" s="162">
        <v>8070</v>
      </c>
      <c r="E48" s="52"/>
      <c r="F48" s="52"/>
      <c r="G48" s="52"/>
    </row>
    <row r="49" spans="1:7" s="54" customFormat="1" ht="12">
      <c r="A49" s="264">
        <v>10</v>
      </c>
      <c r="B49" s="161" t="s">
        <v>929</v>
      </c>
      <c r="C49" s="264">
        <v>2020</v>
      </c>
      <c r="D49" s="162">
        <v>620</v>
      </c>
      <c r="E49" s="52"/>
      <c r="F49" s="52"/>
      <c r="G49" s="52"/>
    </row>
    <row r="50" spans="1:7" s="54" customFormat="1" ht="12">
      <c r="A50" s="147">
        <v>11</v>
      </c>
      <c r="B50" s="161" t="s">
        <v>930</v>
      </c>
      <c r="C50" s="264">
        <v>2019</v>
      </c>
      <c r="D50" s="162">
        <v>5535</v>
      </c>
      <c r="E50" s="52"/>
      <c r="F50" s="52"/>
      <c r="G50" s="52"/>
    </row>
    <row r="51" spans="1:7" s="54" customFormat="1" ht="12">
      <c r="A51" s="264">
        <v>12</v>
      </c>
      <c r="B51" s="161" t="s">
        <v>931</v>
      </c>
      <c r="C51" s="264">
        <v>2019</v>
      </c>
      <c r="D51" s="162">
        <v>6000</v>
      </c>
      <c r="E51" s="52"/>
      <c r="F51" s="52"/>
      <c r="G51" s="52"/>
    </row>
    <row r="52" spans="1:7" s="54" customFormat="1" ht="12">
      <c r="A52" s="147">
        <v>13</v>
      </c>
      <c r="B52" s="161" t="s">
        <v>932</v>
      </c>
      <c r="C52" s="264">
        <v>2019</v>
      </c>
      <c r="D52" s="162">
        <v>630</v>
      </c>
      <c r="E52" s="52"/>
      <c r="F52" s="52"/>
      <c r="G52" s="52"/>
    </row>
    <row r="53" spans="1:7" s="54" customFormat="1" ht="12">
      <c r="A53" s="264">
        <v>14</v>
      </c>
      <c r="B53" s="161" t="s">
        <v>933</v>
      </c>
      <c r="C53" s="264">
        <v>2020</v>
      </c>
      <c r="D53" s="162">
        <v>1180.14</v>
      </c>
      <c r="E53" s="52"/>
      <c r="F53" s="52"/>
      <c r="G53" s="52"/>
    </row>
    <row r="54" spans="1:7" s="54" customFormat="1" ht="12">
      <c r="A54" s="147">
        <v>15</v>
      </c>
      <c r="B54" s="161" t="s">
        <v>934</v>
      </c>
      <c r="C54" s="264">
        <v>2016</v>
      </c>
      <c r="D54" s="162">
        <v>15129</v>
      </c>
      <c r="E54" s="52"/>
      <c r="F54" s="52"/>
      <c r="G54" s="52"/>
    </row>
    <row r="55" spans="1:7" s="54" customFormat="1" ht="12">
      <c r="A55" s="264">
        <v>16</v>
      </c>
      <c r="B55" s="148" t="s">
        <v>935</v>
      </c>
      <c r="C55" s="147">
        <v>2016</v>
      </c>
      <c r="D55" s="159">
        <v>14760</v>
      </c>
      <c r="E55" s="52"/>
      <c r="F55" s="52"/>
      <c r="G55" s="52"/>
    </row>
    <row r="56" spans="1:7" s="54" customFormat="1" ht="12">
      <c r="A56" s="147">
        <v>17</v>
      </c>
      <c r="B56" s="148" t="s">
        <v>936</v>
      </c>
      <c r="C56" s="147">
        <v>2016</v>
      </c>
      <c r="D56" s="159">
        <v>2338</v>
      </c>
      <c r="E56" s="52"/>
      <c r="F56" s="52"/>
      <c r="G56" s="52"/>
    </row>
    <row r="57" spans="1:7" s="54" customFormat="1" ht="12">
      <c r="A57" s="264">
        <v>18</v>
      </c>
      <c r="B57" s="148" t="s">
        <v>576</v>
      </c>
      <c r="C57" s="147">
        <v>2017</v>
      </c>
      <c r="D57" s="159">
        <v>569</v>
      </c>
      <c r="E57" s="52"/>
      <c r="F57" s="52"/>
      <c r="G57" s="52"/>
    </row>
    <row r="58" spans="1:7" s="54" customFormat="1" ht="12">
      <c r="A58" s="147">
        <v>19</v>
      </c>
      <c r="B58" s="148" t="s">
        <v>937</v>
      </c>
      <c r="C58" s="147">
        <v>2017</v>
      </c>
      <c r="D58" s="159">
        <v>5187</v>
      </c>
      <c r="E58" s="52"/>
      <c r="F58" s="52"/>
      <c r="G58" s="52"/>
    </row>
    <row r="59" spans="1:7" s="54" customFormat="1" ht="12">
      <c r="A59" s="264">
        <v>20</v>
      </c>
      <c r="B59" s="148" t="s">
        <v>938</v>
      </c>
      <c r="C59" s="147">
        <v>2017</v>
      </c>
      <c r="D59" s="159">
        <v>1467</v>
      </c>
      <c r="E59" s="52"/>
      <c r="F59" s="52"/>
      <c r="G59" s="52"/>
    </row>
    <row r="60" spans="1:7" s="54" customFormat="1" ht="12">
      <c r="A60" s="147">
        <v>21</v>
      </c>
      <c r="B60" s="148" t="s">
        <v>939</v>
      </c>
      <c r="C60" s="147">
        <v>2018</v>
      </c>
      <c r="D60" s="159">
        <v>9000</v>
      </c>
      <c r="E60" s="52"/>
      <c r="F60" s="52"/>
      <c r="G60" s="52"/>
    </row>
    <row r="61" spans="1:7" s="54" customFormat="1" ht="12">
      <c r="A61" s="264">
        <v>22</v>
      </c>
      <c r="B61" s="148" t="s">
        <v>940</v>
      </c>
      <c r="C61" s="147">
        <v>2018</v>
      </c>
      <c r="D61" s="159">
        <v>10599.99</v>
      </c>
      <c r="E61" s="52"/>
      <c r="F61" s="52"/>
      <c r="G61" s="52"/>
    </row>
    <row r="62" spans="1:7" s="54" customFormat="1" ht="12">
      <c r="A62" s="147">
        <v>23</v>
      </c>
      <c r="B62" s="148" t="s">
        <v>941</v>
      </c>
      <c r="C62" s="147">
        <v>2018</v>
      </c>
      <c r="D62" s="159">
        <v>2651.48</v>
      </c>
      <c r="E62" s="52"/>
      <c r="F62" s="52"/>
      <c r="G62" s="52"/>
    </row>
    <row r="63" spans="1:7" s="54" customFormat="1" ht="12">
      <c r="A63" s="264">
        <v>24</v>
      </c>
      <c r="B63" s="148" t="s">
        <v>942</v>
      </c>
      <c r="C63" s="147">
        <v>2018</v>
      </c>
      <c r="D63" s="159">
        <v>8436.6</v>
      </c>
      <c r="E63" s="52"/>
      <c r="F63" s="52"/>
      <c r="G63" s="52"/>
    </row>
    <row r="64" spans="1:7" s="54" customFormat="1" ht="12">
      <c r="A64" s="147">
        <v>25</v>
      </c>
      <c r="B64" s="148" t="s">
        <v>943</v>
      </c>
      <c r="C64" s="147">
        <v>2019</v>
      </c>
      <c r="D64" s="159">
        <v>6371.4</v>
      </c>
      <c r="E64" s="52"/>
      <c r="F64" s="52"/>
      <c r="G64" s="52"/>
    </row>
    <row r="65" spans="1:7" s="54" customFormat="1" ht="12">
      <c r="A65" s="264">
        <v>26</v>
      </c>
      <c r="B65" s="148" t="s">
        <v>577</v>
      </c>
      <c r="C65" s="147">
        <v>2018</v>
      </c>
      <c r="D65" s="159">
        <v>5500</v>
      </c>
      <c r="E65" s="52"/>
      <c r="F65" s="52"/>
      <c r="G65" s="52"/>
    </row>
    <row r="66" spans="1:7" s="54" customFormat="1" ht="12">
      <c r="A66" s="147">
        <v>27</v>
      </c>
      <c r="B66" s="148" t="s">
        <v>944</v>
      </c>
      <c r="C66" s="147">
        <v>2019</v>
      </c>
      <c r="D66" s="159">
        <v>1989</v>
      </c>
      <c r="E66" s="52"/>
      <c r="F66" s="52"/>
      <c r="G66" s="52"/>
    </row>
    <row r="67" spans="1:7" s="54" customFormat="1" ht="12">
      <c r="A67" s="264">
        <v>28</v>
      </c>
      <c r="B67" s="148" t="s">
        <v>945</v>
      </c>
      <c r="C67" s="147">
        <v>2019</v>
      </c>
      <c r="D67" s="159">
        <v>478</v>
      </c>
      <c r="E67" s="52"/>
      <c r="F67" s="52"/>
      <c r="G67" s="52"/>
    </row>
    <row r="68" spans="1:7" s="54" customFormat="1" ht="24">
      <c r="A68" s="147">
        <v>29</v>
      </c>
      <c r="B68" s="148" t="s">
        <v>946</v>
      </c>
      <c r="C68" s="147">
        <v>2016</v>
      </c>
      <c r="D68" s="159">
        <v>590.06</v>
      </c>
      <c r="E68" s="52"/>
      <c r="F68" s="52"/>
      <c r="G68" s="52"/>
    </row>
    <row r="69" spans="1:7" s="54" customFormat="1" ht="12">
      <c r="A69" s="264">
        <v>30</v>
      </c>
      <c r="B69" s="148" t="s">
        <v>588</v>
      </c>
      <c r="C69" s="147">
        <v>2018</v>
      </c>
      <c r="D69" s="159">
        <v>789</v>
      </c>
      <c r="E69" s="52"/>
      <c r="F69" s="52"/>
      <c r="G69" s="52"/>
    </row>
    <row r="70" spans="1:7" s="54" customFormat="1" ht="12">
      <c r="A70" s="147">
        <v>31</v>
      </c>
      <c r="B70" s="148" t="s">
        <v>588</v>
      </c>
      <c r="C70" s="147">
        <v>2018</v>
      </c>
      <c r="D70" s="159">
        <v>789</v>
      </c>
      <c r="E70" s="52"/>
      <c r="F70" s="52"/>
      <c r="G70" s="52"/>
    </row>
    <row r="71" spans="1:7" s="54" customFormat="1" ht="24">
      <c r="A71" s="147">
        <v>32</v>
      </c>
      <c r="B71" s="148" t="s">
        <v>946</v>
      </c>
      <c r="C71" s="147">
        <v>2016</v>
      </c>
      <c r="D71" s="159">
        <v>590.07</v>
      </c>
      <c r="E71" s="52"/>
      <c r="F71" s="52"/>
      <c r="G71" s="52"/>
    </row>
    <row r="72" spans="1:7" s="54" customFormat="1" ht="24">
      <c r="A72" s="147">
        <v>33</v>
      </c>
      <c r="B72" s="148" t="s">
        <v>946</v>
      </c>
      <c r="C72" s="147">
        <v>2016</v>
      </c>
      <c r="D72" s="159">
        <v>590.07</v>
      </c>
      <c r="E72" s="52"/>
      <c r="F72" s="52"/>
      <c r="G72" s="52"/>
    </row>
    <row r="73" spans="1:7" s="54" customFormat="1" ht="12">
      <c r="A73" s="147">
        <v>34</v>
      </c>
      <c r="B73" s="161" t="s">
        <v>947</v>
      </c>
      <c r="C73" s="264">
        <v>2019</v>
      </c>
      <c r="D73" s="113">
        <v>789</v>
      </c>
      <c r="E73" s="52"/>
      <c r="F73" s="52"/>
      <c r="G73" s="52"/>
    </row>
    <row r="74" spans="1:7" s="54" customFormat="1" ht="12">
      <c r="A74" s="147">
        <v>35</v>
      </c>
      <c r="B74" s="161" t="s">
        <v>951</v>
      </c>
      <c r="C74" s="264">
        <v>2019</v>
      </c>
      <c r="D74" s="113">
        <v>5300</v>
      </c>
      <c r="E74" s="52"/>
      <c r="F74" s="52"/>
      <c r="G74" s="52"/>
    </row>
    <row r="75" spans="1:7" s="54" customFormat="1" ht="12">
      <c r="A75" s="147">
        <v>36</v>
      </c>
      <c r="B75" s="161" t="s">
        <v>505</v>
      </c>
      <c r="C75" s="264">
        <v>2016</v>
      </c>
      <c r="D75" s="113">
        <v>3198</v>
      </c>
      <c r="E75" s="52"/>
      <c r="F75" s="52"/>
      <c r="G75" s="52"/>
    </row>
    <row r="76" spans="1:7" s="54" customFormat="1" ht="14.25" customHeight="1">
      <c r="A76" s="531" t="s">
        <v>108</v>
      </c>
      <c r="B76" s="531"/>
      <c r="C76" s="531"/>
      <c r="D76" s="160">
        <f>SUM(D40:D75)</f>
        <v>161187.81</v>
      </c>
      <c r="E76" s="52"/>
      <c r="F76" s="52"/>
      <c r="G76" s="52"/>
    </row>
    <row r="77" spans="1:7" s="57" customFormat="1" ht="12.75" customHeight="1">
      <c r="A77" s="549" t="s">
        <v>151</v>
      </c>
      <c r="B77" s="549"/>
      <c r="C77" s="549"/>
      <c r="D77" s="549"/>
      <c r="E77" s="51"/>
      <c r="F77" s="51"/>
      <c r="G77" s="51"/>
    </row>
    <row r="78" spans="1:7" s="57" customFormat="1" ht="12" customHeight="1">
      <c r="A78" s="147">
        <v>1</v>
      </c>
      <c r="B78" s="148" t="s">
        <v>900</v>
      </c>
      <c r="C78" s="147">
        <v>2019</v>
      </c>
      <c r="D78" s="159">
        <v>2725.8</v>
      </c>
      <c r="E78" s="51"/>
      <c r="F78" s="66"/>
      <c r="G78" s="51"/>
    </row>
    <row r="79" spans="1:7" s="57" customFormat="1" ht="12.75" customHeight="1">
      <c r="A79" s="147">
        <v>2</v>
      </c>
      <c r="B79" s="148" t="s">
        <v>901</v>
      </c>
      <c r="C79" s="163">
        <v>2019</v>
      </c>
      <c r="D79" s="159">
        <v>2952</v>
      </c>
      <c r="E79" s="51"/>
      <c r="F79" s="51"/>
      <c r="G79" s="51"/>
    </row>
    <row r="80" spans="1:7" s="57" customFormat="1" ht="12.75" customHeight="1">
      <c r="A80" s="147">
        <v>3</v>
      </c>
      <c r="B80" s="148" t="s">
        <v>676</v>
      </c>
      <c r="C80" s="147">
        <v>2018</v>
      </c>
      <c r="D80" s="159">
        <v>17500</v>
      </c>
      <c r="E80" s="51"/>
      <c r="F80" s="51"/>
      <c r="G80" s="51"/>
    </row>
    <row r="81" spans="1:7" s="57" customFormat="1" ht="12.75" customHeight="1">
      <c r="A81" s="147">
        <v>4</v>
      </c>
      <c r="B81" s="148" t="s">
        <v>677</v>
      </c>
      <c r="C81" s="147">
        <v>2018</v>
      </c>
      <c r="D81" s="159">
        <v>950</v>
      </c>
      <c r="E81" s="51"/>
      <c r="F81" s="51"/>
      <c r="G81" s="51"/>
    </row>
    <row r="82" spans="1:7" s="57" customFormat="1" ht="12.75" customHeight="1">
      <c r="A82" s="147">
        <v>5</v>
      </c>
      <c r="B82" s="148" t="s">
        <v>678</v>
      </c>
      <c r="C82" s="147">
        <v>2018</v>
      </c>
      <c r="D82" s="159">
        <v>1100</v>
      </c>
      <c r="E82" s="51"/>
      <c r="F82" s="51"/>
      <c r="G82" s="51"/>
    </row>
    <row r="83" spans="1:7" s="57" customFormat="1" ht="12.75" customHeight="1">
      <c r="A83" s="147">
        <v>6</v>
      </c>
      <c r="B83" s="148" t="s">
        <v>679</v>
      </c>
      <c r="C83" s="147">
        <v>2017</v>
      </c>
      <c r="D83" s="159">
        <v>4500</v>
      </c>
      <c r="E83" s="51"/>
      <c r="F83" s="51"/>
      <c r="G83" s="51"/>
    </row>
    <row r="84" spans="1:9" s="57" customFormat="1" ht="12.75" customHeight="1">
      <c r="A84" s="147">
        <v>7</v>
      </c>
      <c r="B84" s="148" t="s">
        <v>680</v>
      </c>
      <c r="C84" s="147">
        <v>2017</v>
      </c>
      <c r="D84" s="159">
        <v>1340</v>
      </c>
      <c r="E84" s="51"/>
      <c r="F84" s="51"/>
      <c r="G84" s="51"/>
      <c r="I84" s="58"/>
    </row>
    <row r="85" spans="1:7" s="57" customFormat="1" ht="12.75" customHeight="1">
      <c r="A85" s="147">
        <v>8</v>
      </c>
      <c r="B85" s="148" t="s">
        <v>681</v>
      </c>
      <c r="C85" s="147">
        <v>2017</v>
      </c>
      <c r="D85" s="159">
        <v>3415</v>
      </c>
      <c r="E85" s="51"/>
      <c r="F85" s="51"/>
      <c r="G85" s="51"/>
    </row>
    <row r="86" spans="1:7" s="57" customFormat="1" ht="12.75" customHeight="1">
      <c r="A86" s="147">
        <v>9</v>
      </c>
      <c r="B86" s="148" t="s">
        <v>682</v>
      </c>
      <c r="C86" s="147">
        <v>2017</v>
      </c>
      <c r="D86" s="159">
        <v>3210</v>
      </c>
      <c r="E86" s="51"/>
      <c r="F86" s="51"/>
      <c r="G86" s="51"/>
    </row>
    <row r="87" spans="1:7" s="57" customFormat="1" ht="24">
      <c r="A87" s="147">
        <v>10</v>
      </c>
      <c r="B87" s="148" t="s">
        <v>506</v>
      </c>
      <c r="C87" s="147">
        <v>2016</v>
      </c>
      <c r="D87" s="159">
        <v>5200</v>
      </c>
      <c r="E87" s="51"/>
      <c r="F87" s="51"/>
      <c r="G87" s="51"/>
    </row>
    <row r="88" spans="1:7" s="57" customFormat="1" ht="36">
      <c r="A88" s="147">
        <v>11</v>
      </c>
      <c r="B88" s="148" t="s">
        <v>507</v>
      </c>
      <c r="C88" s="147">
        <v>2016</v>
      </c>
      <c r="D88" s="159">
        <v>44360</v>
      </c>
      <c r="E88" s="51"/>
      <c r="F88" s="51"/>
      <c r="G88" s="51"/>
    </row>
    <row r="89" spans="1:7" s="57" customFormat="1" ht="12">
      <c r="A89" s="147">
        <v>12</v>
      </c>
      <c r="B89" s="148" t="s">
        <v>510</v>
      </c>
      <c r="C89" s="147">
        <v>2016</v>
      </c>
      <c r="D89" s="159">
        <v>4918.77</v>
      </c>
      <c r="E89" s="51"/>
      <c r="F89" s="51"/>
      <c r="G89" s="51"/>
    </row>
    <row r="90" spans="1:7" s="53" customFormat="1" ht="12">
      <c r="A90" s="147">
        <v>13</v>
      </c>
      <c r="B90" s="148" t="s">
        <v>511</v>
      </c>
      <c r="C90" s="147">
        <v>2016</v>
      </c>
      <c r="D90" s="159">
        <v>1199</v>
      </c>
      <c r="E90" s="51"/>
      <c r="F90" s="51"/>
      <c r="G90" s="51"/>
    </row>
    <row r="91" spans="1:7" s="57" customFormat="1" ht="12.75" customHeight="1">
      <c r="A91" s="531" t="s">
        <v>108</v>
      </c>
      <c r="B91" s="531"/>
      <c r="C91" s="531"/>
      <c r="D91" s="160">
        <f>SUM(D78:D90)</f>
        <v>93370.57</v>
      </c>
      <c r="E91" s="51"/>
      <c r="F91" s="51"/>
      <c r="G91" s="51"/>
    </row>
    <row r="92" spans="1:7" s="57" customFormat="1" ht="12.75" customHeight="1">
      <c r="A92" s="533" t="s">
        <v>187</v>
      </c>
      <c r="B92" s="533"/>
      <c r="C92" s="533"/>
      <c r="D92" s="549"/>
      <c r="E92" s="51"/>
      <c r="F92" s="51"/>
      <c r="G92" s="51"/>
    </row>
    <row r="93" spans="1:7" s="57" customFormat="1" ht="12">
      <c r="A93" s="147">
        <v>1</v>
      </c>
      <c r="B93" s="148" t="s">
        <v>593</v>
      </c>
      <c r="C93" s="164">
        <v>2018</v>
      </c>
      <c r="D93" s="159">
        <v>950</v>
      </c>
      <c r="E93" s="51"/>
      <c r="F93" s="51"/>
      <c r="G93" s="51"/>
    </row>
    <row r="94" spans="1:7" s="57" customFormat="1" ht="12">
      <c r="A94" s="147">
        <v>2</v>
      </c>
      <c r="B94" s="148" t="s">
        <v>683</v>
      </c>
      <c r="C94" s="164">
        <v>2017</v>
      </c>
      <c r="D94" s="159">
        <v>13000</v>
      </c>
      <c r="E94" s="51"/>
      <c r="F94" s="51"/>
      <c r="G94" s="51"/>
    </row>
    <row r="95" spans="1:7" s="57" customFormat="1" ht="12">
      <c r="A95" s="147">
        <v>3</v>
      </c>
      <c r="B95" s="148" t="s">
        <v>474</v>
      </c>
      <c r="C95" s="164">
        <v>2017</v>
      </c>
      <c r="D95" s="159">
        <v>7510</v>
      </c>
      <c r="E95" s="51"/>
      <c r="F95" s="51"/>
      <c r="G95" s="51"/>
    </row>
    <row r="96" spans="1:7" s="57" customFormat="1" ht="12">
      <c r="A96" s="165">
        <v>4</v>
      </c>
      <c r="B96" s="148" t="s">
        <v>898</v>
      </c>
      <c r="C96" s="164">
        <v>2019</v>
      </c>
      <c r="D96" s="159">
        <v>885.95</v>
      </c>
      <c r="E96" s="51"/>
      <c r="F96" s="51"/>
      <c r="G96" s="51"/>
    </row>
    <row r="97" spans="1:7" s="57" customFormat="1" ht="12">
      <c r="A97" s="531" t="s">
        <v>108</v>
      </c>
      <c r="B97" s="531"/>
      <c r="C97" s="531"/>
      <c r="D97" s="166">
        <f>SUM(D93:D96)</f>
        <v>22345.95</v>
      </c>
      <c r="E97" s="51"/>
      <c r="F97" s="66"/>
      <c r="G97" s="51"/>
    </row>
    <row r="98" spans="1:7" s="57" customFormat="1" ht="12.75" customHeight="1">
      <c r="A98" s="534" t="s">
        <v>481</v>
      </c>
      <c r="B98" s="535"/>
      <c r="C98" s="168"/>
      <c r="D98" s="169"/>
      <c r="E98" s="51"/>
      <c r="F98" s="51"/>
      <c r="G98" s="51"/>
    </row>
    <row r="99" spans="1:7" s="57" customFormat="1" ht="12.75" customHeight="1">
      <c r="A99" s="89">
        <v>1</v>
      </c>
      <c r="B99" s="294" t="s">
        <v>482</v>
      </c>
      <c r="C99" s="163">
        <v>2016</v>
      </c>
      <c r="D99" s="284">
        <v>3321</v>
      </c>
      <c r="E99" s="51"/>
      <c r="F99" s="51"/>
      <c r="G99" s="51"/>
    </row>
    <row r="100" spans="1:7" s="57" customFormat="1" ht="12.75" customHeight="1">
      <c r="A100" s="89">
        <v>2</v>
      </c>
      <c r="B100" s="294" t="s">
        <v>483</v>
      </c>
      <c r="C100" s="163">
        <v>2016</v>
      </c>
      <c r="D100" s="284">
        <v>2850</v>
      </c>
      <c r="E100" s="51"/>
      <c r="F100" s="51"/>
      <c r="G100" s="51"/>
    </row>
    <row r="101" spans="1:7" s="57" customFormat="1" ht="12.75" customHeight="1">
      <c r="A101" s="89">
        <v>3</v>
      </c>
      <c r="B101" s="294" t="s">
        <v>483</v>
      </c>
      <c r="C101" s="163">
        <v>2016</v>
      </c>
      <c r="D101" s="284">
        <v>2850</v>
      </c>
      <c r="E101" s="51"/>
      <c r="F101" s="51"/>
      <c r="G101" s="51"/>
    </row>
    <row r="102" spans="1:7" s="57" customFormat="1" ht="12.75" customHeight="1">
      <c r="A102" s="89">
        <v>4</v>
      </c>
      <c r="B102" s="294" t="s">
        <v>483</v>
      </c>
      <c r="C102" s="163">
        <v>2016</v>
      </c>
      <c r="D102" s="284">
        <v>2850</v>
      </c>
      <c r="E102" s="51"/>
      <c r="F102" s="51"/>
      <c r="G102" s="51"/>
    </row>
    <row r="103" spans="1:7" s="59" customFormat="1" ht="12">
      <c r="A103" s="89">
        <v>5</v>
      </c>
      <c r="B103" s="294" t="s">
        <v>483</v>
      </c>
      <c r="C103" s="163">
        <v>2016</v>
      </c>
      <c r="D103" s="284">
        <v>2850</v>
      </c>
      <c r="E103" s="52"/>
      <c r="F103" s="52"/>
      <c r="G103" s="52"/>
    </row>
    <row r="104" spans="1:7" s="59" customFormat="1" ht="12">
      <c r="A104" s="89">
        <v>6</v>
      </c>
      <c r="B104" s="294" t="s">
        <v>483</v>
      </c>
      <c r="C104" s="163">
        <v>2016</v>
      </c>
      <c r="D104" s="284">
        <v>2850</v>
      </c>
      <c r="E104" s="52"/>
      <c r="F104" s="52"/>
      <c r="G104" s="52"/>
    </row>
    <row r="105" spans="1:7" s="59" customFormat="1" ht="12">
      <c r="A105" s="89">
        <v>7</v>
      </c>
      <c r="B105" s="294" t="s">
        <v>484</v>
      </c>
      <c r="C105" s="163">
        <v>2016</v>
      </c>
      <c r="D105" s="284">
        <v>2324.7</v>
      </c>
      <c r="E105" s="52"/>
      <c r="F105" s="52"/>
      <c r="G105" s="52"/>
    </row>
    <row r="106" spans="1:7" s="59" customFormat="1" ht="12">
      <c r="A106" s="89">
        <v>8</v>
      </c>
      <c r="B106" s="294" t="s">
        <v>484</v>
      </c>
      <c r="C106" s="163">
        <v>2016</v>
      </c>
      <c r="D106" s="284">
        <v>2324.7</v>
      </c>
      <c r="E106" s="52"/>
      <c r="F106" s="52"/>
      <c r="G106" s="52"/>
    </row>
    <row r="107" spans="1:7" s="59" customFormat="1" ht="12">
      <c r="A107" s="89">
        <v>9</v>
      </c>
      <c r="B107" s="294" t="s">
        <v>484</v>
      </c>
      <c r="C107" s="163">
        <v>2016</v>
      </c>
      <c r="D107" s="284">
        <v>2324.7</v>
      </c>
      <c r="E107" s="52"/>
      <c r="F107" s="52"/>
      <c r="G107" s="52"/>
    </row>
    <row r="108" spans="1:7" s="59" customFormat="1" ht="12">
      <c r="A108" s="89">
        <v>10</v>
      </c>
      <c r="B108" s="294" t="s">
        <v>484</v>
      </c>
      <c r="C108" s="163">
        <v>2016</v>
      </c>
      <c r="D108" s="284">
        <v>2324.7</v>
      </c>
      <c r="E108" s="52"/>
      <c r="F108" s="52"/>
      <c r="G108" s="52"/>
    </row>
    <row r="109" spans="1:7" s="59" customFormat="1" ht="12">
      <c r="A109" s="89">
        <v>11</v>
      </c>
      <c r="B109" s="294" t="s">
        <v>484</v>
      </c>
      <c r="C109" s="163">
        <v>2016</v>
      </c>
      <c r="D109" s="284">
        <v>2324.7</v>
      </c>
      <c r="E109" s="52"/>
      <c r="F109" s="52"/>
      <c r="G109" s="52"/>
    </row>
    <row r="110" spans="1:7" s="59" customFormat="1" ht="12">
      <c r="A110" s="89">
        <v>12</v>
      </c>
      <c r="B110" s="295" t="s">
        <v>595</v>
      </c>
      <c r="C110" s="163">
        <v>2017</v>
      </c>
      <c r="D110" s="284">
        <v>8130.92</v>
      </c>
      <c r="E110" s="52"/>
      <c r="F110" s="52"/>
      <c r="G110" s="52"/>
    </row>
    <row r="111" spans="1:7" s="59" customFormat="1" ht="12">
      <c r="A111" s="89">
        <v>13</v>
      </c>
      <c r="B111" s="294" t="s">
        <v>595</v>
      </c>
      <c r="C111" s="163">
        <v>2017</v>
      </c>
      <c r="D111" s="284">
        <v>8130.92</v>
      </c>
      <c r="E111" s="52"/>
      <c r="F111" s="52"/>
      <c r="G111" s="52"/>
    </row>
    <row r="112" spans="1:7" s="59" customFormat="1" ht="12">
      <c r="A112" s="89">
        <v>14</v>
      </c>
      <c r="B112" s="294" t="s">
        <v>596</v>
      </c>
      <c r="C112" s="163">
        <v>2017</v>
      </c>
      <c r="D112" s="284">
        <v>3149.1</v>
      </c>
      <c r="E112" s="52"/>
      <c r="F112" s="52"/>
      <c r="G112" s="52"/>
    </row>
    <row r="113" spans="1:7" s="59" customFormat="1" ht="12">
      <c r="A113" s="89">
        <v>15</v>
      </c>
      <c r="B113" s="294" t="s">
        <v>596</v>
      </c>
      <c r="C113" s="163">
        <v>2017</v>
      </c>
      <c r="D113" s="284">
        <v>3149.1</v>
      </c>
      <c r="E113" s="52"/>
      <c r="F113" s="52"/>
      <c r="G113" s="52"/>
    </row>
    <row r="114" spans="1:7" s="59" customFormat="1" ht="12">
      <c r="A114" s="89">
        <v>16</v>
      </c>
      <c r="B114" s="294" t="s">
        <v>597</v>
      </c>
      <c r="C114" s="163">
        <v>2017</v>
      </c>
      <c r="D114" s="284">
        <v>2691</v>
      </c>
      <c r="E114" s="52"/>
      <c r="F114" s="52"/>
      <c r="G114" s="52"/>
    </row>
    <row r="115" spans="1:7" s="59" customFormat="1" ht="12">
      <c r="A115" s="89">
        <v>17</v>
      </c>
      <c r="B115" s="294" t="s">
        <v>597</v>
      </c>
      <c r="C115" s="163">
        <v>2017</v>
      </c>
      <c r="D115" s="284">
        <v>2691</v>
      </c>
      <c r="E115" s="52"/>
      <c r="F115" s="52"/>
      <c r="G115" s="52"/>
    </row>
    <row r="116" spans="1:7" s="59" customFormat="1" ht="12">
      <c r="A116" s="89">
        <v>18</v>
      </c>
      <c r="B116" s="294" t="s">
        <v>598</v>
      </c>
      <c r="C116" s="163">
        <v>2017</v>
      </c>
      <c r="D116" s="284">
        <v>719.1</v>
      </c>
      <c r="E116" s="52"/>
      <c r="F116" s="52"/>
      <c r="G116" s="52"/>
    </row>
    <row r="117" spans="1:7" s="59" customFormat="1" ht="12">
      <c r="A117" s="89">
        <v>19</v>
      </c>
      <c r="B117" s="294" t="s">
        <v>687</v>
      </c>
      <c r="C117" s="163">
        <v>2018</v>
      </c>
      <c r="D117" s="284">
        <v>4200</v>
      </c>
      <c r="E117" s="52"/>
      <c r="F117" s="52"/>
      <c r="G117" s="52"/>
    </row>
    <row r="118" spans="1:7" s="59" customFormat="1" ht="12">
      <c r="A118" s="89">
        <v>20</v>
      </c>
      <c r="B118" s="294" t="s">
        <v>688</v>
      </c>
      <c r="C118" s="163">
        <v>2018</v>
      </c>
      <c r="D118" s="284">
        <v>1150</v>
      </c>
      <c r="E118" s="52"/>
      <c r="F118" s="52"/>
      <c r="G118" s="52"/>
    </row>
    <row r="119" spans="1:7" s="59" customFormat="1" ht="12">
      <c r="A119" s="89">
        <v>21</v>
      </c>
      <c r="B119" s="294" t="s">
        <v>688</v>
      </c>
      <c r="C119" s="163">
        <v>2018</v>
      </c>
      <c r="D119" s="284">
        <v>1150</v>
      </c>
      <c r="E119" s="52"/>
      <c r="F119" s="52"/>
      <c r="G119" s="52"/>
    </row>
    <row r="120" spans="1:7" s="59" customFormat="1" ht="12">
      <c r="A120" s="89">
        <v>22</v>
      </c>
      <c r="B120" s="294" t="s">
        <v>688</v>
      </c>
      <c r="C120" s="163">
        <v>2018</v>
      </c>
      <c r="D120" s="284">
        <v>1150</v>
      </c>
      <c r="E120" s="52"/>
      <c r="F120" s="52"/>
      <c r="G120" s="52"/>
    </row>
    <row r="121" spans="1:7" s="59" customFormat="1" ht="12">
      <c r="A121" s="89">
        <v>23</v>
      </c>
      <c r="B121" s="285" t="s">
        <v>689</v>
      </c>
      <c r="C121" s="170">
        <v>2018</v>
      </c>
      <c r="D121" s="286">
        <v>2699.99</v>
      </c>
      <c r="E121" s="52"/>
      <c r="F121" s="52"/>
      <c r="G121" s="52"/>
    </row>
    <row r="122" spans="1:7" s="59" customFormat="1" ht="12">
      <c r="A122" s="89">
        <v>24</v>
      </c>
      <c r="B122" s="285" t="s">
        <v>690</v>
      </c>
      <c r="C122" s="170">
        <v>2018</v>
      </c>
      <c r="D122" s="286">
        <v>549</v>
      </c>
      <c r="E122" s="52"/>
      <c r="F122" s="52"/>
      <c r="G122" s="52"/>
    </row>
    <row r="123" spans="1:7" s="59" customFormat="1" ht="12">
      <c r="A123" s="89">
        <v>25</v>
      </c>
      <c r="B123" s="285" t="s">
        <v>691</v>
      </c>
      <c r="C123" s="170">
        <v>2019</v>
      </c>
      <c r="D123" s="286">
        <v>6027</v>
      </c>
      <c r="E123" s="52"/>
      <c r="F123" s="52"/>
      <c r="G123" s="52"/>
    </row>
    <row r="124" spans="1:7" s="59" customFormat="1" ht="12">
      <c r="A124" s="89">
        <v>26</v>
      </c>
      <c r="B124" s="285" t="s">
        <v>691</v>
      </c>
      <c r="C124" s="170">
        <v>2019</v>
      </c>
      <c r="D124" s="286">
        <v>6027</v>
      </c>
      <c r="E124" s="52"/>
      <c r="F124" s="52"/>
      <c r="G124" s="52"/>
    </row>
    <row r="125" spans="1:7" s="59" customFormat="1" ht="12">
      <c r="A125" s="89">
        <v>27</v>
      </c>
      <c r="B125" s="285" t="s">
        <v>691</v>
      </c>
      <c r="C125" s="170">
        <v>2019</v>
      </c>
      <c r="D125" s="286">
        <v>6027</v>
      </c>
      <c r="E125" s="52"/>
      <c r="F125" s="52"/>
      <c r="G125" s="52"/>
    </row>
    <row r="126" spans="1:7" s="59" customFormat="1" ht="12">
      <c r="A126" s="89">
        <v>28</v>
      </c>
      <c r="B126" s="285" t="s">
        <v>692</v>
      </c>
      <c r="C126" s="170">
        <v>2019</v>
      </c>
      <c r="D126" s="286">
        <v>599</v>
      </c>
      <c r="E126" s="52"/>
      <c r="F126" s="52"/>
      <c r="G126" s="52"/>
    </row>
    <row r="127" spans="1:7" s="57" customFormat="1" ht="14.25" customHeight="1">
      <c r="A127" s="531" t="s">
        <v>108</v>
      </c>
      <c r="B127" s="531"/>
      <c r="C127" s="531"/>
      <c r="D127" s="160">
        <f>SUM(D99:D126)</f>
        <v>87434.63</v>
      </c>
      <c r="E127" s="51"/>
      <c r="F127" s="51"/>
      <c r="G127" s="51"/>
    </row>
    <row r="128" spans="1:7" s="53" customFormat="1" ht="12.75" customHeight="1">
      <c r="A128" s="533" t="s">
        <v>979</v>
      </c>
      <c r="B128" s="533"/>
      <c r="C128" s="533"/>
      <c r="D128" s="533"/>
      <c r="E128" s="51"/>
      <c r="F128" s="51"/>
      <c r="G128" s="51"/>
    </row>
    <row r="129" spans="1:7" s="60" customFormat="1" ht="12">
      <c r="A129" s="264">
        <v>1</v>
      </c>
      <c r="B129" s="285" t="s">
        <v>608</v>
      </c>
      <c r="C129" s="170">
        <v>2017</v>
      </c>
      <c r="D129" s="287">
        <v>7600</v>
      </c>
      <c r="E129" s="51"/>
      <c r="F129" s="51"/>
      <c r="G129" s="51"/>
    </row>
    <row r="130" spans="1:7" s="60" customFormat="1" ht="12">
      <c r="A130" s="264">
        <v>2</v>
      </c>
      <c r="B130" s="285" t="s">
        <v>609</v>
      </c>
      <c r="C130" s="170">
        <v>2017</v>
      </c>
      <c r="D130" s="287">
        <v>9900</v>
      </c>
      <c r="E130" s="51"/>
      <c r="F130" s="51"/>
      <c r="G130" s="51"/>
    </row>
    <row r="131" spans="1:7" s="60" customFormat="1" ht="12">
      <c r="A131" s="264">
        <v>3</v>
      </c>
      <c r="B131" s="285" t="s">
        <v>610</v>
      </c>
      <c r="C131" s="170">
        <v>2015</v>
      </c>
      <c r="D131" s="287">
        <v>7842</v>
      </c>
      <c r="E131" s="51"/>
      <c r="F131" s="51"/>
      <c r="G131" s="51"/>
    </row>
    <row r="132" spans="1:7" s="60" customFormat="1" ht="12">
      <c r="A132" s="531" t="s">
        <v>108</v>
      </c>
      <c r="B132" s="531"/>
      <c r="C132" s="531"/>
      <c r="D132" s="114">
        <f>SUM(D129:D131)</f>
        <v>25342</v>
      </c>
      <c r="E132" s="51"/>
      <c r="F132" s="51"/>
      <c r="G132" s="51"/>
    </row>
    <row r="133" spans="1:7" s="57" customFormat="1" ht="12.75" customHeight="1">
      <c r="A133" s="533" t="s">
        <v>985</v>
      </c>
      <c r="B133" s="533"/>
      <c r="C133" s="533"/>
      <c r="D133" s="533"/>
      <c r="E133" s="51"/>
      <c r="F133" s="66"/>
      <c r="G133" s="51"/>
    </row>
    <row r="134" spans="1:7" s="57" customFormat="1" ht="12">
      <c r="A134" s="89">
        <v>1</v>
      </c>
      <c r="B134" s="171" t="s">
        <v>878</v>
      </c>
      <c r="C134" s="89">
        <v>2016</v>
      </c>
      <c r="D134" s="288">
        <v>1143</v>
      </c>
      <c r="E134" s="51"/>
      <c r="F134" s="51"/>
      <c r="G134" s="51"/>
    </row>
    <row r="135" spans="1:7" s="57" customFormat="1" ht="12">
      <c r="A135" s="89">
        <v>2</v>
      </c>
      <c r="B135" s="171" t="s">
        <v>476</v>
      </c>
      <c r="C135" s="89">
        <v>2016</v>
      </c>
      <c r="D135" s="288">
        <v>3615</v>
      </c>
      <c r="E135" s="51"/>
      <c r="F135" s="51"/>
      <c r="G135" s="51"/>
    </row>
    <row r="136" spans="1:7" s="57" customFormat="1" ht="12">
      <c r="A136" s="89">
        <v>3</v>
      </c>
      <c r="B136" s="148" t="s">
        <v>879</v>
      </c>
      <c r="C136" s="147">
        <v>2016</v>
      </c>
      <c r="D136" s="159">
        <v>2450</v>
      </c>
      <c r="E136" s="51"/>
      <c r="F136" s="51"/>
      <c r="G136" s="51"/>
    </row>
    <row r="137" spans="1:7" s="57" customFormat="1" ht="12">
      <c r="A137" s="89">
        <v>4</v>
      </c>
      <c r="B137" s="148" t="s">
        <v>697</v>
      </c>
      <c r="C137" s="147">
        <v>2019</v>
      </c>
      <c r="D137" s="159">
        <v>1844.14</v>
      </c>
      <c r="E137" s="51"/>
      <c r="F137" s="51"/>
      <c r="G137" s="51"/>
    </row>
    <row r="138" spans="1:7" s="57" customFormat="1" ht="12">
      <c r="A138" s="89">
        <v>5</v>
      </c>
      <c r="B138" s="148" t="s">
        <v>697</v>
      </c>
      <c r="C138" s="147">
        <v>2019</v>
      </c>
      <c r="D138" s="159">
        <v>1844.14</v>
      </c>
      <c r="E138" s="51"/>
      <c r="F138" s="51"/>
      <c r="G138" s="51"/>
    </row>
    <row r="139" spans="1:7" s="57" customFormat="1" ht="12">
      <c r="A139" s="89">
        <v>6</v>
      </c>
      <c r="B139" s="148" t="s">
        <v>697</v>
      </c>
      <c r="C139" s="147">
        <v>2019</v>
      </c>
      <c r="D139" s="159">
        <v>1844.14</v>
      </c>
      <c r="E139" s="51"/>
      <c r="F139" s="51"/>
      <c r="G139" s="51"/>
    </row>
    <row r="140" spans="1:7" s="57" customFormat="1" ht="12">
      <c r="A140" s="89">
        <v>7</v>
      </c>
      <c r="B140" s="148" t="s">
        <v>697</v>
      </c>
      <c r="C140" s="147">
        <v>2019</v>
      </c>
      <c r="D140" s="159">
        <v>1844.14</v>
      </c>
      <c r="E140" s="51"/>
      <c r="F140" s="51"/>
      <c r="G140" s="51"/>
    </row>
    <row r="141" spans="1:7" s="57" customFormat="1" ht="12">
      <c r="A141" s="89">
        <v>8</v>
      </c>
      <c r="B141" s="148" t="s">
        <v>697</v>
      </c>
      <c r="C141" s="147">
        <v>2019</v>
      </c>
      <c r="D141" s="159">
        <v>1844.14</v>
      </c>
      <c r="E141" s="51"/>
      <c r="F141" s="51"/>
      <c r="G141" s="51"/>
    </row>
    <row r="142" spans="1:7" s="57" customFormat="1" ht="12">
      <c r="A142" s="89">
        <v>9</v>
      </c>
      <c r="B142" s="148" t="s">
        <v>697</v>
      </c>
      <c r="C142" s="147">
        <v>2019</v>
      </c>
      <c r="D142" s="159">
        <v>1844.14</v>
      </c>
      <c r="E142" s="51"/>
      <c r="F142" s="51"/>
      <c r="G142" s="51"/>
    </row>
    <row r="143" spans="1:7" s="57" customFormat="1" ht="12">
      <c r="A143" s="89">
        <v>10</v>
      </c>
      <c r="B143" s="148" t="s">
        <v>697</v>
      </c>
      <c r="C143" s="147">
        <v>2019</v>
      </c>
      <c r="D143" s="159">
        <v>1844.14</v>
      </c>
      <c r="E143" s="51"/>
      <c r="F143" s="51"/>
      <c r="G143" s="51"/>
    </row>
    <row r="144" spans="1:7" s="57" customFormat="1" ht="12">
      <c r="A144" s="89">
        <v>11</v>
      </c>
      <c r="B144" s="148" t="s">
        <v>697</v>
      </c>
      <c r="C144" s="147">
        <v>2019</v>
      </c>
      <c r="D144" s="159">
        <v>1844.14</v>
      </c>
      <c r="E144" s="51"/>
      <c r="F144" s="51"/>
      <c r="G144" s="51"/>
    </row>
    <row r="145" spans="1:7" s="57" customFormat="1" ht="12">
      <c r="A145" s="89">
        <v>12</v>
      </c>
      <c r="B145" s="148" t="s">
        <v>697</v>
      </c>
      <c r="C145" s="147">
        <v>2019</v>
      </c>
      <c r="D145" s="159">
        <v>1844.14</v>
      </c>
      <c r="E145" s="51"/>
      <c r="F145" s="51"/>
      <c r="G145" s="51"/>
    </row>
    <row r="146" spans="1:7" s="57" customFormat="1" ht="12">
      <c r="A146" s="89">
        <v>13</v>
      </c>
      <c r="B146" s="148" t="s">
        <v>697</v>
      </c>
      <c r="C146" s="147">
        <v>2019</v>
      </c>
      <c r="D146" s="159">
        <v>1844.14</v>
      </c>
      <c r="E146" s="51"/>
      <c r="F146" s="51"/>
      <c r="G146" s="51"/>
    </row>
    <row r="147" spans="1:7" s="57" customFormat="1" ht="12">
      <c r="A147" s="89">
        <v>14</v>
      </c>
      <c r="B147" s="148" t="s">
        <v>697</v>
      </c>
      <c r="C147" s="147">
        <v>2019</v>
      </c>
      <c r="D147" s="159">
        <v>1844.14</v>
      </c>
      <c r="E147" s="51"/>
      <c r="F147" s="51"/>
      <c r="G147" s="51"/>
    </row>
    <row r="148" spans="1:7" s="57" customFormat="1" ht="12">
      <c r="A148" s="89">
        <v>15</v>
      </c>
      <c r="B148" s="148" t="s">
        <v>697</v>
      </c>
      <c r="C148" s="147">
        <v>2019</v>
      </c>
      <c r="D148" s="159">
        <v>1844.14</v>
      </c>
      <c r="E148" s="51"/>
      <c r="F148" s="51"/>
      <c r="G148" s="51"/>
    </row>
    <row r="149" spans="1:7" s="57" customFormat="1" ht="12">
      <c r="A149" s="89">
        <v>16</v>
      </c>
      <c r="B149" s="148" t="s">
        <v>697</v>
      </c>
      <c r="C149" s="147">
        <v>2019</v>
      </c>
      <c r="D149" s="159">
        <v>1844.14</v>
      </c>
      <c r="E149" s="51"/>
      <c r="F149" s="51"/>
      <c r="G149" s="51"/>
    </row>
    <row r="150" spans="1:7" s="57" customFormat="1" ht="12">
      <c r="A150" s="89">
        <v>17</v>
      </c>
      <c r="B150" s="148" t="s">
        <v>697</v>
      </c>
      <c r="C150" s="147">
        <v>2019</v>
      </c>
      <c r="D150" s="159">
        <v>1844.14</v>
      </c>
      <c r="E150" s="51"/>
      <c r="F150" s="51"/>
      <c r="G150" s="51"/>
    </row>
    <row r="151" spans="1:7" s="57" customFormat="1" ht="12">
      <c r="A151" s="89">
        <v>18</v>
      </c>
      <c r="B151" s="148" t="s">
        <v>697</v>
      </c>
      <c r="C151" s="147">
        <v>2019</v>
      </c>
      <c r="D151" s="159">
        <v>1844.14</v>
      </c>
      <c r="E151" s="51"/>
      <c r="F151" s="51"/>
      <c r="G151" s="51"/>
    </row>
    <row r="152" spans="1:7" s="57" customFormat="1" ht="12">
      <c r="A152" s="89">
        <v>19</v>
      </c>
      <c r="B152" s="148" t="s">
        <v>697</v>
      </c>
      <c r="C152" s="147">
        <v>2019</v>
      </c>
      <c r="D152" s="159">
        <v>1844.14</v>
      </c>
      <c r="E152" s="51"/>
      <c r="F152" s="51"/>
      <c r="G152" s="51"/>
    </row>
    <row r="153" spans="1:7" s="57" customFormat="1" ht="12">
      <c r="A153" s="89">
        <v>20</v>
      </c>
      <c r="B153" s="148" t="s">
        <v>697</v>
      </c>
      <c r="C153" s="147">
        <v>2019</v>
      </c>
      <c r="D153" s="159">
        <v>3921.14</v>
      </c>
      <c r="E153" s="51"/>
      <c r="F153" s="51"/>
      <c r="G153" s="51"/>
    </row>
    <row r="154" spans="1:7" s="57" customFormat="1" ht="12">
      <c r="A154" s="531" t="s">
        <v>108</v>
      </c>
      <c r="B154" s="531"/>
      <c r="C154" s="531"/>
      <c r="D154" s="160">
        <f>SUM(D134:D153)</f>
        <v>40635.37999999999</v>
      </c>
      <c r="E154" s="51"/>
      <c r="F154" s="51"/>
      <c r="G154" s="51"/>
    </row>
    <row r="155" spans="1:7" s="57" customFormat="1" ht="12.75" customHeight="1">
      <c r="A155" s="533" t="s">
        <v>981</v>
      </c>
      <c r="B155" s="533"/>
      <c r="C155" s="533"/>
      <c r="D155" s="533"/>
      <c r="E155" s="51"/>
      <c r="F155" s="51"/>
      <c r="G155" s="51"/>
    </row>
    <row r="156" spans="1:7" s="57" customFormat="1" ht="12">
      <c r="A156" s="89">
        <v>1</v>
      </c>
      <c r="B156" s="171" t="s">
        <v>619</v>
      </c>
      <c r="C156" s="89">
        <v>2017</v>
      </c>
      <c r="D156" s="288">
        <v>135.3</v>
      </c>
      <c r="E156" s="51"/>
      <c r="F156" s="51"/>
      <c r="G156" s="51"/>
    </row>
    <row r="157" spans="1:7" s="57" customFormat="1" ht="12">
      <c r="A157" s="89">
        <v>2</v>
      </c>
      <c r="B157" s="171" t="s">
        <v>620</v>
      </c>
      <c r="C157" s="89">
        <v>2017</v>
      </c>
      <c r="D157" s="288">
        <v>2630</v>
      </c>
      <c r="E157" s="51"/>
      <c r="F157" s="51"/>
      <c r="G157" s="51"/>
    </row>
    <row r="158" spans="1:7" s="57" customFormat="1" ht="12">
      <c r="A158" s="89">
        <v>3</v>
      </c>
      <c r="B158" s="171" t="s">
        <v>621</v>
      </c>
      <c r="C158" s="89">
        <v>2017</v>
      </c>
      <c r="D158" s="288">
        <v>1671.75</v>
      </c>
      <c r="E158" s="51"/>
      <c r="F158" s="51"/>
      <c r="G158" s="51"/>
    </row>
    <row r="159" spans="1:7" s="57" customFormat="1" ht="12">
      <c r="A159" s="89">
        <v>4</v>
      </c>
      <c r="B159" s="171" t="s">
        <v>622</v>
      </c>
      <c r="C159" s="89">
        <v>2018</v>
      </c>
      <c r="D159" s="288">
        <v>799.59</v>
      </c>
      <c r="E159" s="51"/>
      <c r="F159" s="51"/>
      <c r="G159" s="51"/>
    </row>
    <row r="160" spans="1:7" s="57" customFormat="1" ht="12">
      <c r="A160" s="89">
        <v>5</v>
      </c>
      <c r="B160" s="171" t="s">
        <v>700</v>
      </c>
      <c r="C160" s="89">
        <v>2018</v>
      </c>
      <c r="D160" s="288">
        <v>2460.73</v>
      </c>
      <c r="E160" s="51"/>
      <c r="F160" s="51"/>
      <c r="G160" s="51"/>
    </row>
    <row r="161" spans="1:7" s="57" customFormat="1" ht="12">
      <c r="A161" s="89">
        <v>6</v>
      </c>
      <c r="B161" s="171" t="s">
        <v>701</v>
      </c>
      <c r="C161" s="89">
        <v>2018</v>
      </c>
      <c r="D161" s="288">
        <v>1670</v>
      </c>
      <c r="E161" s="51"/>
      <c r="F161" s="51"/>
      <c r="G161" s="51"/>
    </row>
    <row r="162" spans="1:7" s="57" customFormat="1" ht="12">
      <c r="A162" s="89">
        <v>7</v>
      </c>
      <c r="B162" s="171" t="s">
        <v>702</v>
      </c>
      <c r="C162" s="89">
        <v>2018</v>
      </c>
      <c r="D162" s="288">
        <v>169.99</v>
      </c>
      <c r="E162" s="51"/>
      <c r="F162" s="51"/>
      <c r="G162" s="51"/>
    </row>
    <row r="163" spans="1:7" s="57" customFormat="1" ht="12">
      <c r="A163" s="89">
        <v>8</v>
      </c>
      <c r="B163" s="171" t="s">
        <v>702</v>
      </c>
      <c r="C163" s="89">
        <v>2018</v>
      </c>
      <c r="D163" s="288">
        <v>169.99</v>
      </c>
      <c r="E163" s="51"/>
      <c r="F163" s="51"/>
      <c r="G163" s="51"/>
    </row>
    <row r="164" spans="1:7" s="57" customFormat="1" ht="12">
      <c r="A164" s="89">
        <v>9</v>
      </c>
      <c r="B164" s="171" t="s">
        <v>600</v>
      </c>
      <c r="C164" s="89">
        <v>2018</v>
      </c>
      <c r="D164" s="288">
        <v>329.99</v>
      </c>
      <c r="E164" s="51"/>
      <c r="F164" s="51"/>
      <c r="G164" s="51"/>
    </row>
    <row r="165" spans="1:7" s="57" customFormat="1" ht="12">
      <c r="A165" s="89">
        <v>10</v>
      </c>
      <c r="B165" s="171" t="s">
        <v>600</v>
      </c>
      <c r="C165" s="89">
        <v>2018</v>
      </c>
      <c r="D165" s="288">
        <v>329.99</v>
      </c>
      <c r="E165" s="51"/>
      <c r="F165" s="51"/>
      <c r="G165" s="51"/>
    </row>
    <row r="166" spans="1:7" s="57" customFormat="1" ht="12">
      <c r="A166" s="89">
        <v>11</v>
      </c>
      <c r="B166" s="171" t="s">
        <v>703</v>
      </c>
      <c r="C166" s="89">
        <v>2018</v>
      </c>
      <c r="D166" s="288">
        <v>299.99</v>
      </c>
      <c r="E166" s="51"/>
      <c r="F166" s="51"/>
      <c r="G166" s="51"/>
    </row>
    <row r="167" spans="1:7" s="57" customFormat="1" ht="12">
      <c r="A167" s="89">
        <v>12</v>
      </c>
      <c r="B167" s="148" t="s">
        <v>704</v>
      </c>
      <c r="C167" s="89">
        <v>2019</v>
      </c>
      <c r="D167" s="159">
        <v>119.99</v>
      </c>
      <c r="E167" s="51"/>
      <c r="F167" s="51"/>
      <c r="G167" s="51"/>
    </row>
    <row r="168" spans="1:7" s="57" customFormat="1" ht="12">
      <c r="A168" s="89">
        <v>13</v>
      </c>
      <c r="B168" s="148" t="s">
        <v>705</v>
      </c>
      <c r="C168" s="89">
        <v>2019</v>
      </c>
      <c r="D168" s="159">
        <v>4346.82</v>
      </c>
      <c r="E168" s="51"/>
      <c r="F168" s="51"/>
      <c r="G168" s="51"/>
    </row>
    <row r="169" spans="1:7" s="57" customFormat="1" ht="12">
      <c r="A169" s="89">
        <v>14</v>
      </c>
      <c r="B169" s="148" t="s">
        <v>615</v>
      </c>
      <c r="C169" s="147">
        <v>2019</v>
      </c>
      <c r="D169" s="159">
        <v>59.99</v>
      </c>
      <c r="E169" s="51"/>
      <c r="F169" s="51"/>
      <c r="G169" s="51"/>
    </row>
    <row r="170" spans="1:7" s="57" customFormat="1" ht="12">
      <c r="A170" s="89">
        <v>15</v>
      </c>
      <c r="B170" s="148" t="s">
        <v>615</v>
      </c>
      <c r="C170" s="147">
        <v>2019</v>
      </c>
      <c r="D170" s="159">
        <v>59.99</v>
      </c>
      <c r="E170" s="51"/>
      <c r="F170" s="51"/>
      <c r="G170" s="51"/>
    </row>
    <row r="171" spans="1:7" s="57" customFormat="1" ht="12">
      <c r="A171" s="89">
        <v>16</v>
      </c>
      <c r="B171" s="148" t="s">
        <v>869</v>
      </c>
      <c r="C171" s="147">
        <v>2019</v>
      </c>
      <c r="D171" s="159">
        <v>199.99</v>
      </c>
      <c r="E171" s="51"/>
      <c r="F171" s="51"/>
      <c r="G171" s="51"/>
    </row>
    <row r="172" spans="1:7" s="57" customFormat="1" ht="12">
      <c r="A172" s="89">
        <v>17</v>
      </c>
      <c r="B172" s="148" t="s">
        <v>870</v>
      </c>
      <c r="C172" s="147">
        <v>2019</v>
      </c>
      <c r="D172" s="159">
        <v>59.99</v>
      </c>
      <c r="E172" s="51"/>
      <c r="F172" s="51"/>
      <c r="G172" s="51"/>
    </row>
    <row r="173" spans="1:7" s="57" customFormat="1" ht="12.75" customHeight="1">
      <c r="A173" s="528" t="s">
        <v>108</v>
      </c>
      <c r="B173" s="529"/>
      <c r="C173" s="536"/>
      <c r="D173" s="160">
        <f>SUM(D156:D172)</f>
        <v>15514.089999999998</v>
      </c>
      <c r="E173" s="51"/>
      <c r="F173" s="51"/>
      <c r="G173" s="51"/>
    </row>
    <row r="174" spans="1:7" s="57" customFormat="1" ht="12">
      <c r="A174" s="533" t="s">
        <v>982</v>
      </c>
      <c r="B174" s="533"/>
      <c r="C174" s="533"/>
      <c r="D174" s="533"/>
      <c r="E174" s="51"/>
      <c r="F174" s="51"/>
      <c r="G174" s="51"/>
    </row>
    <row r="175" spans="1:7" s="61" customFormat="1" ht="12">
      <c r="A175" s="89">
        <v>1</v>
      </c>
      <c r="B175" s="171" t="s">
        <v>497</v>
      </c>
      <c r="C175" s="89">
        <v>2016</v>
      </c>
      <c r="D175" s="288">
        <v>3423.97</v>
      </c>
      <c r="E175" s="52"/>
      <c r="F175" s="52"/>
      <c r="G175" s="52"/>
    </row>
    <row r="176" spans="1:7" s="61" customFormat="1" ht="12">
      <c r="A176" s="89">
        <v>2</v>
      </c>
      <c r="B176" s="171" t="s">
        <v>498</v>
      </c>
      <c r="C176" s="89">
        <v>2016</v>
      </c>
      <c r="D176" s="288">
        <v>170.05</v>
      </c>
      <c r="E176" s="52"/>
      <c r="F176" s="52"/>
      <c r="G176" s="52"/>
    </row>
    <row r="177" spans="1:7" s="57" customFormat="1" ht="12">
      <c r="A177" s="147">
        <v>3</v>
      </c>
      <c r="B177" s="148" t="s">
        <v>712</v>
      </c>
      <c r="C177" s="147">
        <v>2017</v>
      </c>
      <c r="D177" s="159">
        <v>1396.12</v>
      </c>
      <c r="E177" s="51"/>
      <c r="F177" s="51"/>
      <c r="G177" s="51"/>
    </row>
    <row r="178" spans="1:7" s="57" customFormat="1" ht="12">
      <c r="A178" s="89">
        <v>4</v>
      </c>
      <c r="B178" s="148" t="s">
        <v>713</v>
      </c>
      <c r="C178" s="147">
        <v>2017</v>
      </c>
      <c r="D178" s="159">
        <v>73.8</v>
      </c>
      <c r="E178" s="51"/>
      <c r="F178" s="51"/>
      <c r="G178" s="51"/>
    </row>
    <row r="179" spans="1:7" s="57" customFormat="1" ht="12">
      <c r="A179" s="147">
        <v>5</v>
      </c>
      <c r="B179" s="148" t="s">
        <v>714</v>
      </c>
      <c r="C179" s="147">
        <v>2017</v>
      </c>
      <c r="D179" s="159">
        <v>110.7</v>
      </c>
      <c r="E179" s="51"/>
      <c r="F179" s="51"/>
      <c r="G179" s="51"/>
    </row>
    <row r="180" spans="1:7" s="57" customFormat="1" ht="12">
      <c r="A180" s="89">
        <v>6</v>
      </c>
      <c r="B180" s="148" t="s">
        <v>613</v>
      </c>
      <c r="C180" s="147">
        <v>2017</v>
      </c>
      <c r="D180" s="159">
        <v>318</v>
      </c>
      <c r="E180" s="51"/>
      <c r="F180" s="51"/>
      <c r="G180" s="51"/>
    </row>
    <row r="181" spans="1:7" s="57" customFormat="1" ht="12">
      <c r="A181" s="89">
        <v>7</v>
      </c>
      <c r="B181" s="148" t="s">
        <v>715</v>
      </c>
      <c r="C181" s="147">
        <v>2017</v>
      </c>
      <c r="D181" s="159">
        <v>172.2</v>
      </c>
      <c r="E181" s="51"/>
      <c r="F181" s="51"/>
      <c r="G181" s="51"/>
    </row>
    <row r="182" spans="1:7" s="57" customFormat="1" ht="12">
      <c r="A182" s="147">
        <v>8</v>
      </c>
      <c r="B182" s="148" t="s">
        <v>157</v>
      </c>
      <c r="C182" s="147">
        <v>2017</v>
      </c>
      <c r="D182" s="159">
        <v>2667.01</v>
      </c>
      <c r="E182" s="51"/>
      <c r="F182" s="51"/>
      <c r="G182" s="51"/>
    </row>
    <row r="183" spans="1:7" s="57" customFormat="1" ht="12">
      <c r="A183" s="89">
        <v>9</v>
      </c>
      <c r="B183" s="148" t="s">
        <v>614</v>
      </c>
      <c r="C183" s="147">
        <v>2017</v>
      </c>
      <c r="D183" s="159">
        <v>2858.05</v>
      </c>
      <c r="E183" s="51"/>
      <c r="F183" s="51"/>
      <c r="G183" s="51"/>
    </row>
    <row r="184" spans="1:7" s="57" customFormat="1" ht="12">
      <c r="A184" s="89">
        <v>10</v>
      </c>
      <c r="B184" s="148" t="s">
        <v>615</v>
      </c>
      <c r="C184" s="147">
        <v>2017</v>
      </c>
      <c r="D184" s="159">
        <v>109</v>
      </c>
      <c r="E184" s="51"/>
      <c r="F184" s="51"/>
      <c r="G184" s="51"/>
    </row>
    <row r="185" spans="1:7" s="57" customFormat="1" ht="12">
      <c r="A185" s="147">
        <v>11</v>
      </c>
      <c r="B185" s="148" t="s">
        <v>616</v>
      </c>
      <c r="C185" s="147">
        <v>2017</v>
      </c>
      <c r="D185" s="159">
        <v>1789.65</v>
      </c>
      <c r="E185" s="51"/>
      <c r="F185" s="51"/>
      <c r="G185" s="51"/>
    </row>
    <row r="186" spans="1:7" s="57" customFormat="1" ht="12">
      <c r="A186" s="89">
        <v>12</v>
      </c>
      <c r="B186" s="148" t="s">
        <v>613</v>
      </c>
      <c r="C186" s="147">
        <v>2017</v>
      </c>
      <c r="D186" s="159">
        <v>388.99</v>
      </c>
      <c r="E186" s="51"/>
      <c r="F186" s="51"/>
      <c r="G186" s="51"/>
    </row>
    <row r="187" spans="1:7" s="57" customFormat="1" ht="12">
      <c r="A187" s="89">
        <v>13</v>
      </c>
      <c r="B187" s="148" t="s">
        <v>716</v>
      </c>
      <c r="C187" s="147">
        <v>2018</v>
      </c>
      <c r="D187" s="159">
        <v>145</v>
      </c>
      <c r="E187" s="51"/>
      <c r="F187" s="51"/>
      <c r="G187" s="51"/>
    </row>
    <row r="188" spans="1:7" s="57" customFormat="1" ht="12">
      <c r="A188" s="147">
        <v>14</v>
      </c>
      <c r="B188" s="148" t="s">
        <v>719</v>
      </c>
      <c r="C188" s="147">
        <v>2018</v>
      </c>
      <c r="D188" s="159">
        <v>129.15</v>
      </c>
      <c r="E188" s="51"/>
      <c r="F188" s="51"/>
      <c r="G188" s="51"/>
    </row>
    <row r="189" spans="1:7" s="57" customFormat="1" ht="12">
      <c r="A189" s="89">
        <v>15</v>
      </c>
      <c r="B189" s="148" t="s">
        <v>720</v>
      </c>
      <c r="C189" s="147">
        <v>2018</v>
      </c>
      <c r="D189" s="159">
        <v>1414</v>
      </c>
      <c r="E189" s="51"/>
      <c r="F189" s="51"/>
      <c r="G189" s="51"/>
    </row>
    <row r="190" spans="1:7" s="57" customFormat="1" ht="12">
      <c r="A190" s="147">
        <v>16</v>
      </c>
      <c r="B190" s="148" t="s">
        <v>722</v>
      </c>
      <c r="C190" s="147">
        <v>2019</v>
      </c>
      <c r="D190" s="159">
        <v>4120.5</v>
      </c>
      <c r="E190" s="51"/>
      <c r="F190" s="51"/>
      <c r="G190" s="51"/>
    </row>
    <row r="191" spans="1:7" s="57" customFormat="1" ht="12">
      <c r="A191" s="89">
        <v>17</v>
      </c>
      <c r="B191" s="148" t="s">
        <v>723</v>
      </c>
      <c r="C191" s="147">
        <v>2019</v>
      </c>
      <c r="D191" s="159">
        <v>922.5</v>
      </c>
      <c r="E191" s="51"/>
      <c r="F191" s="51"/>
      <c r="G191" s="51"/>
    </row>
    <row r="192" spans="1:7" s="57" customFormat="1" ht="12">
      <c r="A192" s="89">
        <v>18</v>
      </c>
      <c r="B192" s="148" t="s">
        <v>613</v>
      </c>
      <c r="C192" s="147">
        <v>2019</v>
      </c>
      <c r="D192" s="159">
        <v>325</v>
      </c>
      <c r="E192" s="51"/>
      <c r="F192" s="51"/>
      <c r="G192" s="51"/>
    </row>
    <row r="193" spans="1:7" s="57" customFormat="1" ht="12">
      <c r="A193" s="89">
        <v>19</v>
      </c>
      <c r="B193" s="148" t="s">
        <v>725</v>
      </c>
      <c r="C193" s="147">
        <v>2019</v>
      </c>
      <c r="D193" s="159">
        <v>5166</v>
      </c>
      <c r="E193" s="51"/>
      <c r="F193" s="51"/>
      <c r="G193" s="51"/>
    </row>
    <row r="194" spans="1:7" s="57" customFormat="1" ht="12">
      <c r="A194" s="89">
        <v>20</v>
      </c>
      <c r="B194" s="148" t="s">
        <v>726</v>
      </c>
      <c r="C194" s="147">
        <v>2019</v>
      </c>
      <c r="D194" s="159">
        <v>175.89</v>
      </c>
      <c r="E194" s="51"/>
      <c r="F194" s="51"/>
      <c r="G194" s="51"/>
    </row>
    <row r="195" spans="1:7" s="57" customFormat="1" ht="12">
      <c r="A195" s="89">
        <v>21</v>
      </c>
      <c r="B195" s="148" t="s">
        <v>727</v>
      </c>
      <c r="C195" s="147">
        <v>2019</v>
      </c>
      <c r="D195" s="159">
        <v>49.2</v>
      </c>
      <c r="E195" s="51"/>
      <c r="F195" s="51"/>
      <c r="G195" s="51"/>
    </row>
    <row r="196" spans="1:7" s="57" customFormat="1" ht="12">
      <c r="A196" s="147">
        <v>22</v>
      </c>
      <c r="B196" s="148" t="s">
        <v>719</v>
      </c>
      <c r="C196" s="147">
        <v>2019</v>
      </c>
      <c r="D196" s="159">
        <v>118.08</v>
      </c>
      <c r="E196" s="51"/>
      <c r="F196" s="51"/>
      <c r="G196" s="51"/>
    </row>
    <row r="197" spans="1:7" s="57" customFormat="1" ht="12">
      <c r="A197" s="89">
        <v>23</v>
      </c>
      <c r="B197" s="148" t="s">
        <v>864</v>
      </c>
      <c r="C197" s="147">
        <v>2019</v>
      </c>
      <c r="D197" s="159">
        <v>4098</v>
      </c>
      <c r="E197" s="51"/>
      <c r="F197" s="51"/>
      <c r="G197" s="51"/>
    </row>
    <row r="198" spans="1:7" s="57" customFormat="1" ht="12">
      <c r="A198" s="89">
        <v>24</v>
      </c>
      <c r="B198" s="148" t="s">
        <v>865</v>
      </c>
      <c r="C198" s="147">
        <v>2019</v>
      </c>
      <c r="D198" s="159">
        <v>1141.86</v>
      </c>
      <c r="E198" s="51"/>
      <c r="F198" s="51"/>
      <c r="G198" s="51"/>
    </row>
    <row r="199" spans="1:7" s="57" customFormat="1" ht="12">
      <c r="A199" s="147">
        <v>25</v>
      </c>
      <c r="B199" s="148" t="s">
        <v>866</v>
      </c>
      <c r="C199" s="147">
        <v>2019</v>
      </c>
      <c r="D199" s="159">
        <v>7499.98</v>
      </c>
      <c r="E199" s="51"/>
      <c r="F199" s="51"/>
      <c r="G199" s="51"/>
    </row>
    <row r="200" spans="1:7" s="57" customFormat="1" ht="12.75" customHeight="1">
      <c r="A200" s="531" t="s">
        <v>108</v>
      </c>
      <c r="B200" s="531"/>
      <c r="C200" s="531"/>
      <c r="D200" s="160">
        <f>SUM(D175:D199)</f>
        <v>38782.7</v>
      </c>
      <c r="E200" s="51"/>
      <c r="F200" s="51"/>
      <c r="G200" s="51"/>
    </row>
    <row r="201" spans="1:7" s="57" customFormat="1" ht="12.75" customHeight="1">
      <c r="A201" s="533" t="s">
        <v>983</v>
      </c>
      <c r="B201" s="533"/>
      <c r="C201" s="533"/>
      <c r="D201" s="533"/>
      <c r="E201" s="51"/>
      <c r="F201" s="51"/>
      <c r="G201" s="51"/>
    </row>
    <row r="202" spans="1:7" s="57" customFormat="1" ht="12">
      <c r="A202" s="264">
        <v>1</v>
      </c>
      <c r="B202" s="148" t="s">
        <v>493</v>
      </c>
      <c r="C202" s="147">
        <v>2017</v>
      </c>
      <c r="D202" s="159">
        <v>278.72</v>
      </c>
      <c r="E202" s="51"/>
      <c r="F202" s="51"/>
      <c r="G202" s="51"/>
    </row>
    <row r="203" spans="1:7" s="57" customFormat="1" ht="12">
      <c r="A203" s="264">
        <v>2</v>
      </c>
      <c r="B203" s="148" t="s">
        <v>854</v>
      </c>
      <c r="C203" s="147">
        <v>2018</v>
      </c>
      <c r="D203" s="159">
        <v>379.65</v>
      </c>
      <c r="E203" s="51"/>
      <c r="F203" s="51"/>
      <c r="G203" s="51"/>
    </row>
    <row r="204" spans="1:7" s="53" customFormat="1" ht="12">
      <c r="A204" s="264">
        <v>3</v>
      </c>
      <c r="B204" s="148" t="s">
        <v>854</v>
      </c>
      <c r="C204" s="147">
        <v>2018</v>
      </c>
      <c r="D204" s="159">
        <v>379.65</v>
      </c>
      <c r="E204" s="51"/>
      <c r="F204" s="51"/>
      <c r="G204" s="51"/>
    </row>
    <row r="205" spans="1:7" s="53" customFormat="1" ht="12">
      <c r="A205" s="147">
        <v>4</v>
      </c>
      <c r="B205" s="148" t="s">
        <v>854</v>
      </c>
      <c r="C205" s="147">
        <v>2018</v>
      </c>
      <c r="D205" s="159">
        <v>379.65</v>
      </c>
      <c r="E205" s="51"/>
      <c r="F205" s="51"/>
      <c r="G205" s="51"/>
    </row>
    <row r="206" spans="1:7" s="53" customFormat="1" ht="12">
      <c r="A206" s="147">
        <v>5</v>
      </c>
      <c r="B206" s="148" t="s">
        <v>730</v>
      </c>
      <c r="C206" s="147">
        <v>2017</v>
      </c>
      <c r="D206" s="159">
        <v>18392</v>
      </c>
      <c r="E206" s="51"/>
      <c r="F206" s="51"/>
      <c r="G206" s="51"/>
    </row>
    <row r="207" spans="1:7" s="53" customFormat="1" ht="12">
      <c r="A207" s="147">
        <v>6</v>
      </c>
      <c r="B207" s="148" t="s">
        <v>848</v>
      </c>
      <c r="C207" s="147">
        <v>2019</v>
      </c>
      <c r="D207" s="159">
        <v>6464.25</v>
      </c>
      <c r="E207" s="51"/>
      <c r="F207" s="51"/>
      <c r="G207" s="51"/>
    </row>
    <row r="208" spans="1:7" s="57" customFormat="1" ht="13.5" customHeight="1">
      <c r="A208" s="528" t="s">
        <v>108</v>
      </c>
      <c r="B208" s="529"/>
      <c r="C208" s="536"/>
      <c r="D208" s="114">
        <f>SUM(D202:D207)</f>
        <v>26273.92</v>
      </c>
      <c r="E208" s="51"/>
      <c r="F208" s="51"/>
      <c r="G208" s="51"/>
    </row>
    <row r="209" spans="1:7" s="57" customFormat="1" ht="13.5" customHeight="1">
      <c r="A209" s="533" t="s">
        <v>984</v>
      </c>
      <c r="B209" s="533"/>
      <c r="C209" s="533"/>
      <c r="D209" s="533"/>
      <c r="E209" s="51"/>
      <c r="F209" s="51"/>
      <c r="G209" s="51"/>
    </row>
    <row r="210" spans="1:7" s="57" customFormat="1" ht="12">
      <c r="A210" s="89">
        <v>1</v>
      </c>
      <c r="B210" s="171" t="s">
        <v>710</v>
      </c>
      <c r="C210" s="89">
        <v>2018</v>
      </c>
      <c r="D210" s="288">
        <v>5166</v>
      </c>
      <c r="E210" s="51"/>
      <c r="F210" s="51"/>
      <c r="G210" s="51"/>
    </row>
    <row r="211" spans="1:7" s="57" customFormat="1" ht="12">
      <c r="A211" s="89">
        <v>2</v>
      </c>
      <c r="B211" s="171" t="s">
        <v>842</v>
      </c>
      <c r="C211" s="89">
        <v>2019</v>
      </c>
      <c r="D211" s="288">
        <v>1399</v>
      </c>
      <c r="E211" s="51"/>
      <c r="F211" s="51"/>
      <c r="G211" s="51"/>
    </row>
    <row r="212" spans="1:7" s="57" customFormat="1" ht="12">
      <c r="A212" s="531" t="s">
        <v>108</v>
      </c>
      <c r="B212" s="531"/>
      <c r="C212" s="531"/>
      <c r="D212" s="114">
        <f>SUM(D210:D211)</f>
        <v>6565</v>
      </c>
      <c r="E212" s="51"/>
      <c r="F212" s="51"/>
      <c r="G212" s="51"/>
    </row>
    <row r="213" spans="1:7" s="57" customFormat="1" ht="12">
      <c r="A213" s="172"/>
      <c r="B213" s="172"/>
      <c r="C213" s="172"/>
      <c r="D213" s="173"/>
      <c r="E213" s="51"/>
      <c r="F213" s="51"/>
      <c r="G213" s="51"/>
    </row>
    <row r="214" spans="1:4" ht="26.25" customHeight="1">
      <c r="A214" s="547" t="s">
        <v>774</v>
      </c>
      <c r="B214" s="547"/>
      <c r="C214" s="547"/>
      <c r="D214" s="547"/>
    </row>
    <row r="215" spans="1:4" ht="24">
      <c r="A215" s="142" t="s">
        <v>100</v>
      </c>
      <c r="B215" s="142" t="s">
        <v>113</v>
      </c>
      <c r="C215" s="142" t="s">
        <v>111</v>
      </c>
      <c r="D215" s="143" t="s">
        <v>112</v>
      </c>
    </row>
    <row r="216" spans="1:4" ht="15" customHeight="1">
      <c r="A216" s="548" t="s">
        <v>148</v>
      </c>
      <c r="B216" s="548"/>
      <c r="C216" s="548"/>
      <c r="D216" s="548"/>
    </row>
    <row r="217" spans="1:4" s="52" customFormat="1" ht="12">
      <c r="A217" s="174">
        <v>1</v>
      </c>
      <c r="B217" s="175" t="s">
        <v>962</v>
      </c>
      <c r="C217" s="176">
        <v>2017</v>
      </c>
      <c r="D217" s="113">
        <v>88689.15000000001</v>
      </c>
    </row>
    <row r="218" spans="1:4" ht="12">
      <c r="A218" s="147">
        <v>2</v>
      </c>
      <c r="B218" s="148" t="s">
        <v>517</v>
      </c>
      <c r="C218" s="147">
        <v>2017</v>
      </c>
      <c r="D218" s="159">
        <v>5977.8</v>
      </c>
    </row>
    <row r="219" spans="1:4" ht="12" customHeight="1">
      <c r="A219" s="174">
        <v>3</v>
      </c>
      <c r="B219" s="148" t="s">
        <v>518</v>
      </c>
      <c r="C219" s="147">
        <v>2017</v>
      </c>
      <c r="D219" s="159">
        <v>11000</v>
      </c>
    </row>
    <row r="220" spans="1:4" ht="24">
      <c r="A220" s="174">
        <v>4</v>
      </c>
      <c r="B220" s="148" t="s">
        <v>988</v>
      </c>
      <c r="C220" s="147">
        <v>2020</v>
      </c>
      <c r="D220" s="159">
        <v>68664.75</v>
      </c>
    </row>
    <row r="221" spans="1:4" ht="24">
      <c r="A221" s="174">
        <v>5</v>
      </c>
      <c r="B221" s="148" t="s">
        <v>989</v>
      </c>
      <c r="C221" s="147">
        <v>2020</v>
      </c>
      <c r="D221" s="159">
        <v>74157.93</v>
      </c>
    </row>
    <row r="222" spans="1:4" ht="12">
      <c r="A222" s="550" t="s">
        <v>108</v>
      </c>
      <c r="B222" s="550"/>
      <c r="C222" s="550"/>
      <c r="D222" s="143">
        <f>SUM(D217:D221)</f>
        <v>248489.63</v>
      </c>
    </row>
    <row r="223" spans="1:7" s="53" customFormat="1" ht="15" customHeight="1">
      <c r="A223" s="533"/>
      <c r="B223" s="533"/>
      <c r="C223" s="533"/>
      <c r="D223" s="533"/>
      <c r="E223" s="51"/>
      <c r="F223" s="51"/>
      <c r="G223" s="51"/>
    </row>
    <row r="224" spans="1:7" s="54" customFormat="1" ht="12.75" customHeight="1">
      <c r="A224" s="528" t="s">
        <v>147</v>
      </c>
      <c r="B224" s="529"/>
      <c r="C224" s="529"/>
      <c r="D224" s="536"/>
      <c r="E224" s="52"/>
      <c r="F224" s="52"/>
      <c r="G224" s="52"/>
    </row>
    <row r="225" spans="1:4" ht="15" customHeight="1">
      <c r="A225" s="533" t="s">
        <v>150</v>
      </c>
      <c r="B225" s="533"/>
      <c r="C225" s="533"/>
      <c r="D225" s="533"/>
    </row>
    <row r="226" spans="1:7" s="53" customFormat="1" ht="12">
      <c r="A226" s="264">
        <v>1</v>
      </c>
      <c r="B226" s="148" t="s">
        <v>578</v>
      </c>
      <c r="C226" s="147">
        <v>2017</v>
      </c>
      <c r="D226" s="159">
        <v>313.98</v>
      </c>
      <c r="E226" s="51"/>
      <c r="F226" s="51"/>
      <c r="G226" s="51"/>
    </row>
    <row r="227" spans="1:7" s="53" customFormat="1" ht="12">
      <c r="A227" s="264">
        <v>2</v>
      </c>
      <c r="B227" s="148" t="s">
        <v>579</v>
      </c>
      <c r="C227" s="147">
        <v>2017</v>
      </c>
      <c r="D227" s="159">
        <v>229</v>
      </c>
      <c r="E227" s="51"/>
      <c r="F227" s="51"/>
      <c r="G227" s="51"/>
    </row>
    <row r="228" spans="1:7" s="53" customFormat="1" ht="12">
      <c r="A228" s="264">
        <v>3</v>
      </c>
      <c r="B228" s="148" t="s">
        <v>580</v>
      </c>
      <c r="C228" s="147">
        <v>2017</v>
      </c>
      <c r="D228" s="159">
        <v>589</v>
      </c>
      <c r="E228" s="51"/>
      <c r="F228" s="51"/>
      <c r="G228" s="51"/>
    </row>
    <row r="229" spans="1:7" s="53" customFormat="1" ht="12">
      <c r="A229" s="264">
        <v>4</v>
      </c>
      <c r="B229" s="148" t="s">
        <v>581</v>
      </c>
      <c r="C229" s="147">
        <v>2017</v>
      </c>
      <c r="D229" s="159">
        <v>134</v>
      </c>
      <c r="E229" s="51"/>
      <c r="F229" s="51"/>
      <c r="G229" s="51"/>
    </row>
    <row r="230" spans="1:7" s="53" customFormat="1" ht="12">
      <c r="A230" s="264">
        <v>5</v>
      </c>
      <c r="B230" s="148" t="s">
        <v>582</v>
      </c>
      <c r="C230" s="147">
        <v>2017</v>
      </c>
      <c r="D230" s="159">
        <v>318</v>
      </c>
      <c r="E230" s="51"/>
      <c r="F230" s="51"/>
      <c r="G230" s="51"/>
    </row>
    <row r="231" spans="1:7" s="53" customFormat="1" ht="12">
      <c r="A231" s="264">
        <v>6</v>
      </c>
      <c r="B231" s="148" t="s">
        <v>583</v>
      </c>
      <c r="C231" s="147">
        <v>2017</v>
      </c>
      <c r="D231" s="159">
        <v>479</v>
      </c>
      <c r="E231" s="51"/>
      <c r="F231" s="51"/>
      <c r="G231" s="51"/>
    </row>
    <row r="232" spans="1:7" s="53" customFormat="1" ht="12">
      <c r="A232" s="264">
        <v>7</v>
      </c>
      <c r="B232" s="148" t="s">
        <v>584</v>
      </c>
      <c r="C232" s="147">
        <v>2018</v>
      </c>
      <c r="D232" s="159">
        <v>459.99</v>
      </c>
      <c r="E232" s="51"/>
      <c r="F232" s="51"/>
      <c r="G232" s="51"/>
    </row>
    <row r="233" spans="1:7" s="53" customFormat="1" ht="12">
      <c r="A233" s="264">
        <v>8</v>
      </c>
      <c r="B233" s="148" t="s">
        <v>585</v>
      </c>
      <c r="C233" s="147">
        <v>2018</v>
      </c>
      <c r="D233" s="159">
        <v>436.99</v>
      </c>
      <c r="E233" s="51"/>
      <c r="F233" s="51"/>
      <c r="G233" s="51"/>
    </row>
    <row r="234" spans="1:7" s="53" customFormat="1" ht="12">
      <c r="A234" s="264">
        <v>9</v>
      </c>
      <c r="B234" s="148" t="s">
        <v>586</v>
      </c>
      <c r="C234" s="147">
        <v>2018</v>
      </c>
      <c r="D234" s="159">
        <v>520</v>
      </c>
      <c r="E234" s="51"/>
      <c r="F234" s="51"/>
      <c r="G234" s="51"/>
    </row>
    <row r="235" spans="1:7" s="53" customFormat="1" ht="12">
      <c r="A235" s="264">
        <v>10</v>
      </c>
      <c r="B235" s="148" t="s">
        <v>587</v>
      </c>
      <c r="C235" s="147">
        <v>2018</v>
      </c>
      <c r="D235" s="159">
        <v>267.28</v>
      </c>
      <c r="E235" s="51"/>
      <c r="F235" s="51"/>
      <c r="G235" s="51"/>
    </row>
    <row r="236" spans="1:7" s="53" customFormat="1" ht="12">
      <c r="A236" s="264">
        <v>11</v>
      </c>
      <c r="B236" s="148" t="s">
        <v>589</v>
      </c>
      <c r="C236" s="147">
        <v>2017</v>
      </c>
      <c r="D236" s="159">
        <v>1632</v>
      </c>
      <c r="E236" s="51"/>
      <c r="F236" s="51"/>
      <c r="G236" s="51"/>
    </row>
    <row r="237" spans="1:7" s="53" customFormat="1" ht="12">
      <c r="A237" s="264">
        <v>12</v>
      </c>
      <c r="B237" s="148" t="s">
        <v>964</v>
      </c>
      <c r="C237" s="147">
        <v>2017</v>
      </c>
      <c r="D237" s="159">
        <v>10989</v>
      </c>
      <c r="E237" s="51"/>
      <c r="F237" s="51"/>
      <c r="G237" s="51"/>
    </row>
    <row r="238" spans="1:7" s="53" customFormat="1" ht="12">
      <c r="A238" s="264">
        <v>13</v>
      </c>
      <c r="B238" s="148" t="s">
        <v>590</v>
      </c>
      <c r="C238" s="147">
        <v>2018</v>
      </c>
      <c r="D238" s="159">
        <v>230</v>
      </c>
      <c r="E238" s="51"/>
      <c r="F238" s="51"/>
      <c r="G238" s="51"/>
    </row>
    <row r="239" spans="1:7" s="53" customFormat="1" ht="12">
      <c r="A239" s="264">
        <v>14</v>
      </c>
      <c r="B239" s="161" t="s">
        <v>671</v>
      </c>
      <c r="C239" s="264">
        <v>2019</v>
      </c>
      <c r="D239" s="162">
        <v>820</v>
      </c>
      <c r="E239" s="51"/>
      <c r="F239" s="51"/>
      <c r="G239" s="51"/>
    </row>
    <row r="240" spans="1:7" s="53" customFormat="1" ht="12">
      <c r="A240" s="264">
        <v>15</v>
      </c>
      <c r="B240" s="161" t="s">
        <v>906</v>
      </c>
      <c r="C240" s="264">
        <v>2019</v>
      </c>
      <c r="D240" s="162">
        <v>13400</v>
      </c>
      <c r="E240" s="51"/>
      <c r="F240" s="51"/>
      <c r="G240" s="51"/>
    </row>
    <row r="241" spans="1:7" s="53" customFormat="1" ht="12">
      <c r="A241" s="264">
        <v>16</v>
      </c>
      <c r="B241" s="161" t="s">
        <v>907</v>
      </c>
      <c r="C241" s="264">
        <v>2016</v>
      </c>
      <c r="D241" s="162">
        <v>2588.77</v>
      </c>
      <c r="E241" s="51"/>
      <c r="F241" s="51"/>
      <c r="G241" s="51"/>
    </row>
    <row r="242" spans="1:7" s="53" customFormat="1" ht="12">
      <c r="A242" s="264">
        <v>17</v>
      </c>
      <c r="B242" s="161" t="s">
        <v>908</v>
      </c>
      <c r="C242" s="264">
        <v>2019</v>
      </c>
      <c r="D242" s="162">
        <v>498</v>
      </c>
      <c r="E242" s="51"/>
      <c r="F242" s="51"/>
      <c r="G242" s="51"/>
    </row>
    <row r="243" spans="1:7" s="53" customFormat="1" ht="12">
      <c r="A243" s="264">
        <v>18</v>
      </c>
      <c r="B243" s="161" t="s">
        <v>909</v>
      </c>
      <c r="C243" s="264">
        <v>2019</v>
      </c>
      <c r="D243" s="162">
        <v>245</v>
      </c>
      <c r="E243" s="51"/>
      <c r="F243" s="51"/>
      <c r="G243" s="51"/>
    </row>
    <row r="244" spans="1:7" s="53" customFormat="1" ht="12">
      <c r="A244" s="264">
        <v>19</v>
      </c>
      <c r="B244" s="161" t="s">
        <v>910</v>
      </c>
      <c r="C244" s="264">
        <v>2019</v>
      </c>
      <c r="D244" s="162">
        <v>7576.8</v>
      </c>
      <c r="E244" s="51"/>
      <c r="F244" s="51"/>
      <c r="G244" s="51"/>
    </row>
    <row r="245" spans="1:7" s="53" customFormat="1" ht="12">
      <c r="A245" s="264">
        <v>20</v>
      </c>
      <c r="B245" s="161" t="s">
        <v>911</v>
      </c>
      <c r="C245" s="264">
        <v>2019</v>
      </c>
      <c r="D245" s="177">
        <v>1353</v>
      </c>
      <c r="E245" s="51"/>
      <c r="F245" s="51"/>
      <c r="G245" s="51"/>
    </row>
    <row r="246" spans="1:7" s="53" customFormat="1" ht="12">
      <c r="A246" s="264">
        <v>21</v>
      </c>
      <c r="B246" s="161" t="s">
        <v>912</v>
      </c>
      <c r="C246" s="264">
        <v>2019</v>
      </c>
      <c r="D246" s="177">
        <v>9151.2</v>
      </c>
      <c r="E246" s="51"/>
      <c r="F246" s="51"/>
      <c r="G246" s="51"/>
    </row>
    <row r="247" spans="1:7" s="53" customFormat="1" ht="12">
      <c r="A247" s="264">
        <v>22</v>
      </c>
      <c r="B247" s="161" t="s">
        <v>913</v>
      </c>
      <c r="C247" s="264">
        <v>2019</v>
      </c>
      <c r="D247" s="162">
        <v>579.99</v>
      </c>
      <c r="E247" s="51"/>
      <c r="F247" s="51"/>
      <c r="G247" s="51"/>
    </row>
    <row r="248" spans="1:7" s="53" customFormat="1" ht="12">
      <c r="A248" s="264">
        <v>23</v>
      </c>
      <c r="B248" s="161" t="s">
        <v>914</v>
      </c>
      <c r="C248" s="264">
        <v>2019</v>
      </c>
      <c r="D248" s="162">
        <v>600</v>
      </c>
      <c r="E248" s="51"/>
      <c r="F248" s="51"/>
      <c r="G248" s="51"/>
    </row>
    <row r="249" spans="1:7" s="53" customFormat="1" ht="12">
      <c r="A249" s="264">
        <v>24</v>
      </c>
      <c r="B249" s="148" t="s">
        <v>500</v>
      </c>
      <c r="C249" s="147">
        <v>2016</v>
      </c>
      <c r="D249" s="159">
        <v>549</v>
      </c>
      <c r="E249" s="51"/>
      <c r="F249" s="51"/>
      <c r="G249" s="51"/>
    </row>
    <row r="250" spans="1:7" s="53" customFormat="1" ht="12">
      <c r="A250" s="264">
        <v>25</v>
      </c>
      <c r="B250" s="148" t="s">
        <v>501</v>
      </c>
      <c r="C250" s="147">
        <v>2016</v>
      </c>
      <c r="D250" s="159">
        <v>2198.75</v>
      </c>
      <c r="E250" s="51"/>
      <c r="F250" s="51"/>
      <c r="G250" s="51"/>
    </row>
    <row r="251" spans="1:7" s="53" customFormat="1" ht="12">
      <c r="A251" s="264">
        <v>26</v>
      </c>
      <c r="B251" s="148" t="s">
        <v>502</v>
      </c>
      <c r="C251" s="147">
        <v>2016</v>
      </c>
      <c r="D251" s="159">
        <v>1699</v>
      </c>
      <c r="E251" s="51"/>
      <c r="F251" s="51"/>
      <c r="G251" s="51"/>
    </row>
    <row r="252" spans="1:7" s="53" customFormat="1" ht="12">
      <c r="A252" s="264">
        <v>27</v>
      </c>
      <c r="B252" s="148" t="s">
        <v>915</v>
      </c>
      <c r="C252" s="147">
        <v>2016</v>
      </c>
      <c r="D252" s="159">
        <v>197</v>
      </c>
      <c r="E252" s="51"/>
      <c r="F252" s="51"/>
      <c r="G252" s="51"/>
    </row>
    <row r="253" spans="1:7" s="53" customFormat="1" ht="12">
      <c r="A253" s="264">
        <v>28</v>
      </c>
      <c r="B253" s="161" t="s">
        <v>916</v>
      </c>
      <c r="C253" s="264">
        <v>2016</v>
      </c>
      <c r="D253" s="162">
        <v>177</v>
      </c>
      <c r="E253" s="51"/>
      <c r="F253" s="51"/>
      <c r="G253" s="51"/>
    </row>
    <row r="254" spans="1:7" s="53" customFormat="1" ht="12">
      <c r="A254" s="264">
        <v>29</v>
      </c>
      <c r="B254" s="148" t="s">
        <v>591</v>
      </c>
      <c r="C254" s="147">
        <v>2016</v>
      </c>
      <c r="D254" s="159">
        <v>165</v>
      </c>
      <c r="E254" s="51"/>
      <c r="F254" s="51"/>
      <c r="G254" s="51"/>
    </row>
    <row r="255" spans="1:7" s="53" customFormat="1" ht="12">
      <c r="A255" s="264">
        <v>30</v>
      </c>
      <c r="B255" s="148" t="s">
        <v>592</v>
      </c>
      <c r="C255" s="147">
        <v>2018</v>
      </c>
      <c r="D255" s="159">
        <v>181.7</v>
      </c>
      <c r="E255" s="51"/>
      <c r="F255" s="51"/>
      <c r="G255" s="51"/>
    </row>
    <row r="256" spans="1:7" s="53" customFormat="1" ht="12">
      <c r="A256" s="264">
        <v>31</v>
      </c>
      <c r="B256" s="148" t="s">
        <v>917</v>
      </c>
      <c r="C256" s="147">
        <v>2019</v>
      </c>
      <c r="D256" s="159">
        <v>129</v>
      </c>
      <c r="E256" s="51"/>
      <c r="F256" s="51"/>
      <c r="G256" s="51"/>
    </row>
    <row r="257" spans="1:7" s="53" customFormat="1" ht="12">
      <c r="A257" s="264">
        <v>32</v>
      </c>
      <c r="B257" s="148" t="s">
        <v>672</v>
      </c>
      <c r="C257" s="147">
        <v>2019</v>
      </c>
      <c r="D257" s="159">
        <v>199</v>
      </c>
      <c r="E257" s="51"/>
      <c r="F257" s="51"/>
      <c r="G257" s="51"/>
    </row>
    <row r="258" spans="1:7" s="53" customFormat="1" ht="12">
      <c r="A258" s="264">
        <v>33</v>
      </c>
      <c r="B258" s="296" t="s">
        <v>673</v>
      </c>
      <c r="C258" s="147">
        <v>2019</v>
      </c>
      <c r="D258" s="159">
        <v>195</v>
      </c>
      <c r="E258" s="51"/>
      <c r="F258" s="51"/>
      <c r="G258" s="51"/>
    </row>
    <row r="259" spans="1:7" s="53" customFormat="1" ht="12">
      <c r="A259" s="264">
        <v>34</v>
      </c>
      <c r="B259" s="296" t="s">
        <v>674</v>
      </c>
      <c r="C259" s="147">
        <v>2019</v>
      </c>
      <c r="D259" s="159">
        <v>98</v>
      </c>
      <c r="E259" s="51"/>
      <c r="F259" s="51"/>
      <c r="G259" s="51"/>
    </row>
    <row r="260" spans="1:7" s="53" customFormat="1" ht="12" customHeight="1">
      <c r="A260" s="264">
        <v>35</v>
      </c>
      <c r="B260" s="296" t="s">
        <v>918</v>
      </c>
      <c r="C260" s="147">
        <v>2019</v>
      </c>
      <c r="D260" s="159">
        <v>399</v>
      </c>
      <c r="E260" s="51"/>
      <c r="F260" s="51"/>
      <c r="G260" s="51"/>
    </row>
    <row r="261" spans="1:7" s="53" customFormat="1" ht="12">
      <c r="A261" s="264">
        <v>36</v>
      </c>
      <c r="B261" s="296" t="s">
        <v>675</v>
      </c>
      <c r="C261" s="147">
        <v>2019</v>
      </c>
      <c r="D261" s="159">
        <v>499</v>
      </c>
      <c r="E261" s="51"/>
      <c r="F261" s="51"/>
      <c r="G261" s="51"/>
    </row>
    <row r="262" spans="1:7" s="53" customFormat="1" ht="12">
      <c r="A262" s="264">
        <v>37</v>
      </c>
      <c r="B262" s="296" t="s">
        <v>503</v>
      </c>
      <c r="C262" s="147">
        <v>2016</v>
      </c>
      <c r="D262" s="159">
        <v>162</v>
      </c>
      <c r="E262" s="51"/>
      <c r="F262" s="51"/>
      <c r="G262" s="51"/>
    </row>
    <row r="263" spans="1:7" s="53" customFormat="1" ht="12">
      <c r="A263" s="264">
        <v>38</v>
      </c>
      <c r="B263" s="296" t="s">
        <v>575</v>
      </c>
      <c r="C263" s="147">
        <v>2017</v>
      </c>
      <c r="D263" s="159">
        <v>159.9</v>
      </c>
      <c r="E263" s="51"/>
      <c r="F263" s="51"/>
      <c r="G263" s="51"/>
    </row>
    <row r="264" spans="1:7" s="53" customFormat="1" ht="12">
      <c r="A264" s="264">
        <v>39</v>
      </c>
      <c r="B264" s="296" t="s">
        <v>965</v>
      </c>
      <c r="C264" s="147">
        <v>2018</v>
      </c>
      <c r="D264" s="159">
        <v>900</v>
      </c>
      <c r="E264" s="51"/>
      <c r="F264" s="51"/>
      <c r="G264" s="51"/>
    </row>
    <row r="265" spans="1:7" s="53" customFormat="1" ht="12">
      <c r="A265" s="264">
        <v>40</v>
      </c>
      <c r="B265" s="296" t="s">
        <v>966</v>
      </c>
      <c r="C265" s="147">
        <v>2018</v>
      </c>
      <c r="D265" s="159">
        <v>194.67</v>
      </c>
      <c r="E265" s="51"/>
      <c r="F265" s="51"/>
      <c r="G265" s="51"/>
    </row>
    <row r="266" spans="1:7" s="53" customFormat="1" ht="12">
      <c r="A266" s="264">
        <v>41</v>
      </c>
      <c r="B266" s="296" t="s">
        <v>919</v>
      </c>
      <c r="C266" s="147">
        <v>2019</v>
      </c>
      <c r="D266" s="159">
        <v>1519.84</v>
      </c>
      <c r="E266" s="51"/>
      <c r="F266" s="51"/>
      <c r="G266" s="51"/>
    </row>
    <row r="267" spans="1:7" s="53" customFormat="1" ht="12">
      <c r="A267" s="531" t="s">
        <v>108</v>
      </c>
      <c r="B267" s="531"/>
      <c r="C267" s="531"/>
      <c r="D267" s="114">
        <f>SUM(D226:D266)</f>
        <v>63033.859999999986</v>
      </c>
      <c r="E267" s="51"/>
      <c r="F267" s="51"/>
      <c r="G267" s="51"/>
    </row>
    <row r="268" spans="1:7" s="57" customFormat="1" ht="15" customHeight="1">
      <c r="A268" s="533" t="s">
        <v>151</v>
      </c>
      <c r="B268" s="533"/>
      <c r="C268" s="533"/>
      <c r="D268" s="533"/>
      <c r="E268" s="51"/>
      <c r="F268" s="51"/>
      <c r="G268" s="51"/>
    </row>
    <row r="269" spans="1:7" s="53" customFormat="1" ht="12">
      <c r="A269" s="147">
        <v>1</v>
      </c>
      <c r="B269" s="148" t="s">
        <v>899</v>
      </c>
      <c r="C269" s="163">
        <v>2019</v>
      </c>
      <c r="D269" s="178">
        <v>2999.98</v>
      </c>
      <c r="E269" s="51"/>
      <c r="F269" s="51"/>
      <c r="G269" s="51"/>
    </row>
    <row r="270" spans="1:7" s="53" customFormat="1" ht="12">
      <c r="A270" s="147">
        <v>2</v>
      </c>
      <c r="B270" s="148" t="s">
        <v>684</v>
      </c>
      <c r="C270" s="147">
        <v>2017</v>
      </c>
      <c r="D270" s="159">
        <v>2716.3</v>
      </c>
      <c r="E270" s="51"/>
      <c r="F270" s="51"/>
      <c r="G270" s="51"/>
    </row>
    <row r="271" spans="1:7" s="53" customFormat="1" ht="12">
      <c r="A271" s="147">
        <v>3</v>
      </c>
      <c r="B271" s="148" t="s">
        <v>508</v>
      </c>
      <c r="C271" s="163">
        <v>2016</v>
      </c>
      <c r="D271" s="178">
        <v>5196</v>
      </c>
      <c r="E271" s="51"/>
      <c r="F271" s="51"/>
      <c r="G271" s="51"/>
    </row>
    <row r="272" spans="1:7" s="57" customFormat="1" ht="12">
      <c r="A272" s="147">
        <v>4</v>
      </c>
      <c r="B272" s="148" t="s">
        <v>509</v>
      </c>
      <c r="C272" s="147">
        <v>2016</v>
      </c>
      <c r="D272" s="159">
        <v>23382</v>
      </c>
      <c r="E272" s="51"/>
      <c r="F272" s="51"/>
      <c r="G272" s="51"/>
    </row>
    <row r="273" spans="1:7" s="57" customFormat="1" ht="12">
      <c r="A273" s="531" t="s">
        <v>108</v>
      </c>
      <c r="B273" s="531"/>
      <c r="C273" s="531"/>
      <c r="D273" s="160">
        <f>SUM(D269:D272)</f>
        <v>34294.28</v>
      </c>
      <c r="E273" s="51"/>
      <c r="F273" s="167"/>
      <c r="G273" s="51"/>
    </row>
    <row r="274" spans="1:7" s="57" customFormat="1" ht="15" customHeight="1">
      <c r="A274" s="533" t="s">
        <v>183</v>
      </c>
      <c r="B274" s="533"/>
      <c r="C274" s="533"/>
      <c r="D274" s="533"/>
      <c r="E274" s="51"/>
      <c r="F274" s="51"/>
      <c r="G274" s="51"/>
    </row>
    <row r="275" spans="1:7" s="53" customFormat="1" ht="12">
      <c r="A275" s="147">
        <v>1</v>
      </c>
      <c r="B275" s="148" t="s">
        <v>685</v>
      </c>
      <c r="C275" s="163">
        <v>2017</v>
      </c>
      <c r="D275" s="179">
        <v>1358.15</v>
      </c>
      <c r="E275" s="66"/>
      <c r="F275" s="51"/>
      <c r="G275" s="51"/>
    </row>
    <row r="276" spans="1:7" s="53" customFormat="1" ht="12.75" customHeight="1">
      <c r="A276" s="531" t="s">
        <v>108</v>
      </c>
      <c r="B276" s="531"/>
      <c r="C276" s="531"/>
      <c r="D276" s="160">
        <f>SUM(D275)</f>
        <v>1358.15</v>
      </c>
      <c r="E276" s="51"/>
      <c r="F276" s="51"/>
      <c r="G276" s="51"/>
    </row>
    <row r="277" spans="1:7" s="57" customFormat="1" ht="15" customHeight="1">
      <c r="A277" s="533" t="s">
        <v>481</v>
      </c>
      <c r="B277" s="533"/>
      <c r="C277" s="533"/>
      <c r="D277" s="533"/>
      <c r="E277" s="51"/>
      <c r="F277" s="51"/>
      <c r="G277" s="51"/>
    </row>
    <row r="278" spans="1:7" s="57" customFormat="1" ht="12">
      <c r="A278" s="147">
        <v>1</v>
      </c>
      <c r="B278" s="148" t="s">
        <v>485</v>
      </c>
      <c r="C278" s="147">
        <v>2016</v>
      </c>
      <c r="D278" s="289">
        <v>1200</v>
      </c>
      <c r="E278" s="51"/>
      <c r="F278" s="51"/>
      <c r="G278" s="51"/>
    </row>
    <row r="279" spans="1:7" s="57" customFormat="1" ht="12">
      <c r="A279" s="147">
        <v>2</v>
      </c>
      <c r="B279" s="148" t="s">
        <v>485</v>
      </c>
      <c r="C279" s="147">
        <v>2016</v>
      </c>
      <c r="D279" s="289">
        <v>1200</v>
      </c>
      <c r="E279" s="51"/>
      <c r="F279" s="51"/>
      <c r="G279" s="51"/>
    </row>
    <row r="280" spans="1:7" s="57" customFormat="1" ht="12">
      <c r="A280" s="147">
        <v>3</v>
      </c>
      <c r="B280" s="148" t="s">
        <v>485</v>
      </c>
      <c r="C280" s="147">
        <v>2016</v>
      </c>
      <c r="D280" s="289">
        <v>1200</v>
      </c>
      <c r="E280" s="51"/>
      <c r="F280" s="51"/>
      <c r="G280" s="51"/>
    </row>
    <row r="281" spans="1:7" s="57" customFormat="1" ht="24">
      <c r="A281" s="147">
        <v>4</v>
      </c>
      <c r="B281" s="148" t="s">
        <v>486</v>
      </c>
      <c r="C281" s="147">
        <v>2016</v>
      </c>
      <c r="D281" s="289">
        <v>3149.82</v>
      </c>
      <c r="E281" s="51"/>
      <c r="F281" s="51"/>
      <c r="G281" s="51"/>
    </row>
    <row r="282" spans="1:7" s="57" customFormat="1" ht="12">
      <c r="A282" s="147">
        <v>5</v>
      </c>
      <c r="B282" s="148" t="s">
        <v>487</v>
      </c>
      <c r="C282" s="147">
        <v>2016</v>
      </c>
      <c r="D282" s="289">
        <v>2827.14</v>
      </c>
      <c r="E282" s="51"/>
      <c r="F282" s="51"/>
      <c r="G282" s="51"/>
    </row>
    <row r="283" spans="1:7" s="57" customFormat="1" ht="12">
      <c r="A283" s="147">
        <v>6</v>
      </c>
      <c r="B283" s="148" t="s">
        <v>487</v>
      </c>
      <c r="C283" s="147">
        <v>2016</v>
      </c>
      <c r="D283" s="289">
        <v>2827.14</v>
      </c>
      <c r="E283" s="51"/>
      <c r="F283" s="51"/>
      <c r="G283" s="51"/>
    </row>
    <row r="284" spans="1:7" s="57" customFormat="1" ht="12">
      <c r="A284" s="147">
        <v>7</v>
      </c>
      <c r="B284" s="148" t="s">
        <v>488</v>
      </c>
      <c r="C284" s="147">
        <v>2016</v>
      </c>
      <c r="D284" s="289">
        <v>2400</v>
      </c>
      <c r="E284" s="51"/>
      <c r="F284" s="51"/>
      <c r="G284" s="51"/>
    </row>
    <row r="285" spans="1:7" s="57" customFormat="1" ht="12">
      <c r="A285" s="147">
        <v>8</v>
      </c>
      <c r="B285" s="148" t="s">
        <v>605</v>
      </c>
      <c r="C285" s="147">
        <v>2017</v>
      </c>
      <c r="D285" s="289">
        <v>1475</v>
      </c>
      <c r="E285" s="51"/>
      <c r="F285" s="51"/>
      <c r="G285" s="51"/>
    </row>
    <row r="286" spans="1:7" s="57" customFormat="1" ht="12">
      <c r="A286" s="147">
        <v>9</v>
      </c>
      <c r="B286" s="148" t="s">
        <v>605</v>
      </c>
      <c r="C286" s="147">
        <v>2017</v>
      </c>
      <c r="D286" s="289">
        <v>1475</v>
      </c>
      <c r="E286" s="51"/>
      <c r="F286" s="51"/>
      <c r="G286" s="51"/>
    </row>
    <row r="287" spans="1:7" s="57" customFormat="1" ht="12">
      <c r="A287" s="147">
        <v>10</v>
      </c>
      <c r="B287" s="148" t="s">
        <v>605</v>
      </c>
      <c r="C287" s="147">
        <v>2017</v>
      </c>
      <c r="D287" s="289">
        <v>1475</v>
      </c>
      <c r="E287" s="51"/>
      <c r="F287" s="51"/>
      <c r="G287" s="51"/>
    </row>
    <row r="288" spans="1:7" s="57" customFormat="1" ht="12">
      <c r="A288" s="147">
        <v>11</v>
      </c>
      <c r="B288" s="294" t="s">
        <v>605</v>
      </c>
      <c r="C288" s="163">
        <v>2017</v>
      </c>
      <c r="D288" s="290">
        <v>1475</v>
      </c>
      <c r="E288" s="51"/>
      <c r="F288" s="51"/>
      <c r="G288" s="51"/>
    </row>
    <row r="289" spans="1:7" s="57" customFormat="1" ht="12">
      <c r="A289" s="147">
        <v>12</v>
      </c>
      <c r="B289" s="294" t="s">
        <v>605</v>
      </c>
      <c r="C289" s="163">
        <v>2017</v>
      </c>
      <c r="D289" s="290">
        <v>1475</v>
      </c>
      <c r="E289" s="51"/>
      <c r="F289" s="51"/>
      <c r="G289" s="51"/>
    </row>
    <row r="290" spans="1:7" s="57" customFormat="1" ht="12">
      <c r="A290" s="147">
        <v>13</v>
      </c>
      <c r="B290" s="294" t="s">
        <v>605</v>
      </c>
      <c r="C290" s="163">
        <v>2017</v>
      </c>
      <c r="D290" s="290">
        <v>1475</v>
      </c>
      <c r="E290" s="51"/>
      <c r="F290" s="51"/>
      <c r="G290" s="51"/>
    </row>
    <row r="291" spans="1:7" s="57" customFormat="1" ht="12">
      <c r="A291" s="147">
        <v>14</v>
      </c>
      <c r="B291" s="294" t="s">
        <v>606</v>
      </c>
      <c r="C291" s="163">
        <v>2017</v>
      </c>
      <c r="D291" s="290">
        <v>1736.1</v>
      </c>
      <c r="E291" s="51"/>
      <c r="F291" s="51"/>
      <c r="G291" s="51"/>
    </row>
    <row r="292" spans="1:7" s="57" customFormat="1" ht="12">
      <c r="A292" s="147">
        <v>15</v>
      </c>
      <c r="B292" s="294" t="s">
        <v>606</v>
      </c>
      <c r="C292" s="163">
        <v>2017</v>
      </c>
      <c r="D292" s="290">
        <v>1736.1</v>
      </c>
      <c r="E292" s="51"/>
      <c r="F292" s="51"/>
      <c r="G292" s="51"/>
    </row>
    <row r="293" spans="1:7" s="57" customFormat="1" ht="12">
      <c r="A293" s="147">
        <v>16</v>
      </c>
      <c r="B293" s="294" t="s">
        <v>693</v>
      </c>
      <c r="C293" s="163">
        <v>2018</v>
      </c>
      <c r="D293" s="290">
        <v>2600</v>
      </c>
      <c r="E293" s="51"/>
      <c r="F293" s="51"/>
      <c r="G293" s="51"/>
    </row>
    <row r="294" spans="1:7" s="57" customFormat="1" ht="12">
      <c r="A294" s="147">
        <v>17</v>
      </c>
      <c r="B294" s="294" t="s">
        <v>694</v>
      </c>
      <c r="C294" s="163">
        <v>2018</v>
      </c>
      <c r="D294" s="290">
        <v>591.3</v>
      </c>
      <c r="E294" s="51"/>
      <c r="F294" s="51"/>
      <c r="G294" s="51"/>
    </row>
    <row r="295" spans="1:7" s="57" customFormat="1" ht="12">
      <c r="A295" s="147">
        <v>18</v>
      </c>
      <c r="B295" s="285" t="s">
        <v>695</v>
      </c>
      <c r="C295" s="170">
        <v>2018</v>
      </c>
      <c r="D295" s="291">
        <v>295</v>
      </c>
      <c r="E295" s="51"/>
      <c r="F295" s="51"/>
      <c r="G295" s="51"/>
    </row>
    <row r="296" spans="1:7" s="57" customFormat="1" ht="12">
      <c r="A296" s="147">
        <v>19</v>
      </c>
      <c r="B296" s="285" t="s">
        <v>887</v>
      </c>
      <c r="C296" s="170">
        <v>2019</v>
      </c>
      <c r="D296" s="291">
        <v>2374.05</v>
      </c>
      <c r="E296" s="51"/>
      <c r="F296" s="51"/>
      <c r="G296" s="51"/>
    </row>
    <row r="297" spans="1:7" s="57" customFormat="1" ht="12">
      <c r="A297" s="147">
        <v>20</v>
      </c>
      <c r="B297" s="285" t="s">
        <v>888</v>
      </c>
      <c r="C297" s="170">
        <v>2019</v>
      </c>
      <c r="D297" s="291">
        <v>3644.99</v>
      </c>
      <c r="E297" s="51"/>
      <c r="F297" s="51"/>
      <c r="G297" s="51"/>
    </row>
    <row r="298" spans="1:7" s="57" customFormat="1" ht="12">
      <c r="A298" s="147">
        <v>21</v>
      </c>
      <c r="B298" s="285" t="s">
        <v>889</v>
      </c>
      <c r="C298" s="170">
        <v>2019</v>
      </c>
      <c r="D298" s="291">
        <v>3644.99</v>
      </c>
      <c r="E298" s="51"/>
      <c r="F298" s="51"/>
      <c r="G298" s="51"/>
    </row>
    <row r="299" spans="1:7" s="57" customFormat="1" ht="12">
      <c r="A299" s="147">
        <v>22</v>
      </c>
      <c r="B299" s="285" t="s">
        <v>890</v>
      </c>
      <c r="C299" s="170">
        <v>2019</v>
      </c>
      <c r="D299" s="291">
        <v>3644.99</v>
      </c>
      <c r="E299" s="51"/>
      <c r="F299" s="51"/>
      <c r="G299" s="51"/>
    </row>
    <row r="300" spans="1:7" s="57" customFormat="1" ht="12">
      <c r="A300" s="147">
        <v>23</v>
      </c>
      <c r="B300" s="285" t="s">
        <v>891</v>
      </c>
      <c r="C300" s="170">
        <v>2019</v>
      </c>
      <c r="D300" s="291">
        <v>3644.99</v>
      </c>
      <c r="E300" s="51"/>
      <c r="F300" s="51"/>
      <c r="G300" s="51"/>
    </row>
    <row r="301" spans="1:7" s="57" customFormat="1" ht="12">
      <c r="A301" s="147">
        <v>24</v>
      </c>
      <c r="B301" s="285" t="s">
        <v>892</v>
      </c>
      <c r="C301" s="170">
        <v>2019</v>
      </c>
      <c r="D301" s="291">
        <v>3644.99</v>
      </c>
      <c r="E301" s="51"/>
      <c r="F301" s="51"/>
      <c r="G301" s="51"/>
    </row>
    <row r="302" spans="1:7" s="57" customFormat="1" ht="12">
      <c r="A302" s="147">
        <v>25</v>
      </c>
      <c r="B302" s="285" t="s">
        <v>893</v>
      </c>
      <c r="C302" s="170">
        <v>2019</v>
      </c>
      <c r="D302" s="291">
        <v>1867.01</v>
      </c>
      <c r="E302" s="51"/>
      <c r="F302" s="51"/>
      <c r="G302" s="51"/>
    </row>
    <row r="303" spans="1:7" s="57" customFormat="1" ht="12">
      <c r="A303" s="147">
        <v>26</v>
      </c>
      <c r="B303" s="285" t="s">
        <v>489</v>
      </c>
      <c r="C303" s="170">
        <v>2016</v>
      </c>
      <c r="D303" s="291">
        <v>600</v>
      </c>
      <c r="E303" s="51"/>
      <c r="F303" s="51"/>
      <c r="G303" s="51"/>
    </row>
    <row r="304" spans="1:7" s="57" customFormat="1" ht="12">
      <c r="A304" s="147">
        <v>27</v>
      </c>
      <c r="B304" s="285" t="s">
        <v>490</v>
      </c>
      <c r="C304" s="170">
        <v>2016</v>
      </c>
      <c r="D304" s="291">
        <v>280</v>
      </c>
      <c r="E304" s="51"/>
      <c r="F304" s="51"/>
      <c r="G304" s="51"/>
    </row>
    <row r="305" spans="1:7" s="57" customFormat="1" ht="12">
      <c r="A305" s="147">
        <v>28</v>
      </c>
      <c r="B305" s="285" t="s">
        <v>490</v>
      </c>
      <c r="C305" s="170">
        <v>2016</v>
      </c>
      <c r="D305" s="291">
        <v>280</v>
      </c>
      <c r="E305" s="51"/>
      <c r="F305" s="51"/>
      <c r="G305" s="51"/>
    </row>
    <row r="306" spans="1:7" s="57" customFormat="1" ht="12">
      <c r="A306" s="89">
        <v>29</v>
      </c>
      <c r="B306" s="148" t="s">
        <v>492</v>
      </c>
      <c r="C306" s="147">
        <v>2016</v>
      </c>
      <c r="D306" s="289">
        <v>549</v>
      </c>
      <c r="E306" s="51"/>
      <c r="F306" s="51"/>
      <c r="G306" s="51"/>
    </row>
    <row r="307" spans="1:7" s="57" customFormat="1" ht="12">
      <c r="A307" s="147">
        <v>30</v>
      </c>
      <c r="B307" s="148" t="s">
        <v>599</v>
      </c>
      <c r="C307" s="147">
        <v>2017</v>
      </c>
      <c r="D307" s="289">
        <v>619.08</v>
      </c>
      <c r="E307" s="51"/>
      <c r="F307" s="51"/>
      <c r="G307" s="51"/>
    </row>
    <row r="308" spans="1:7" s="57" customFormat="1" ht="12">
      <c r="A308" s="89">
        <v>31</v>
      </c>
      <c r="B308" s="148" t="s">
        <v>599</v>
      </c>
      <c r="C308" s="147">
        <v>2017</v>
      </c>
      <c r="D308" s="289">
        <v>619.08</v>
      </c>
      <c r="E308" s="51"/>
      <c r="F308" s="51"/>
      <c r="G308" s="51"/>
    </row>
    <row r="309" spans="1:7" s="57" customFormat="1" ht="12">
      <c r="A309" s="147">
        <v>32</v>
      </c>
      <c r="B309" s="148" t="s">
        <v>600</v>
      </c>
      <c r="C309" s="147">
        <v>2017</v>
      </c>
      <c r="D309" s="289">
        <v>312.55</v>
      </c>
      <c r="E309" s="51"/>
      <c r="F309" s="51"/>
      <c r="G309" s="51"/>
    </row>
    <row r="310" spans="1:7" s="57" customFormat="1" ht="12">
      <c r="A310" s="89">
        <v>33</v>
      </c>
      <c r="B310" s="148" t="s">
        <v>600</v>
      </c>
      <c r="C310" s="147">
        <v>2017</v>
      </c>
      <c r="D310" s="289">
        <v>311.2</v>
      </c>
      <c r="E310" s="51"/>
      <c r="F310" s="51"/>
      <c r="G310" s="51"/>
    </row>
    <row r="311" spans="1:7" s="57" customFormat="1" ht="12">
      <c r="A311" s="147">
        <v>34</v>
      </c>
      <c r="B311" s="148" t="s">
        <v>601</v>
      </c>
      <c r="C311" s="147">
        <v>2017</v>
      </c>
      <c r="D311" s="289">
        <v>3490</v>
      </c>
      <c r="E311" s="51"/>
      <c r="F311" s="51"/>
      <c r="G311" s="51"/>
    </row>
    <row r="312" spans="1:7" s="57" customFormat="1" ht="12">
      <c r="A312" s="89">
        <v>35</v>
      </c>
      <c r="B312" s="148" t="s">
        <v>602</v>
      </c>
      <c r="C312" s="147">
        <v>2017</v>
      </c>
      <c r="D312" s="289">
        <v>349</v>
      </c>
      <c r="E312" s="51"/>
      <c r="F312" s="51"/>
      <c r="G312" s="51"/>
    </row>
    <row r="313" spans="1:7" s="57" customFormat="1" ht="12">
      <c r="A313" s="147">
        <v>36</v>
      </c>
      <c r="B313" s="294" t="s">
        <v>603</v>
      </c>
      <c r="C313" s="163">
        <v>2017</v>
      </c>
      <c r="D313" s="290">
        <v>165</v>
      </c>
      <c r="E313" s="51"/>
      <c r="F313" s="51"/>
      <c r="G313" s="51"/>
    </row>
    <row r="314" spans="1:7" s="57" customFormat="1" ht="12">
      <c r="A314" s="89">
        <v>37</v>
      </c>
      <c r="B314" s="285" t="s">
        <v>604</v>
      </c>
      <c r="C314" s="170">
        <v>2017</v>
      </c>
      <c r="D314" s="291">
        <v>215.1</v>
      </c>
      <c r="E314" s="51"/>
      <c r="F314" s="51"/>
      <c r="G314" s="51"/>
    </row>
    <row r="315" spans="1:7" s="57" customFormat="1" ht="12.75" customHeight="1">
      <c r="A315" s="528" t="s">
        <v>108</v>
      </c>
      <c r="B315" s="529"/>
      <c r="C315" s="536"/>
      <c r="D315" s="160">
        <f>SUM(D278:D314)</f>
        <v>60868.61999999999</v>
      </c>
      <c r="E315" s="51"/>
      <c r="F315" s="51"/>
      <c r="G315" s="51"/>
    </row>
    <row r="316" spans="1:7" s="57" customFormat="1" ht="15" customHeight="1">
      <c r="A316" s="533" t="s">
        <v>979</v>
      </c>
      <c r="B316" s="533"/>
      <c r="C316" s="533"/>
      <c r="D316" s="533"/>
      <c r="E316" s="51"/>
      <c r="F316" s="51"/>
      <c r="G316" s="51"/>
    </row>
    <row r="317" spans="1:7" s="60" customFormat="1" ht="12">
      <c r="A317" s="264">
        <v>1</v>
      </c>
      <c r="B317" s="148" t="s">
        <v>611</v>
      </c>
      <c r="C317" s="147">
        <v>2016</v>
      </c>
      <c r="D317" s="159">
        <v>12750</v>
      </c>
      <c r="E317" s="51"/>
      <c r="F317" s="51"/>
      <c r="G317" s="51"/>
    </row>
    <row r="318" spans="1:7" s="57" customFormat="1" ht="12.75" customHeight="1">
      <c r="A318" s="528" t="s">
        <v>108</v>
      </c>
      <c r="B318" s="529"/>
      <c r="C318" s="536"/>
      <c r="D318" s="160">
        <f>SUM(D317)</f>
        <v>12750</v>
      </c>
      <c r="E318" s="51"/>
      <c r="F318" s="51"/>
      <c r="G318" s="51"/>
    </row>
    <row r="319" spans="1:7" s="57" customFormat="1" ht="15" customHeight="1">
      <c r="A319" s="534" t="s">
        <v>985</v>
      </c>
      <c r="B319" s="537"/>
      <c r="C319" s="537"/>
      <c r="D319" s="535"/>
      <c r="E319" s="51"/>
      <c r="F319" s="51"/>
      <c r="G319" s="51"/>
    </row>
    <row r="320" spans="1:7" s="62" customFormat="1" ht="12">
      <c r="A320" s="147">
        <v>1</v>
      </c>
      <c r="B320" s="148" t="s">
        <v>876</v>
      </c>
      <c r="C320" s="147">
        <v>2016</v>
      </c>
      <c r="D320" s="159">
        <v>1200</v>
      </c>
      <c r="E320" s="180"/>
      <c r="F320" s="180"/>
      <c r="G320" s="180"/>
    </row>
    <row r="321" spans="1:7" s="62" customFormat="1" ht="12">
      <c r="A321" s="147">
        <v>2</v>
      </c>
      <c r="B321" s="148" t="s">
        <v>477</v>
      </c>
      <c r="C321" s="147">
        <v>2016</v>
      </c>
      <c r="D321" s="159">
        <v>2200</v>
      </c>
      <c r="E321" s="180"/>
      <c r="F321" s="180"/>
      <c r="G321" s="180"/>
    </row>
    <row r="322" spans="1:7" s="62" customFormat="1" ht="12">
      <c r="A322" s="147">
        <v>3</v>
      </c>
      <c r="B322" s="148" t="s">
        <v>624</v>
      </c>
      <c r="C322" s="147">
        <v>2016</v>
      </c>
      <c r="D322" s="159">
        <v>1399</v>
      </c>
      <c r="E322" s="180"/>
      <c r="F322" s="180"/>
      <c r="G322" s="180"/>
    </row>
    <row r="323" spans="1:7" s="62" customFormat="1" ht="12">
      <c r="A323" s="147">
        <v>4</v>
      </c>
      <c r="B323" s="148" t="s">
        <v>477</v>
      </c>
      <c r="C323" s="147">
        <v>2016</v>
      </c>
      <c r="D323" s="159">
        <v>2000</v>
      </c>
      <c r="E323" s="180"/>
      <c r="F323" s="180"/>
      <c r="G323" s="180"/>
    </row>
    <row r="324" spans="1:7" s="62" customFormat="1" ht="12">
      <c r="A324" s="147">
        <v>5</v>
      </c>
      <c r="B324" s="148" t="s">
        <v>877</v>
      </c>
      <c r="C324" s="147">
        <v>2017</v>
      </c>
      <c r="D324" s="159">
        <v>1639</v>
      </c>
      <c r="E324" s="180"/>
      <c r="F324" s="180"/>
      <c r="G324" s="180"/>
    </row>
    <row r="325" spans="1:7" s="62" customFormat="1" ht="12">
      <c r="A325" s="147">
        <v>6</v>
      </c>
      <c r="B325" s="148" t="s">
        <v>698</v>
      </c>
      <c r="C325" s="147">
        <v>2018</v>
      </c>
      <c r="D325" s="159">
        <v>3599</v>
      </c>
      <c r="E325" s="180"/>
      <c r="F325" s="180"/>
      <c r="G325" s="180"/>
    </row>
    <row r="326" spans="1:7" s="57" customFormat="1" ht="12.75" customHeight="1">
      <c r="A326" s="528" t="s">
        <v>108</v>
      </c>
      <c r="B326" s="529"/>
      <c r="C326" s="536"/>
      <c r="D326" s="160">
        <f>SUM(D320:D325)</f>
        <v>12037</v>
      </c>
      <c r="E326" s="51"/>
      <c r="F326" s="51"/>
      <c r="G326" s="51"/>
    </row>
    <row r="327" spans="1:7" s="57" customFormat="1" ht="15" customHeight="1">
      <c r="A327" s="534" t="s">
        <v>981</v>
      </c>
      <c r="B327" s="537"/>
      <c r="C327" s="537"/>
      <c r="D327" s="535"/>
      <c r="E327" s="51"/>
      <c r="F327" s="51"/>
      <c r="G327" s="51"/>
    </row>
    <row r="328" spans="1:7" s="57" customFormat="1" ht="12">
      <c r="A328" s="147">
        <v>1</v>
      </c>
      <c r="B328" s="148" t="s">
        <v>706</v>
      </c>
      <c r="C328" s="147">
        <v>2015</v>
      </c>
      <c r="D328" s="159">
        <v>423.98</v>
      </c>
      <c r="E328" s="51"/>
      <c r="F328" s="51"/>
      <c r="G328" s="51"/>
    </row>
    <row r="329" spans="1:7" s="57" customFormat="1" ht="12">
      <c r="A329" s="147">
        <v>2</v>
      </c>
      <c r="B329" s="148" t="s">
        <v>707</v>
      </c>
      <c r="C329" s="147">
        <v>2017</v>
      </c>
      <c r="D329" s="159">
        <v>390</v>
      </c>
      <c r="E329" s="51"/>
      <c r="F329" s="51"/>
      <c r="G329" s="51"/>
    </row>
    <row r="330" spans="1:7" s="57" customFormat="1" ht="12">
      <c r="A330" s="147">
        <v>3</v>
      </c>
      <c r="B330" s="148" t="s">
        <v>623</v>
      </c>
      <c r="C330" s="147">
        <v>2017</v>
      </c>
      <c r="D330" s="159">
        <v>799.99</v>
      </c>
      <c r="E330" s="51"/>
      <c r="F330" s="51"/>
      <c r="G330" s="51"/>
    </row>
    <row r="331" spans="1:7" s="57" customFormat="1" ht="12">
      <c r="A331" s="147">
        <v>4</v>
      </c>
      <c r="B331" s="148" t="s">
        <v>708</v>
      </c>
      <c r="C331" s="147">
        <v>2017</v>
      </c>
      <c r="D331" s="159">
        <v>2480</v>
      </c>
      <c r="E331" s="51"/>
      <c r="F331" s="51"/>
      <c r="G331" s="51"/>
    </row>
    <row r="332" spans="1:7" s="57" customFormat="1" ht="12">
      <c r="A332" s="147">
        <v>5</v>
      </c>
      <c r="B332" s="148" t="s">
        <v>709</v>
      </c>
      <c r="C332" s="147">
        <v>2018</v>
      </c>
      <c r="D332" s="159">
        <v>738</v>
      </c>
      <c r="E332" s="51"/>
      <c r="F332" s="51"/>
      <c r="G332" s="51"/>
    </row>
    <row r="333" spans="1:7" s="57" customFormat="1" ht="12">
      <c r="A333" s="147">
        <v>6</v>
      </c>
      <c r="B333" s="148" t="s">
        <v>871</v>
      </c>
      <c r="C333" s="147">
        <v>2019</v>
      </c>
      <c r="D333" s="159">
        <v>212</v>
      </c>
      <c r="E333" s="51"/>
      <c r="F333" s="51"/>
      <c r="G333" s="51"/>
    </row>
    <row r="334" spans="1:7" s="57" customFormat="1" ht="12">
      <c r="A334" s="147">
        <v>7</v>
      </c>
      <c r="B334" s="148" t="s">
        <v>872</v>
      </c>
      <c r="C334" s="147">
        <v>2019</v>
      </c>
      <c r="D334" s="159">
        <v>1199.99</v>
      </c>
      <c r="E334" s="51"/>
      <c r="F334" s="51"/>
      <c r="G334" s="51"/>
    </row>
    <row r="335" spans="1:7" s="57" customFormat="1" ht="12">
      <c r="A335" s="531" t="s">
        <v>108</v>
      </c>
      <c r="B335" s="531"/>
      <c r="C335" s="531"/>
      <c r="D335" s="160">
        <f>SUM(D328:D334)</f>
        <v>6243.96</v>
      </c>
      <c r="E335" s="51"/>
      <c r="F335" s="51"/>
      <c r="G335" s="51"/>
    </row>
    <row r="336" spans="1:7" s="57" customFormat="1" ht="15" customHeight="1">
      <c r="A336" s="534" t="s">
        <v>982</v>
      </c>
      <c r="B336" s="537"/>
      <c r="C336" s="537"/>
      <c r="D336" s="535"/>
      <c r="E336" s="51"/>
      <c r="F336" s="51"/>
      <c r="G336" s="51"/>
    </row>
    <row r="337" spans="1:7" s="57" customFormat="1" ht="12">
      <c r="A337" s="89">
        <v>1</v>
      </c>
      <c r="B337" s="148" t="s">
        <v>728</v>
      </c>
      <c r="C337" s="147">
        <v>2016</v>
      </c>
      <c r="D337" s="159">
        <v>2614</v>
      </c>
      <c r="E337" s="51"/>
      <c r="F337" s="51"/>
      <c r="G337" s="51"/>
    </row>
    <row r="338" spans="1:7" s="57" customFormat="1" ht="12">
      <c r="A338" s="89">
        <v>2</v>
      </c>
      <c r="B338" s="148" t="s">
        <v>499</v>
      </c>
      <c r="C338" s="147">
        <v>2016</v>
      </c>
      <c r="D338" s="159">
        <v>836.26</v>
      </c>
      <c r="E338" s="51"/>
      <c r="F338" s="51"/>
      <c r="G338" s="51"/>
    </row>
    <row r="339" spans="1:7" s="57" customFormat="1" ht="12">
      <c r="A339" s="89">
        <v>3</v>
      </c>
      <c r="B339" s="148" t="s">
        <v>499</v>
      </c>
      <c r="C339" s="147">
        <v>2016</v>
      </c>
      <c r="D339" s="159">
        <v>836.26</v>
      </c>
      <c r="E339" s="51"/>
      <c r="F339" s="51"/>
      <c r="G339" s="51"/>
    </row>
    <row r="340" spans="1:7" s="57" customFormat="1" ht="12">
      <c r="A340" s="147">
        <v>4</v>
      </c>
      <c r="B340" s="148" t="s">
        <v>245</v>
      </c>
      <c r="C340" s="147">
        <v>2017</v>
      </c>
      <c r="D340" s="159">
        <v>2438.99</v>
      </c>
      <c r="E340" s="51"/>
      <c r="F340" s="51"/>
      <c r="G340" s="51"/>
    </row>
    <row r="341" spans="1:7" s="57" customFormat="1" ht="12">
      <c r="A341" s="147">
        <v>5</v>
      </c>
      <c r="B341" s="148" t="s">
        <v>618</v>
      </c>
      <c r="C341" s="147">
        <v>2017</v>
      </c>
      <c r="D341" s="159">
        <v>2596</v>
      </c>
      <c r="E341" s="51"/>
      <c r="F341" s="51"/>
      <c r="G341" s="51"/>
    </row>
    <row r="342" spans="1:7" s="57" customFormat="1" ht="12">
      <c r="A342" s="147">
        <v>6</v>
      </c>
      <c r="B342" s="148" t="s">
        <v>499</v>
      </c>
      <c r="C342" s="147">
        <v>2018</v>
      </c>
      <c r="D342" s="159">
        <v>591.3</v>
      </c>
      <c r="E342" s="51"/>
      <c r="F342" s="51"/>
      <c r="G342" s="51"/>
    </row>
    <row r="343" spans="1:7" s="57" customFormat="1" ht="12">
      <c r="A343" s="147">
        <v>7</v>
      </c>
      <c r="B343" s="148" t="s">
        <v>617</v>
      </c>
      <c r="C343" s="147">
        <v>2017</v>
      </c>
      <c r="D343" s="159">
        <v>159</v>
      </c>
      <c r="E343" s="51"/>
      <c r="F343" s="51"/>
      <c r="G343" s="51"/>
    </row>
    <row r="344" spans="1:7" s="57" customFormat="1" ht="12">
      <c r="A344" s="147">
        <v>8</v>
      </c>
      <c r="B344" s="148" t="s">
        <v>717</v>
      </c>
      <c r="C344" s="147">
        <v>2018</v>
      </c>
      <c r="D344" s="159">
        <v>982</v>
      </c>
      <c r="E344" s="51"/>
      <c r="F344" s="51"/>
      <c r="G344" s="51"/>
    </row>
    <row r="345" spans="1:7" s="57" customFormat="1" ht="12">
      <c r="A345" s="147">
        <v>9</v>
      </c>
      <c r="B345" s="148" t="s">
        <v>718</v>
      </c>
      <c r="C345" s="147">
        <v>2018</v>
      </c>
      <c r="D345" s="159">
        <v>999.98</v>
      </c>
      <c r="E345" s="51"/>
      <c r="F345" s="51"/>
      <c r="G345" s="51"/>
    </row>
    <row r="346" spans="1:7" s="57" customFormat="1" ht="12">
      <c r="A346" s="147">
        <v>10</v>
      </c>
      <c r="B346" s="148" t="s">
        <v>721</v>
      </c>
      <c r="C346" s="147">
        <v>2018</v>
      </c>
      <c r="D346" s="159">
        <v>349.99</v>
      </c>
      <c r="E346" s="51"/>
      <c r="F346" s="51"/>
      <c r="G346" s="51"/>
    </row>
    <row r="347" spans="1:7" s="57" customFormat="1" ht="12">
      <c r="A347" s="147">
        <v>11</v>
      </c>
      <c r="B347" s="148" t="s">
        <v>724</v>
      </c>
      <c r="C347" s="147">
        <v>2019</v>
      </c>
      <c r="D347" s="159">
        <v>247</v>
      </c>
      <c r="E347" s="51"/>
      <c r="F347" s="51"/>
      <c r="G347" s="51"/>
    </row>
    <row r="348" spans="1:7" s="57" customFormat="1" ht="12">
      <c r="A348" s="147">
        <v>12</v>
      </c>
      <c r="B348" s="148" t="s">
        <v>863</v>
      </c>
      <c r="C348" s="147">
        <v>2019</v>
      </c>
      <c r="D348" s="159">
        <v>229</v>
      </c>
      <c r="E348" s="51"/>
      <c r="F348" s="51"/>
      <c r="G348" s="51"/>
    </row>
    <row r="349" spans="1:7" s="57" customFormat="1" ht="12">
      <c r="A349" s="539" t="s">
        <v>108</v>
      </c>
      <c r="B349" s="539"/>
      <c r="C349" s="181"/>
      <c r="D349" s="160">
        <f>SUM(D337:D348)</f>
        <v>12879.779999999999</v>
      </c>
      <c r="E349" s="51"/>
      <c r="F349" s="51"/>
      <c r="G349" s="51"/>
    </row>
    <row r="350" spans="1:7" s="57" customFormat="1" ht="15" customHeight="1">
      <c r="A350" s="534" t="s">
        <v>983</v>
      </c>
      <c r="B350" s="537"/>
      <c r="C350" s="537"/>
      <c r="D350" s="535"/>
      <c r="E350" s="51"/>
      <c r="F350" s="51"/>
      <c r="G350" s="51"/>
    </row>
    <row r="351" spans="1:7" s="57" customFormat="1" ht="12">
      <c r="A351" s="147">
        <v>1</v>
      </c>
      <c r="B351" s="148" t="s">
        <v>846</v>
      </c>
      <c r="C351" s="147">
        <v>2015</v>
      </c>
      <c r="D351" s="159">
        <v>563.42</v>
      </c>
      <c r="E351" s="51"/>
      <c r="F351" s="51"/>
      <c r="G351" s="51"/>
    </row>
    <row r="352" spans="1:7" s="57" customFormat="1" ht="12">
      <c r="A352" s="147">
        <v>2</v>
      </c>
      <c r="B352" s="148" t="s">
        <v>845</v>
      </c>
      <c r="C352" s="147">
        <v>2016</v>
      </c>
      <c r="D352" s="159">
        <v>2827.06</v>
      </c>
      <c r="E352" s="51"/>
      <c r="F352" s="51"/>
      <c r="G352" s="51"/>
    </row>
    <row r="353" spans="1:7" s="57" customFormat="1" ht="12">
      <c r="A353" s="147">
        <v>3</v>
      </c>
      <c r="B353" s="148" t="s">
        <v>478</v>
      </c>
      <c r="C353" s="147">
        <v>2016</v>
      </c>
      <c r="D353" s="159">
        <v>5523.02</v>
      </c>
      <c r="E353" s="51"/>
      <c r="F353" s="51"/>
      <c r="G353" s="51"/>
    </row>
    <row r="354" spans="1:7" s="57" customFormat="1" ht="12">
      <c r="A354" s="147">
        <v>4</v>
      </c>
      <c r="B354" s="148" t="s">
        <v>847</v>
      </c>
      <c r="C354" s="147">
        <v>2019</v>
      </c>
      <c r="D354" s="159">
        <v>1221.41</v>
      </c>
      <c r="E354" s="51"/>
      <c r="F354" s="51"/>
      <c r="G354" s="51"/>
    </row>
    <row r="355" spans="1:7" s="57" customFormat="1" ht="12">
      <c r="A355" s="147">
        <v>5</v>
      </c>
      <c r="B355" s="148" t="s">
        <v>849</v>
      </c>
      <c r="C355" s="147">
        <v>2019</v>
      </c>
      <c r="D355" s="159">
        <v>996</v>
      </c>
      <c r="E355" s="51"/>
      <c r="F355" s="51"/>
      <c r="G355" s="51"/>
    </row>
    <row r="356" spans="1:7" s="57" customFormat="1" ht="12">
      <c r="A356" s="147">
        <v>6</v>
      </c>
      <c r="B356" s="148" t="s">
        <v>850</v>
      </c>
      <c r="C356" s="147">
        <v>2019</v>
      </c>
      <c r="D356" s="159">
        <v>978</v>
      </c>
      <c r="E356" s="51"/>
      <c r="F356" s="51"/>
      <c r="G356" s="51"/>
    </row>
    <row r="357" spans="1:7" s="57" customFormat="1" ht="12">
      <c r="A357" s="147">
        <v>7</v>
      </c>
      <c r="B357" s="148" t="s">
        <v>851</v>
      </c>
      <c r="C357" s="147">
        <v>2019</v>
      </c>
      <c r="D357" s="159">
        <v>960</v>
      </c>
      <c r="E357" s="51"/>
      <c r="F357" s="51"/>
      <c r="G357" s="51"/>
    </row>
    <row r="358" spans="1:7" s="57" customFormat="1" ht="12">
      <c r="A358" s="147">
        <v>8</v>
      </c>
      <c r="B358" s="148" t="s">
        <v>852</v>
      </c>
      <c r="C358" s="147">
        <v>2019</v>
      </c>
      <c r="D358" s="159">
        <v>843</v>
      </c>
      <c r="E358" s="51"/>
      <c r="F358" s="51"/>
      <c r="G358" s="51"/>
    </row>
    <row r="359" spans="1:7" s="57" customFormat="1" ht="12">
      <c r="A359" s="147">
        <v>9</v>
      </c>
      <c r="B359" s="148" t="s">
        <v>853</v>
      </c>
      <c r="C359" s="147">
        <v>2019</v>
      </c>
      <c r="D359" s="159">
        <v>1376</v>
      </c>
      <c r="E359" s="51"/>
      <c r="F359" s="51"/>
      <c r="G359" s="51"/>
    </row>
    <row r="360" spans="1:7" s="57" customFormat="1" ht="12">
      <c r="A360" s="531" t="s">
        <v>108</v>
      </c>
      <c r="B360" s="531"/>
      <c r="C360" s="531"/>
      <c r="D360" s="160">
        <f>SUM(D351:D359)</f>
        <v>15287.91</v>
      </c>
      <c r="E360" s="51"/>
      <c r="F360" s="51"/>
      <c r="G360" s="51"/>
    </row>
    <row r="361" spans="1:7" s="57" customFormat="1" ht="13.5" customHeight="1">
      <c r="A361" s="533" t="s">
        <v>984</v>
      </c>
      <c r="B361" s="533"/>
      <c r="C361" s="533"/>
      <c r="D361" s="533"/>
      <c r="E361" s="51"/>
      <c r="F361" s="51"/>
      <c r="G361" s="51"/>
    </row>
    <row r="362" spans="1:7" s="57" customFormat="1" ht="12">
      <c r="A362" s="89">
        <v>1</v>
      </c>
      <c r="B362" s="171" t="s">
        <v>617</v>
      </c>
      <c r="C362" s="89">
        <v>2018</v>
      </c>
      <c r="D362" s="288">
        <v>299.99</v>
      </c>
      <c r="E362" s="51"/>
      <c r="F362" s="51"/>
      <c r="G362" s="51"/>
    </row>
    <row r="363" spans="1:7" s="57" customFormat="1" ht="12">
      <c r="A363" s="147">
        <v>2</v>
      </c>
      <c r="B363" s="148" t="s">
        <v>245</v>
      </c>
      <c r="C363" s="147">
        <v>2018</v>
      </c>
      <c r="D363" s="159">
        <v>3499</v>
      </c>
      <c r="E363" s="51"/>
      <c r="F363" s="51"/>
      <c r="G363" s="51"/>
    </row>
    <row r="364" spans="1:7" s="57" customFormat="1" ht="12">
      <c r="A364" s="147">
        <v>3</v>
      </c>
      <c r="B364" s="148" t="s">
        <v>843</v>
      </c>
      <c r="C364" s="147">
        <v>2019</v>
      </c>
      <c r="D364" s="159">
        <v>1099</v>
      </c>
      <c r="E364" s="51"/>
      <c r="F364" s="51"/>
      <c r="G364" s="51"/>
    </row>
    <row r="365" spans="1:7" s="57" customFormat="1" ht="13.5" customHeight="1">
      <c r="A365" s="531" t="s">
        <v>108</v>
      </c>
      <c r="B365" s="531"/>
      <c r="C365" s="531"/>
      <c r="D365" s="114">
        <f>SUM(D362:D364)</f>
        <v>4897.99</v>
      </c>
      <c r="E365" s="51"/>
      <c r="F365" s="51"/>
      <c r="G365" s="51"/>
    </row>
    <row r="366" spans="1:4" ht="13.5" customHeight="1">
      <c r="A366" s="182"/>
      <c r="B366" s="183"/>
      <c r="C366" s="182"/>
      <c r="D366" s="184"/>
    </row>
    <row r="367" spans="1:5" ht="23.25" customHeight="1">
      <c r="A367" s="547" t="s">
        <v>494</v>
      </c>
      <c r="B367" s="547"/>
      <c r="C367" s="547"/>
      <c r="D367" s="547"/>
      <c r="E367" s="63"/>
    </row>
    <row r="368" spans="1:5" ht="36">
      <c r="A368" s="142" t="s">
        <v>100</v>
      </c>
      <c r="B368" s="142" t="s">
        <v>775</v>
      </c>
      <c r="C368" s="142" t="s">
        <v>111</v>
      </c>
      <c r="D368" s="143" t="s">
        <v>112</v>
      </c>
      <c r="E368" s="64"/>
    </row>
    <row r="369" spans="1:4" ht="15" customHeight="1">
      <c r="A369" s="544" t="s">
        <v>148</v>
      </c>
      <c r="B369" s="545"/>
      <c r="C369" s="545"/>
      <c r="D369" s="546"/>
    </row>
    <row r="370" spans="1:7" s="56" customFormat="1" ht="12">
      <c r="A370" s="264">
        <v>1</v>
      </c>
      <c r="B370" s="161" t="s">
        <v>519</v>
      </c>
      <c r="C370" s="264">
        <v>2016</v>
      </c>
      <c r="D370" s="113">
        <v>14023.17</v>
      </c>
      <c r="E370" s="52"/>
      <c r="F370" s="52"/>
      <c r="G370" s="52"/>
    </row>
    <row r="371" spans="1:7" s="56" customFormat="1" ht="12">
      <c r="A371" s="531" t="s">
        <v>108</v>
      </c>
      <c r="B371" s="531"/>
      <c r="C371" s="531"/>
      <c r="D371" s="114">
        <f>SUM(D370)</f>
        <v>14023.17</v>
      </c>
      <c r="E371" s="52"/>
      <c r="F371" s="52"/>
      <c r="G371" s="52"/>
    </row>
    <row r="372" spans="1:7" s="53" customFormat="1" ht="15" customHeight="1">
      <c r="A372" s="534" t="s">
        <v>149</v>
      </c>
      <c r="B372" s="537"/>
      <c r="C372" s="537"/>
      <c r="D372" s="535"/>
      <c r="E372" s="51"/>
      <c r="F372" s="51"/>
      <c r="G372" s="51"/>
    </row>
    <row r="373" spans="1:7" s="54" customFormat="1" ht="12.75" customHeight="1">
      <c r="A373" s="528" t="s">
        <v>147</v>
      </c>
      <c r="B373" s="529"/>
      <c r="C373" s="529"/>
      <c r="D373" s="536"/>
      <c r="E373" s="52"/>
      <c r="F373" s="52"/>
      <c r="G373" s="52"/>
    </row>
    <row r="374" spans="1:7" s="53" customFormat="1" ht="15" customHeight="1">
      <c r="A374" s="534" t="s">
        <v>150</v>
      </c>
      <c r="B374" s="537"/>
      <c r="C374" s="537"/>
      <c r="D374" s="535"/>
      <c r="E374" s="51"/>
      <c r="F374" s="51"/>
      <c r="G374" s="51"/>
    </row>
    <row r="375" spans="1:7" s="53" customFormat="1" ht="24">
      <c r="A375" s="264">
        <v>1</v>
      </c>
      <c r="B375" s="161" t="s">
        <v>504</v>
      </c>
      <c r="C375" s="264">
        <v>2017</v>
      </c>
      <c r="D375" s="185">
        <v>3932.31</v>
      </c>
      <c r="E375" s="51"/>
      <c r="F375" s="51"/>
      <c r="G375" s="51"/>
    </row>
    <row r="376" spans="1:7" s="53" customFormat="1" ht="12">
      <c r="A376" s="264">
        <v>2</v>
      </c>
      <c r="B376" s="161" t="s">
        <v>756</v>
      </c>
      <c r="C376" s="264">
        <v>2017</v>
      </c>
      <c r="D376" s="185">
        <v>3370</v>
      </c>
      <c r="E376" s="51"/>
      <c r="F376" s="51"/>
      <c r="G376" s="51"/>
    </row>
    <row r="377" spans="1:7" s="53" customFormat="1" ht="12">
      <c r="A377" s="264">
        <v>3</v>
      </c>
      <c r="B377" s="148" t="s">
        <v>757</v>
      </c>
      <c r="C377" s="147">
        <v>2017</v>
      </c>
      <c r="D377" s="159">
        <v>10082.31</v>
      </c>
      <c r="E377" s="51"/>
      <c r="F377" s="51"/>
      <c r="G377" s="51"/>
    </row>
    <row r="378" spans="1:7" s="53" customFormat="1" ht="12">
      <c r="A378" s="264">
        <v>4</v>
      </c>
      <c r="B378" s="148" t="s">
        <v>967</v>
      </c>
      <c r="C378" s="147">
        <v>2020</v>
      </c>
      <c r="D378" s="159">
        <v>900</v>
      </c>
      <c r="E378" s="51"/>
      <c r="F378" s="51"/>
      <c r="G378" s="51"/>
    </row>
    <row r="379" spans="1:7" s="53" customFormat="1" ht="12.75" customHeight="1">
      <c r="A379" s="531" t="s">
        <v>108</v>
      </c>
      <c r="B379" s="531"/>
      <c r="C379" s="531"/>
      <c r="D379" s="160">
        <f>SUM(D375:D378)</f>
        <v>18284.62</v>
      </c>
      <c r="E379" s="51"/>
      <c r="F379" s="51"/>
      <c r="G379" s="51"/>
    </row>
    <row r="380" spans="1:7" s="57" customFormat="1" ht="15" customHeight="1">
      <c r="A380" s="534" t="s">
        <v>151</v>
      </c>
      <c r="B380" s="537"/>
      <c r="C380" s="537"/>
      <c r="D380" s="535"/>
      <c r="E380" s="51"/>
      <c r="F380" s="51"/>
      <c r="G380" s="51"/>
    </row>
    <row r="381" spans="1:7" s="61" customFormat="1" ht="12.75" customHeight="1">
      <c r="A381" s="528" t="s">
        <v>147</v>
      </c>
      <c r="B381" s="529"/>
      <c r="C381" s="529"/>
      <c r="D381" s="536"/>
      <c r="E381" s="52"/>
      <c r="F381" s="52"/>
      <c r="G381" s="52"/>
    </row>
    <row r="382" spans="1:7" s="57" customFormat="1" ht="15" customHeight="1">
      <c r="A382" s="534" t="s">
        <v>183</v>
      </c>
      <c r="B382" s="537"/>
      <c r="C382" s="537"/>
      <c r="D382" s="535"/>
      <c r="E382" s="51"/>
      <c r="F382" s="51"/>
      <c r="G382" s="51"/>
    </row>
    <row r="383" spans="1:7" s="57" customFormat="1" ht="12">
      <c r="A383" s="97">
        <v>1</v>
      </c>
      <c r="B383" s="186" t="s">
        <v>594</v>
      </c>
      <c r="C383" s="97">
        <v>2017</v>
      </c>
      <c r="D383" s="187">
        <v>1200</v>
      </c>
      <c r="E383" s="51"/>
      <c r="F383" s="51"/>
      <c r="G383" s="51"/>
    </row>
    <row r="384" spans="1:7" s="61" customFormat="1" ht="12.75" customHeight="1">
      <c r="A384" s="528" t="s">
        <v>108</v>
      </c>
      <c r="B384" s="529"/>
      <c r="C384" s="529"/>
      <c r="D384" s="188">
        <f>SUM(D383)</f>
        <v>1200</v>
      </c>
      <c r="E384" s="52"/>
      <c r="F384" s="52"/>
      <c r="G384" s="52"/>
    </row>
    <row r="385" spans="1:7" s="57" customFormat="1" ht="15" customHeight="1">
      <c r="A385" s="534" t="s">
        <v>481</v>
      </c>
      <c r="B385" s="537"/>
      <c r="C385" s="537"/>
      <c r="D385" s="535"/>
      <c r="E385" s="51"/>
      <c r="F385" s="51"/>
      <c r="G385" s="51"/>
    </row>
    <row r="386" spans="1:7" s="56" customFormat="1" ht="12.75" customHeight="1">
      <c r="A386" s="528" t="s">
        <v>147</v>
      </c>
      <c r="B386" s="529"/>
      <c r="C386" s="529"/>
      <c r="D386" s="536"/>
      <c r="E386" s="52"/>
      <c r="F386" s="189"/>
      <c r="G386" s="52"/>
    </row>
    <row r="387" spans="1:7" s="57" customFormat="1" ht="15" customHeight="1">
      <c r="A387" s="534" t="s">
        <v>979</v>
      </c>
      <c r="B387" s="537"/>
      <c r="C387" s="537"/>
      <c r="D387" s="535"/>
      <c r="E387" s="51"/>
      <c r="F387" s="66"/>
      <c r="G387" s="51"/>
    </row>
    <row r="388" spans="1:7" s="56" customFormat="1" ht="12.75" customHeight="1">
      <c r="A388" s="528" t="s">
        <v>147</v>
      </c>
      <c r="B388" s="529"/>
      <c r="C388" s="529"/>
      <c r="D388" s="536"/>
      <c r="E388" s="52"/>
      <c r="F388" s="189"/>
      <c r="G388" s="52"/>
    </row>
    <row r="389" spans="1:7" s="57" customFormat="1" ht="15" customHeight="1">
      <c r="A389" s="534" t="s">
        <v>985</v>
      </c>
      <c r="B389" s="537"/>
      <c r="C389" s="537"/>
      <c r="D389" s="535"/>
      <c r="E389" s="51"/>
      <c r="F389" s="51"/>
      <c r="G389" s="51"/>
    </row>
    <row r="390" spans="1:7" s="57" customFormat="1" ht="12">
      <c r="A390" s="147">
        <v>1</v>
      </c>
      <c r="B390" s="148" t="s">
        <v>699</v>
      </c>
      <c r="C390" s="147">
        <v>2016</v>
      </c>
      <c r="D390" s="159">
        <v>5674.25</v>
      </c>
      <c r="E390" s="51"/>
      <c r="F390" s="51"/>
      <c r="G390" s="51"/>
    </row>
    <row r="391" spans="1:7" s="65" customFormat="1" ht="12.75" customHeight="1">
      <c r="A391" s="531" t="s">
        <v>108</v>
      </c>
      <c r="B391" s="532"/>
      <c r="C391" s="532"/>
      <c r="D391" s="114">
        <f>SUM(D390)</f>
        <v>5674.25</v>
      </c>
      <c r="E391" s="155"/>
      <c r="F391" s="155"/>
      <c r="G391" s="155"/>
    </row>
    <row r="392" spans="1:7" s="57" customFormat="1" ht="15" customHeight="1">
      <c r="A392" s="541" t="s">
        <v>981</v>
      </c>
      <c r="B392" s="542"/>
      <c r="C392" s="542"/>
      <c r="D392" s="543"/>
      <c r="E392" s="51"/>
      <c r="F392" s="51"/>
      <c r="G392" s="51"/>
    </row>
    <row r="393" spans="1:7" s="60" customFormat="1" ht="12">
      <c r="A393" s="528" t="s">
        <v>147</v>
      </c>
      <c r="B393" s="529"/>
      <c r="C393" s="529"/>
      <c r="D393" s="530"/>
      <c r="E393" s="51"/>
      <c r="F393" s="51"/>
      <c r="G393" s="51"/>
    </row>
    <row r="394" spans="1:7" s="57" customFormat="1" ht="15" customHeight="1">
      <c r="A394" s="534" t="s">
        <v>982</v>
      </c>
      <c r="B394" s="537"/>
      <c r="C394" s="537"/>
      <c r="D394" s="535"/>
      <c r="E394" s="51"/>
      <c r="F394" s="51"/>
      <c r="G394" s="51"/>
    </row>
    <row r="395" spans="1:7" s="57" customFormat="1" ht="12.75" customHeight="1">
      <c r="A395" s="264">
        <v>1</v>
      </c>
      <c r="B395" s="161" t="s">
        <v>861</v>
      </c>
      <c r="C395" s="264">
        <v>2019</v>
      </c>
      <c r="D395" s="292">
        <v>750</v>
      </c>
      <c r="E395" s="51"/>
      <c r="F395" s="51"/>
      <c r="G395" s="51"/>
    </row>
    <row r="396" spans="1:7" s="57" customFormat="1" ht="12.75" customHeight="1">
      <c r="A396" s="264">
        <v>2</v>
      </c>
      <c r="B396" s="112" t="s">
        <v>862</v>
      </c>
      <c r="C396" s="264">
        <v>2020</v>
      </c>
      <c r="D396" s="292">
        <v>1476</v>
      </c>
      <c r="E396" s="51"/>
      <c r="F396" s="51"/>
      <c r="G396" s="51"/>
    </row>
    <row r="397" spans="1:7" s="57" customFormat="1" ht="12.75" customHeight="1">
      <c r="A397" s="531" t="s">
        <v>108</v>
      </c>
      <c r="B397" s="532"/>
      <c r="C397" s="532"/>
      <c r="D397" s="293">
        <f>SUM(D395:D396)</f>
        <v>2226</v>
      </c>
      <c r="E397" s="51"/>
      <c r="F397" s="51"/>
      <c r="G397" s="51"/>
    </row>
    <row r="398" spans="1:7" s="57" customFormat="1" ht="15" customHeight="1">
      <c r="A398" s="534" t="s">
        <v>983</v>
      </c>
      <c r="B398" s="537"/>
      <c r="C398" s="537"/>
      <c r="D398" s="535"/>
      <c r="E398" s="51"/>
      <c r="F398" s="51"/>
      <c r="G398" s="51"/>
    </row>
    <row r="399" spans="1:7" s="57" customFormat="1" ht="12.75" customHeight="1">
      <c r="A399" s="528" t="s">
        <v>147</v>
      </c>
      <c r="B399" s="529"/>
      <c r="C399" s="529"/>
      <c r="D399" s="536"/>
      <c r="E399" s="51"/>
      <c r="F399" s="66"/>
      <c r="G399" s="51"/>
    </row>
    <row r="400" spans="1:4" ht="12">
      <c r="A400" s="182"/>
      <c r="B400" s="190"/>
      <c r="C400" s="182"/>
      <c r="D400" s="184"/>
    </row>
    <row r="401" spans="1:6" ht="15" customHeight="1">
      <c r="A401" s="191"/>
      <c r="B401" s="192" t="s">
        <v>263</v>
      </c>
      <c r="C401" s="193"/>
      <c r="D401" s="194">
        <f>SUM(D11+D38+D76+D91+D97+D127+D132+D154+D173+D200+D208+D212)</f>
        <v>839067.95</v>
      </c>
      <c r="F401" s="66"/>
    </row>
    <row r="402" spans="1:6" ht="15" customHeight="1">
      <c r="A402" s="191"/>
      <c r="B402" s="192" t="s">
        <v>264</v>
      </c>
      <c r="C402" s="193"/>
      <c r="D402" s="194">
        <f>SUM(D222+D267+D273+D276+D315+D318+D326+D335+D349+D360+D365)</f>
        <v>472141.18</v>
      </c>
      <c r="F402" s="66"/>
    </row>
    <row r="403" spans="1:6" ht="15" customHeight="1">
      <c r="A403" s="191"/>
      <c r="B403" s="192" t="s">
        <v>265</v>
      </c>
      <c r="C403" s="193"/>
      <c r="D403" s="194">
        <f>SUM(D371,D379,D384,D391,D397)</f>
        <v>41408.04</v>
      </c>
      <c r="F403" s="66"/>
    </row>
    <row r="404" ht="12">
      <c r="F404" s="66"/>
    </row>
    <row r="405" spans="3:5" ht="12">
      <c r="C405" s="282" t="s">
        <v>108</v>
      </c>
      <c r="D405" s="283">
        <f>SUM(D401:D403)</f>
        <v>1352617.17</v>
      </c>
      <c r="E405" s="66"/>
    </row>
    <row r="407" spans="1:5" ht="12">
      <c r="A407" s="540"/>
      <c r="B407" s="540"/>
      <c r="C407" s="540"/>
      <c r="D407" s="540"/>
      <c r="E407" s="66"/>
    </row>
    <row r="408" ht="12">
      <c r="E408" s="66"/>
    </row>
  </sheetData>
  <sheetProtection/>
  <mergeCells count="75">
    <mergeCell ref="A397:C397"/>
    <mergeCell ref="A91:C91"/>
    <mergeCell ref="A208:C208"/>
    <mergeCell ref="A222:C222"/>
    <mergeCell ref="A360:C360"/>
    <mergeCell ref="A127:C127"/>
    <mergeCell ref="A92:D92"/>
    <mergeCell ref="A225:D225"/>
    <mergeCell ref="A223:D223"/>
    <mergeCell ref="A274:D274"/>
    <mergeCell ref="A3:D3"/>
    <mergeCell ref="A5:D5"/>
    <mergeCell ref="A12:D12"/>
    <mergeCell ref="A38:C38"/>
    <mergeCell ref="A77:D77"/>
    <mergeCell ref="A11:C11"/>
    <mergeCell ref="A76:C76"/>
    <mergeCell ref="A97:C97"/>
    <mergeCell ref="A154:C154"/>
    <mergeCell ref="A273:C273"/>
    <mergeCell ref="A268:D268"/>
    <mergeCell ref="A216:D216"/>
    <mergeCell ref="A214:D214"/>
    <mergeCell ref="A209:D209"/>
    <mergeCell ref="A174:D174"/>
    <mergeCell ref="A201:D201"/>
    <mergeCell ref="A367:D367"/>
    <mergeCell ref="A350:D350"/>
    <mergeCell ref="A336:D336"/>
    <mergeCell ref="A316:D316"/>
    <mergeCell ref="A277:D277"/>
    <mergeCell ref="A326:C326"/>
    <mergeCell ref="A318:C318"/>
    <mergeCell ref="A315:C315"/>
    <mergeCell ref="A319:D319"/>
    <mergeCell ref="A381:D381"/>
    <mergeCell ref="A380:D380"/>
    <mergeCell ref="A379:C379"/>
    <mergeCell ref="A384:C384"/>
    <mergeCell ref="A374:D374"/>
    <mergeCell ref="A335:C335"/>
    <mergeCell ref="A371:C371"/>
    <mergeCell ref="A373:D373"/>
    <mergeCell ref="A372:D372"/>
    <mergeCell ref="A369:D369"/>
    <mergeCell ref="A407:D407"/>
    <mergeCell ref="A399:D399"/>
    <mergeCell ref="A398:D398"/>
    <mergeCell ref="A394:D394"/>
    <mergeCell ref="A392:D392"/>
    <mergeCell ref="A200:C200"/>
    <mergeCell ref="A389:D389"/>
    <mergeCell ref="A388:D388"/>
    <mergeCell ref="A387:D387"/>
    <mergeCell ref="A386:D386"/>
    <mergeCell ref="A1:D1"/>
    <mergeCell ref="A349:B349"/>
    <mergeCell ref="A155:D155"/>
    <mergeCell ref="A133:D133"/>
    <mergeCell ref="A128:D128"/>
    <mergeCell ref="A173:C173"/>
    <mergeCell ref="A276:C276"/>
    <mergeCell ref="A327:D327"/>
    <mergeCell ref="A39:D39"/>
    <mergeCell ref="A132:C132"/>
    <mergeCell ref="A393:D393"/>
    <mergeCell ref="A391:C391"/>
    <mergeCell ref="A212:C212"/>
    <mergeCell ref="A361:D361"/>
    <mergeCell ref="A365:C365"/>
    <mergeCell ref="A98:B98"/>
    <mergeCell ref="A224:D224"/>
    <mergeCell ref="A267:C267"/>
    <mergeCell ref="A385:D385"/>
    <mergeCell ref="A382:D382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68" customWidth="1"/>
    <col min="2" max="2" width="55.28125" style="68" bestFit="1" customWidth="1"/>
    <col min="3" max="3" width="25.28125" style="68" bestFit="1" customWidth="1"/>
    <col min="4" max="4" width="16.140625" style="68" customWidth="1"/>
    <col min="5" max="5" width="3.28125" style="68" customWidth="1"/>
    <col min="6" max="6" width="22.140625" style="68" customWidth="1"/>
    <col min="7" max="8" width="12.8515625" style="3" bestFit="1" customWidth="1"/>
    <col min="9" max="9" width="14.57421875" style="3" bestFit="1" customWidth="1"/>
    <col min="10" max="10" width="13.8515625" style="3" bestFit="1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spans="1:2" ht="12.75">
      <c r="A1" s="70"/>
      <c r="B1" s="67"/>
    </row>
    <row r="2" ht="12.75">
      <c r="A2" s="71" t="s">
        <v>114</v>
      </c>
    </row>
    <row r="3" ht="12.75">
      <c r="A3" s="71"/>
    </row>
    <row r="4" spans="1:5" s="14" customFormat="1" ht="22.5" customHeight="1">
      <c r="A4" s="274"/>
      <c r="B4" s="551" t="s">
        <v>153</v>
      </c>
      <c r="C4" s="551"/>
      <c r="D4" s="551"/>
      <c r="E4" s="275"/>
    </row>
    <row r="5" spans="1:6" s="14" customFormat="1" ht="115.5" customHeight="1">
      <c r="A5" s="124" t="s">
        <v>115</v>
      </c>
      <c r="B5" s="124" t="s">
        <v>154</v>
      </c>
      <c r="C5" s="125" t="s">
        <v>155</v>
      </c>
      <c r="D5" s="125" t="s">
        <v>156</v>
      </c>
      <c r="E5" s="126"/>
      <c r="F5" s="127" t="s">
        <v>249</v>
      </c>
    </row>
    <row r="6" spans="1:6" s="14" customFormat="1" ht="24.75" customHeight="1">
      <c r="A6" s="128">
        <v>1</v>
      </c>
      <c r="B6" s="129" t="s">
        <v>138</v>
      </c>
      <c r="C6" s="130">
        <v>4265369.1899999995</v>
      </c>
      <c r="D6" s="131" t="s">
        <v>184</v>
      </c>
      <c r="E6" s="126"/>
      <c r="F6" s="132"/>
    </row>
    <row r="7" spans="1:12" s="14" customFormat="1" ht="25.5" customHeight="1">
      <c r="A7" s="133">
        <v>2</v>
      </c>
      <c r="B7" s="134" t="s">
        <v>139</v>
      </c>
      <c r="C7" s="135">
        <v>145179.01</v>
      </c>
      <c r="D7" s="130" t="s">
        <v>184</v>
      </c>
      <c r="E7" s="126"/>
      <c r="F7" s="132"/>
      <c r="L7" s="15"/>
    </row>
    <row r="8" spans="1:10" s="14" customFormat="1" ht="24.75" customHeight="1">
      <c r="A8" s="133">
        <v>3</v>
      </c>
      <c r="B8" s="134" t="s">
        <v>140</v>
      </c>
      <c r="C8" s="136">
        <v>2549446.84</v>
      </c>
      <c r="D8" s="130">
        <v>267381.76</v>
      </c>
      <c r="E8" s="126"/>
      <c r="F8" s="132"/>
      <c r="J8" s="15"/>
    </row>
    <row r="9" spans="1:6" s="14" customFormat="1" ht="24.75" customHeight="1">
      <c r="A9" s="133">
        <v>4</v>
      </c>
      <c r="B9" s="134" t="s">
        <v>141</v>
      </c>
      <c r="C9" s="136">
        <v>830098.39</v>
      </c>
      <c r="D9" s="136">
        <v>102682.3</v>
      </c>
      <c r="E9" s="126"/>
      <c r="F9" s="132"/>
    </row>
    <row r="10" spans="1:9" s="14" customFormat="1" ht="24.75" customHeight="1">
      <c r="A10" s="133" t="s">
        <v>184</v>
      </c>
      <c r="B10" s="134" t="s">
        <v>183</v>
      </c>
      <c r="C10" s="130">
        <v>402676.32999999996</v>
      </c>
      <c r="D10" s="136">
        <v>50149.59</v>
      </c>
      <c r="E10" s="126"/>
      <c r="F10" s="132"/>
      <c r="I10" s="15"/>
    </row>
    <row r="11" spans="1:10" s="14" customFormat="1" ht="24.75" customHeight="1">
      <c r="A11" s="276">
        <v>5</v>
      </c>
      <c r="B11" s="134" t="s">
        <v>491</v>
      </c>
      <c r="C11" s="135">
        <v>1225823.2</v>
      </c>
      <c r="D11" s="135">
        <v>211626.99</v>
      </c>
      <c r="E11" s="126"/>
      <c r="F11" s="132"/>
      <c r="I11" s="15"/>
      <c r="J11" s="15"/>
    </row>
    <row r="12" spans="1:6" s="279" customFormat="1" ht="24.75" customHeight="1">
      <c r="A12" s="133" t="s">
        <v>184</v>
      </c>
      <c r="B12" s="134" t="s">
        <v>979</v>
      </c>
      <c r="C12" s="130">
        <v>471020</v>
      </c>
      <c r="D12" s="136">
        <v>24600</v>
      </c>
      <c r="E12" s="277"/>
      <c r="F12" s="278"/>
    </row>
    <row r="13" spans="1:6" s="14" customFormat="1" ht="24.75" customHeight="1">
      <c r="A13" s="133">
        <v>6</v>
      </c>
      <c r="B13" s="134" t="s">
        <v>142</v>
      </c>
      <c r="C13" s="136">
        <v>583449.31</v>
      </c>
      <c r="D13" s="136">
        <v>29501.24</v>
      </c>
      <c r="E13" s="126"/>
      <c r="F13" s="132"/>
    </row>
    <row r="14" spans="1:6" s="14" customFormat="1" ht="24.75" customHeight="1">
      <c r="A14" s="133">
        <v>7</v>
      </c>
      <c r="B14" s="134" t="s">
        <v>250</v>
      </c>
      <c r="C14" s="130">
        <v>333455.97</v>
      </c>
      <c r="D14" s="136" t="s">
        <v>184</v>
      </c>
      <c r="E14" s="277"/>
      <c r="F14" s="136">
        <v>18971.18</v>
      </c>
    </row>
    <row r="15" spans="1:9" s="14" customFormat="1" ht="24.75" customHeight="1">
      <c r="A15" s="133">
        <v>8</v>
      </c>
      <c r="B15" s="134" t="s">
        <v>251</v>
      </c>
      <c r="C15" s="130">
        <v>589972.3300000001</v>
      </c>
      <c r="D15" s="136" t="s">
        <v>184</v>
      </c>
      <c r="E15" s="277"/>
      <c r="F15" s="136">
        <v>70499.67</v>
      </c>
      <c r="H15" s="15"/>
      <c r="I15" s="15"/>
    </row>
    <row r="16" spans="1:8" s="279" customFormat="1" ht="24.75" customHeight="1">
      <c r="A16" s="133">
        <v>9</v>
      </c>
      <c r="B16" s="134" t="s">
        <v>143</v>
      </c>
      <c r="C16" s="135">
        <v>354140.58</v>
      </c>
      <c r="D16" s="136" t="s">
        <v>184</v>
      </c>
      <c r="E16" s="280"/>
      <c r="F16" s="278"/>
      <c r="G16" s="281"/>
      <c r="H16" s="281"/>
    </row>
    <row r="17" spans="1:8" s="279" customFormat="1" ht="24.75" customHeight="1">
      <c r="A17" s="133">
        <v>10</v>
      </c>
      <c r="B17" s="134" t="s">
        <v>711</v>
      </c>
      <c r="C17" s="135">
        <v>4940.64</v>
      </c>
      <c r="D17" s="136" t="s">
        <v>184</v>
      </c>
      <c r="E17" s="280"/>
      <c r="F17" s="278"/>
      <c r="G17" s="281"/>
      <c r="H17" s="281"/>
    </row>
    <row r="18" spans="1:6" s="14" customFormat="1" ht="33.75" customHeight="1">
      <c r="A18" s="137"/>
      <c r="B18" s="138" t="s">
        <v>108</v>
      </c>
      <c r="C18" s="139">
        <f>SUM(C6:C17)</f>
        <v>11755571.790000001</v>
      </c>
      <c r="D18" s="139">
        <f>SUM(D8:D17)</f>
        <v>685941.88</v>
      </c>
      <c r="E18" s="140"/>
      <c r="F18" s="139">
        <f>SUM(F14:F17)</f>
        <v>89470.85</v>
      </c>
    </row>
    <row r="19" spans="1:4" s="14" customFormat="1" ht="12.75">
      <c r="A19" s="141"/>
      <c r="C19" s="15"/>
      <c r="D19" s="15"/>
    </row>
    <row r="20" spans="1:4" s="14" customFormat="1" ht="12.75">
      <c r="A20" s="141"/>
      <c r="C20" s="15"/>
      <c r="D20" s="15"/>
    </row>
    <row r="21" spans="3:7" s="14" customFormat="1" ht="12.75">
      <c r="C21" s="15"/>
      <c r="G21" s="15"/>
    </row>
    <row r="22" ht="12.75">
      <c r="F22" s="69"/>
    </row>
    <row r="24" spans="3:6" ht="12.75">
      <c r="C24" s="69"/>
      <c r="F24" s="69"/>
    </row>
    <row r="25" ht="12.75">
      <c r="F25" s="69"/>
    </row>
  </sheetData>
  <sheetProtection/>
  <mergeCells count="1"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0.57421875" style="0" customWidth="1"/>
    <col min="2" max="2" width="23.8515625" style="0" customWidth="1"/>
    <col min="3" max="3" width="13.28125" style="0" customWidth="1"/>
    <col min="4" max="4" width="61.140625" style="0" customWidth="1"/>
    <col min="5" max="5" width="37.7109375" style="0" customWidth="1"/>
    <col min="6" max="6" width="21.28125" style="0" customWidth="1"/>
    <col min="7" max="7" width="17.57421875" style="13" customWidth="1"/>
    <col min="8" max="8" width="10.140625" style="0" bestFit="1" customWidth="1"/>
  </cols>
  <sheetData>
    <row r="1" ht="12.75">
      <c r="A1" s="266" t="s">
        <v>1010</v>
      </c>
    </row>
    <row r="2" ht="13.5" thickBot="1"/>
    <row r="3" spans="1:7" ht="15.75" thickBot="1">
      <c r="A3" s="421" t="s">
        <v>782</v>
      </c>
      <c r="B3" s="422" t="s">
        <v>783</v>
      </c>
      <c r="C3" s="416" t="s">
        <v>784</v>
      </c>
      <c r="D3" s="422" t="s">
        <v>785</v>
      </c>
      <c r="E3" s="422" t="s">
        <v>786</v>
      </c>
      <c r="F3" s="416" t="s">
        <v>787</v>
      </c>
      <c r="G3" s="417" t="s">
        <v>788</v>
      </c>
    </row>
    <row r="4" spans="1:7" ht="30">
      <c r="A4" s="419" t="s">
        <v>138</v>
      </c>
      <c r="B4" s="402" t="s">
        <v>792</v>
      </c>
      <c r="C4" s="403">
        <v>43145</v>
      </c>
      <c r="D4" s="402" t="s">
        <v>798</v>
      </c>
      <c r="E4" s="402" t="s">
        <v>799</v>
      </c>
      <c r="F4" s="403">
        <v>43214</v>
      </c>
      <c r="G4" s="420">
        <v>3500</v>
      </c>
    </row>
    <row r="5" spans="1:7" ht="30">
      <c r="A5" s="392" t="s">
        <v>138</v>
      </c>
      <c r="B5" s="260" t="s">
        <v>795</v>
      </c>
      <c r="C5" s="261">
        <v>43185</v>
      </c>
      <c r="D5" s="260" t="s">
        <v>800</v>
      </c>
      <c r="E5" s="260" t="s">
        <v>801</v>
      </c>
      <c r="F5" s="261">
        <v>43229</v>
      </c>
      <c r="G5" s="393">
        <v>3444</v>
      </c>
    </row>
    <row r="6" spans="1:7" ht="30">
      <c r="A6" s="392" t="s">
        <v>138</v>
      </c>
      <c r="B6" s="260" t="s">
        <v>795</v>
      </c>
      <c r="C6" s="261">
        <v>43217</v>
      </c>
      <c r="D6" s="260" t="s">
        <v>802</v>
      </c>
      <c r="E6" s="260" t="s">
        <v>796</v>
      </c>
      <c r="F6" s="261">
        <v>43248</v>
      </c>
      <c r="G6" s="393">
        <v>666.66</v>
      </c>
    </row>
    <row r="7" spans="1:7" ht="30">
      <c r="A7" s="392" t="s">
        <v>138</v>
      </c>
      <c r="B7" s="260" t="s">
        <v>789</v>
      </c>
      <c r="C7" s="261">
        <v>43266</v>
      </c>
      <c r="D7" s="260" t="s">
        <v>803</v>
      </c>
      <c r="E7" s="260" t="s">
        <v>804</v>
      </c>
      <c r="F7" s="261">
        <v>43431</v>
      </c>
      <c r="G7" s="393">
        <v>6800</v>
      </c>
    </row>
    <row r="8" spans="1:7" ht="30">
      <c r="A8" s="392" t="s">
        <v>138</v>
      </c>
      <c r="B8" s="260" t="s">
        <v>795</v>
      </c>
      <c r="C8" s="261">
        <v>43276</v>
      </c>
      <c r="D8" s="260" t="s">
        <v>805</v>
      </c>
      <c r="E8" s="260" t="s">
        <v>806</v>
      </c>
      <c r="F8" s="261">
        <v>43368</v>
      </c>
      <c r="G8" s="393">
        <v>720</v>
      </c>
    </row>
    <row r="9" spans="1:7" ht="30">
      <c r="A9" s="392" t="s">
        <v>140</v>
      </c>
      <c r="B9" s="260" t="s">
        <v>790</v>
      </c>
      <c r="C9" s="261">
        <v>43279</v>
      </c>
      <c r="D9" s="260" t="s">
        <v>807</v>
      </c>
      <c r="E9" s="260" t="s">
        <v>794</v>
      </c>
      <c r="F9" s="261">
        <v>43286</v>
      </c>
      <c r="G9" s="393">
        <v>480</v>
      </c>
    </row>
    <row r="10" spans="1:7" ht="30">
      <c r="A10" s="392" t="s">
        <v>138</v>
      </c>
      <c r="B10" s="260" t="s">
        <v>791</v>
      </c>
      <c r="C10" s="261">
        <v>43291</v>
      </c>
      <c r="D10" s="260" t="s">
        <v>808</v>
      </c>
      <c r="E10" s="260" t="s">
        <v>809</v>
      </c>
      <c r="F10" s="261">
        <v>43306</v>
      </c>
      <c r="G10" s="393">
        <v>269.28</v>
      </c>
    </row>
    <row r="11" spans="1:7" ht="30.75" thickBot="1">
      <c r="A11" s="394" t="s">
        <v>138</v>
      </c>
      <c r="B11" s="395" t="s">
        <v>792</v>
      </c>
      <c r="C11" s="396">
        <v>43371</v>
      </c>
      <c r="D11" s="395" t="s">
        <v>810</v>
      </c>
      <c r="E11" s="395" t="s">
        <v>811</v>
      </c>
      <c r="F11" s="396">
        <v>43531</v>
      </c>
      <c r="G11" s="397">
        <v>10455</v>
      </c>
    </row>
    <row r="12" spans="1:7" ht="15.75" thickBot="1">
      <c r="A12" s="398"/>
      <c r="B12" s="398"/>
      <c r="C12" s="399"/>
      <c r="D12" s="398"/>
      <c r="E12" s="398"/>
      <c r="F12" s="400" t="s">
        <v>998</v>
      </c>
      <c r="G12" s="401">
        <f>SUM(G4:G11)</f>
        <v>26334.940000000002</v>
      </c>
    </row>
    <row r="13" spans="1:7" ht="30">
      <c r="A13" s="404" t="s">
        <v>138</v>
      </c>
      <c r="B13" s="405" t="s">
        <v>792</v>
      </c>
      <c r="C13" s="406">
        <v>43574</v>
      </c>
      <c r="D13" s="405" t="s">
        <v>812</v>
      </c>
      <c r="E13" s="405" t="s">
        <v>813</v>
      </c>
      <c r="F13" s="406">
        <v>43622</v>
      </c>
      <c r="G13" s="407">
        <v>2860</v>
      </c>
    </row>
    <row r="14" spans="1:7" ht="30">
      <c r="A14" s="392" t="s">
        <v>138</v>
      </c>
      <c r="B14" s="260" t="s">
        <v>792</v>
      </c>
      <c r="C14" s="261">
        <v>43574</v>
      </c>
      <c r="D14" s="260" t="s">
        <v>814</v>
      </c>
      <c r="E14" s="260" t="s">
        <v>815</v>
      </c>
      <c r="F14" s="261">
        <v>43613</v>
      </c>
      <c r="G14" s="393">
        <v>2678.12</v>
      </c>
    </row>
    <row r="15" spans="1:7" ht="30">
      <c r="A15" s="392" t="s">
        <v>138</v>
      </c>
      <c r="B15" s="260" t="s">
        <v>792</v>
      </c>
      <c r="C15" s="261">
        <v>43574</v>
      </c>
      <c r="D15" s="260" t="s">
        <v>816</v>
      </c>
      <c r="E15" s="260" t="s">
        <v>817</v>
      </c>
      <c r="F15" s="261">
        <v>43651</v>
      </c>
      <c r="G15" s="393">
        <v>97.04</v>
      </c>
    </row>
    <row r="16" spans="1:7" ht="30">
      <c r="A16" s="392" t="s">
        <v>818</v>
      </c>
      <c r="B16" s="260" t="s">
        <v>790</v>
      </c>
      <c r="C16" s="261">
        <v>43592</v>
      </c>
      <c r="D16" s="260" t="s">
        <v>819</v>
      </c>
      <c r="E16" s="260" t="s">
        <v>820</v>
      </c>
      <c r="F16" s="261">
        <v>43648</v>
      </c>
      <c r="G16" s="393">
        <v>2354</v>
      </c>
    </row>
    <row r="17" spans="1:7" ht="30">
      <c r="A17" s="392" t="s">
        <v>138</v>
      </c>
      <c r="B17" s="260" t="s">
        <v>792</v>
      </c>
      <c r="C17" s="261">
        <v>43604</v>
      </c>
      <c r="D17" s="260" t="s">
        <v>821</v>
      </c>
      <c r="E17" s="260" t="s">
        <v>793</v>
      </c>
      <c r="F17" s="261">
        <v>43608</v>
      </c>
      <c r="G17" s="393">
        <v>4572.21</v>
      </c>
    </row>
    <row r="18" spans="1:7" ht="30">
      <c r="A18" s="392" t="s">
        <v>138</v>
      </c>
      <c r="B18" s="260" t="s">
        <v>792</v>
      </c>
      <c r="C18" s="261">
        <v>43622</v>
      </c>
      <c r="D18" s="260" t="s">
        <v>822</v>
      </c>
      <c r="E18" s="260" t="s">
        <v>823</v>
      </c>
      <c r="F18" s="261">
        <v>43658</v>
      </c>
      <c r="G18" s="393">
        <v>1399.74</v>
      </c>
    </row>
    <row r="19" spans="1:7" ht="30">
      <c r="A19" s="392" t="s">
        <v>138</v>
      </c>
      <c r="B19" s="260" t="s">
        <v>789</v>
      </c>
      <c r="C19" s="261">
        <v>43649</v>
      </c>
      <c r="D19" s="260" t="s">
        <v>824</v>
      </c>
      <c r="E19" s="260" t="s">
        <v>825</v>
      </c>
      <c r="F19" s="261">
        <v>43697</v>
      </c>
      <c r="G19" s="393">
        <v>6252.58</v>
      </c>
    </row>
    <row r="20" spans="1:7" ht="30">
      <c r="A20" s="392" t="s">
        <v>138</v>
      </c>
      <c r="B20" s="260" t="s">
        <v>791</v>
      </c>
      <c r="C20" s="261">
        <v>43658</v>
      </c>
      <c r="D20" s="260" t="s">
        <v>999</v>
      </c>
      <c r="E20" s="260" t="s">
        <v>797</v>
      </c>
      <c r="F20" s="261">
        <v>43696</v>
      </c>
      <c r="G20" s="393">
        <v>11990.68</v>
      </c>
    </row>
    <row r="21" spans="1:7" ht="30">
      <c r="A21" s="392" t="s">
        <v>138</v>
      </c>
      <c r="B21" s="260" t="s">
        <v>839</v>
      </c>
      <c r="C21" s="261">
        <v>43673</v>
      </c>
      <c r="D21" s="260" t="s">
        <v>826</v>
      </c>
      <c r="E21" s="260" t="s">
        <v>827</v>
      </c>
      <c r="F21" s="261">
        <v>43787</v>
      </c>
      <c r="G21" s="393">
        <v>600</v>
      </c>
    </row>
    <row r="22" spans="1:7" ht="45">
      <c r="A22" s="392" t="s">
        <v>138</v>
      </c>
      <c r="B22" s="260" t="s">
        <v>789</v>
      </c>
      <c r="C22" s="261">
        <v>43764</v>
      </c>
      <c r="D22" s="260" t="s">
        <v>828</v>
      </c>
      <c r="E22" s="260" t="s">
        <v>829</v>
      </c>
      <c r="F22" s="261">
        <v>43801</v>
      </c>
      <c r="G22" s="393">
        <v>1489.74</v>
      </c>
    </row>
    <row r="23" spans="1:7" ht="30">
      <c r="A23" s="392" t="s">
        <v>138</v>
      </c>
      <c r="B23" s="260" t="s">
        <v>792</v>
      </c>
      <c r="C23" s="261">
        <v>43805</v>
      </c>
      <c r="D23" s="260" t="s">
        <v>830</v>
      </c>
      <c r="E23" s="260" t="s">
        <v>831</v>
      </c>
      <c r="F23" s="261">
        <v>43900</v>
      </c>
      <c r="G23" s="393">
        <v>3936</v>
      </c>
    </row>
    <row r="24" spans="1:7" ht="30.75" thickBot="1">
      <c r="A24" s="409" t="s">
        <v>138</v>
      </c>
      <c r="B24" s="410" t="s">
        <v>792</v>
      </c>
      <c r="C24" s="411">
        <v>43814</v>
      </c>
      <c r="D24" s="410" t="s">
        <v>832</v>
      </c>
      <c r="E24" s="410" t="s">
        <v>833</v>
      </c>
      <c r="F24" s="411">
        <v>43985</v>
      </c>
      <c r="G24" s="412">
        <v>1815.49</v>
      </c>
    </row>
    <row r="25" spans="1:7" ht="15.75" thickBot="1">
      <c r="A25" s="413"/>
      <c r="B25" s="414"/>
      <c r="C25" s="415"/>
      <c r="D25" s="414"/>
      <c r="E25" s="414"/>
      <c r="F25" s="416" t="s">
        <v>997</v>
      </c>
      <c r="G25" s="417">
        <f>SUM(G13:G24)</f>
        <v>40045.59999999999</v>
      </c>
    </row>
    <row r="26" spans="1:7" ht="30">
      <c r="A26" s="404" t="s">
        <v>138</v>
      </c>
      <c r="B26" s="405" t="s">
        <v>792</v>
      </c>
      <c r="C26" s="406">
        <v>43837</v>
      </c>
      <c r="D26" s="405" t="s">
        <v>834</v>
      </c>
      <c r="E26" s="405" t="s">
        <v>835</v>
      </c>
      <c r="F26" s="406">
        <v>43909</v>
      </c>
      <c r="G26" s="407">
        <v>1414.5</v>
      </c>
    </row>
    <row r="27" spans="1:7" ht="30">
      <c r="A27" s="392" t="s">
        <v>138</v>
      </c>
      <c r="B27" s="260" t="s">
        <v>792</v>
      </c>
      <c r="C27" s="261">
        <v>43837</v>
      </c>
      <c r="D27" s="260" t="s">
        <v>834</v>
      </c>
      <c r="E27" s="260" t="s">
        <v>836</v>
      </c>
      <c r="F27" s="261">
        <v>43908</v>
      </c>
      <c r="G27" s="393">
        <v>1414.5</v>
      </c>
    </row>
    <row r="28" spans="1:7" ht="30">
      <c r="A28" s="392" t="s">
        <v>138</v>
      </c>
      <c r="B28" s="260" t="s">
        <v>792</v>
      </c>
      <c r="C28" s="261">
        <v>43871</v>
      </c>
      <c r="D28" s="260" t="s">
        <v>837</v>
      </c>
      <c r="E28" s="260" t="s">
        <v>838</v>
      </c>
      <c r="F28" s="261">
        <v>43920</v>
      </c>
      <c r="G28" s="393">
        <v>2193.09</v>
      </c>
    </row>
    <row r="29" spans="1:7" ht="30.75" thickBot="1">
      <c r="A29" s="408" t="s">
        <v>140</v>
      </c>
      <c r="B29" s="391" t="s">
        <v>790</v>
      </c>
      <c r="C29" s="261">
        <v>44039</v>
      </c>
      <c r="D29" s="260" t="s">
        <v>993</v>
      </c>
      <c r="E29" s="260" t="s">
        <v>994</v>
      </c>
      <c r="F29" s="261">
        <v>44068</v>
      </c>
      <c r="G29" s="393">
        <v>420</v>
      </c>
    </row>
    <row r="30" spans="1:7" ht="15.75" thickBot="1">
      <c r="A30" s="418"/>
      <c r="B30" s="414"/>
      <c r="C30" s="415"/>
      <c r="D30" s="414"/>
      <c r="E30" s="414"/>
      <c r="F30" s="416" t="s">
        <v>996</v>
      </c>
      <c r="G30" s="417">
        <f>SUM(G26:G29)</f>
        <v>5442.09</v>
      </c>
    </row>
    <row r="31" spans="1:7" ht="15.75" thickBot="1">
      <c r="A31" s="262"/>
      <c r="B31" s="262"/>
      <c r="C31" s="263"/>
      <c r="D31" s="262"/>
      <c r="E31" s="262"/>
      <c r="F31" s="423" t="s">
        <v>108</v>
      </c>
      <c r="G31" s="417">
        <f>SUM(G30,G25,G12)</f>
        <v>71822.62999999999</v>
      </c>
    </row>
    <row r="32" ht="13.5" thickBot="1"/>
    <row r="33" spans="2:4" ht="25.5">
      <c r="B33" s="424" t="s">
        <v>792</v>
      </c>
      <c r="C33" s="425">
        <f>SUM(G4,G11,G13,G14,G15,G17,G18,G23,G24,G26,G27,G28)</f>
        <v>36335.69</v>
      </c>
      <c r="D33" s="426"/>
    </row>
    <row r="34" spans="2:4" ht="12.75">
      <c r="B34" s="427" t="s">
        <v>791</v>
      </c>
      <c r="C34" s="428">
        <f>SUM(G10,G20)</f>
        <v>12259.960000000001</v>
      </c>
      <c r="D34" s="426"/>
    </row>
    <row r="35" spans="2:4" ht="12.75">
      <c r="B35" s="427" t="s">
        <v>789</v>
      </c>
      <c r="C35" s="428">
        <f>SUM(G7,G19,G22)</f>
        <v>14542.32</v>
      </c>
      <c r="D35" s="426"/>
    </row>
    <row r="36" spans="2:4" ht="12.75">
      <c r="B36" s="427" t="s">
        <v>839</v>
      </c>
      <c r="C36" s="428">
        <f>SUM(G21)</f>
        <v>600</v>
      </c>
      <c r="D36" s="426"/>
    </row>
    <row r="37" spans="2:4" ht="12.75">
      <c r="B37" s="427" t="s">
        <v>795</v>
      </c>
      <c r="C37" s="428">
        <f>SUM(G5,G6,G8)</f>
        <v>4830.66</v>
      </c>
      <c r="D37" s="426"/>
    </row>
    <row r="38" spans="2:4" ht="13.5" thickBot="1">
      <c r="B38" s="429" t="s">
        <v>790</v>
      </c>
      <c r="C38" s="430">
        <f>SUM(G9,G16)</f>
        <v>2834</v>
      </c>
      <c r="D38" s="426"/>
    </row>
    <row r="39" spans="2:4" ht="13.5" thickBot="1">
      <c r="B39" s="431" t="s">
        <v>995</v>
      </c>
      <c r="C39" s="432">
        <f>SUM(C33:C38)</f>
        <v>71402.63</v>
      </c>
      <c r="D39" s="426"/>
    </row>
    <row r="40" spans="2:4" ht="12.75">
      <c r="B40" s="433"/>
      <c r="C40" s="434"/>
      <c r="D40" s="426"/>
    </row>
  </sheetData>
  <sheetProtection/>
  <printOptions/>
  <pageMargins left="0.4330708661417323" right="0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57421875" style="81" bestFit="1" customWidth="1"/>
    <col min="2" max="2" width="35.28125" style="81" customWidth="1"/>
    <col min="3" max="3" width="37.57421875" style="81" customWidth="1"/>
    <col min="4" max="16384" width="9.140625" style="81" customWidth="1"/>
  </cols>
  <sheetData>
    <row r="1" spans="1:2" ht="12">
      <c r="A1" s="558" t="s">
        <v>1009</v>
      </c>
      <c r="B1" s="558"/>
    </row>
    <row r="3" spans="1:4" ht="68.25" customHeight="1">
      <c r="A3" s="555" t="s">
        <v>119</v>
      </c>
      <c r="B3" s="555"/>
      <c r="C3" s="555"/>
      <c r="D3" s="83"/>
    </row>
    <row r="4" spans="1:4" ht="9" customHeight="1">
      <c r="A4" s="82"/>
      <c r="B4" s="82"/>
      <c r="C4" s="82"/>
      <c r="D4" s="83"/>
    </row>
    <row r="5" spans="1:4" ht="48.75" customHeight="1">
      <c r="A5" s="556" t="s">
        <v>758</v>
      </c>
      <c r="B5" s="557"/>
      <c r="C5" s="557"/>
      <c r="D5" s="84"/>
    </row>
    <row r="6" ht="12.75" thickBot="1"/>
    <row r="7" spans="1:3" ht="24.75" thickBot="1">
      <c r="A7" s="85" t="s">
        <v>115</v>
      </c>
      <c r="B7" s="86" t="s">
        <v>116</v>
      </c>
      <c r="C7" s="87" t="s">
        <v>117</v>
      </c>
    </row>
    <row r="8" spans="1:3" ht="24.75" customHeight="1" thickBot="1">
      <c r="A8" s="552" t="s">
        <v>148</v>
      </c>
      <c r="B8" s="553"/>
      <c r="C8" s="554"/>
    </row>
    <row r="9" spans="1:3" ht="24.75" customHeight="1" thickBot="1">
      <c r="A9" s="437">
        <v>1</v>
      </c>
      <c r="B9" s="435" t="s">
        <v>83</v>
      </c>
      <c r="C9" s="436" t="s">
        <v>84</v>
      </c>
    </row>
    <row r="10" spans="1:3" s="88" customFormat="1" ht="24.75" customHeight="1" thickBot="1">
      <c r="A10" s="552" t="s">
        <v>278</v>
      </c>
      <c r="B10" s="553"/>
      <c r="C10" s="554"/>
    </row>
    <row r="11" spans="1:3" s="88" customFormat="1" ht="24.75" customHeight="1" thickBot="1">
      <c r="A11" s="334">
        <v>1</v>
      </c>
      <c r="B11" s="335" t="s">
        <v>855</v>
      </c>
      <c r="C11" s="336"/>
    </row>
  </sheetData>
  <sheetProtection/>
  <mergeCells count="5">
    <mergeCell ref="A10:C10"/>
    <mergeCell ref="A3:C3"/>
    <mergeCell ref="A5:C5"/>
    <mergeCell ref="A1:B1"/>
    <mergeCell ref="A8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Wojciech Różycki</cp:lastModifiedBy>
  <cp:lastPrinted>2020-10-13T10:21:50Z</cp:lastPrinted>
  <dcterms:created xsi:type="dcterms:W3CDTF">2003-03-13T10:23:20Z</dcterms:created>
  <dcterms:modified xsi:type="dcterms:W3CDTF">2020-11-25T12:17:34Z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