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8_{C3513AC2-11A5-4ECB-9540-44186548C5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_DROGOWA" sheetId="9" r:id="rId1"/>
    <sheet name="PR_TELE" sheetId="8" r:id="rId2"/>
  </sheets>
  <definedNames>
    <definedName name="_xlnm.Print_Area" localSheetId="0">PR_DROGOWA!$A$1:$E$67</definedName>
    <definedName name="_xlnm.Print_Area" localSheetId="1">PR_TELE!$A$1:$E$31</definedName>
    <definedName name="_xlnm.Print_Titles" localSheetId="0">PR_DROGOWA!$5:$7</definedName>
    <definedName name="_xlnm.Print_Titles" localSheetId="1">PR_TELE!$5:$7</definedName>
  </definedNames>
  <calcPr calcId="181029" fullPrecision="0"/>
</workbook>
</file>

<file path=xl/calcChain.xml><?xml version="1.0" encoding="utf-8"?>
<calcChain xmlns="http://schemas.openxmlformats.org/spreadsheetml/2006/main">
  <c r="A62" i="9" l="1"/>
  <c r="E61" i="9"/>
  <c r="E45" i="9"/>
  <c r="E39" i="9"/>
  <c r="E38" i="9" s="1"/>
  <c r="E34" i="9" s="1"/>
  <c r="E35" i="9" s="1"/>
  <c r="E31" i="9"/>
  <c r="E30" i="9"/>
  <c r="E29" i="9"/>
  <c r="E28" i="9"/>
  <c r="E26" i="9"/>
  <c r="E25" i="9"/>
  <c r="E24" i="9"/>
  <c r="E21" i="9"/>
  <c r="E20" i="9"/>
  <c r="E18" i="9"/>
  <c r="E17" i="9"/>
  <c r="E16" i="9"/>
  <c r="E10" i="9"/>
  <c r="A10" i="9"/>
  <c r="A11" i="9" s="1"/>
  <c r="A13" i="9" s="1"/>
  <c r="A14" i="9" s="1"/>
  <c r="A16" i="9" s="1"/>
  <c r="A17" i="9" s="1"/>
  <c r="A18" i="9" s="1"/>
  <c r="A19" i="9" s="1"/>
  <c r="D7" i="9"/>
  <c r="E7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D7" i="8"/>
  <c r="E7" i="8" s="1"/>
  <c r="E27" i="9" l="1"/>
  <c r="E32" i="9" s="1"/>
  <c r="E33" i="9" s="1"/>
  <c r="A23" i="9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7" i="9" s="1"/>
  <c r="A38" i="9" s="1"/>
  <c r="A39" i="9" s="1"/>
  <c r="A40" i="9" s="1"/>
  <c r="A41" i="9" s="1"/>
  <c r="A20" i="9"/>
  <c r="A21" i="9" s="1"/>
  <c r="E23" i="9" l="1"/>
  <c r="A43" i="9"/>
  <c r="A45" i="9" s="1"/>
  <c r="A47" i="9" s="1"/>
  <c r="A49" i="9" s="1"/>
  <c r="A50" i="9" s="1"/>
  <c r="A51" i="9" s="1"/>
  <c r="A53" i="9" s="1"/>
  <c r="A54" i="9" s="1"/>
  <c r="A56" i="9" s="1"/>
  <c r="A57" i="9" s="1"/>
  <c r="A58" i="9" s="1"/>
  <c r="A59" i="9" s="1"/>
  <c r="A61" i="9" s="1"/>
  <c r="A42" i="9"/>
</calcChain>
</file>

<file path=xl/sharedStrings.xml><?xml version="1.0" encoding="utf-8"?>
<sst xmlns="http://schemas.openxmlformats.org/spreadsheetml/2006/main" count="264" uniqueCount="138">
  <si>
    <t>Lp</t>
  </si>
  <si>
    <t>Nr ST 
Kod poz.
Przedmiaru</t>
  </si>
  <si>
    <t>Wyszczególnienie elementów rozliczeniowych</t>
  </si>
  <si>
    <t>Jednostka</t>
  </si>
  <si>
    <t>Naz</t>
  </si>
  <si>
    <t>Ilość</t>
  </si>
  <si>
    <t>x</t>
  </si>
  <si>
    <t>ROBOTY PRZYGOTOWAWCZE</t>
  </si>
  <si>
    <t>D.01.01.01</t>
  </si>
  <si>
    <t>km</t>
  </si>
  <si>
    <t>ROBOTY ZIEMNE</t>
  </si>
  <si>
    <t>D.02.01.01</t>
  </si>
  <si>
    <t>D.02.03.01</t>
  </si>
  <si>
    <t>ODWODNIENIE KORPUSU DROGOWEGO</t>
  </si>
  <si>
    <t>D.03.01.01</t>
  </si>
  <si>
    <t>m</t>
  </si>
  <si>
    <t>X</t>
  </si>
  <si>
    <t>szt.</t>
  </si>
  <si>
    <t xml:space="preserve"> </t>
  </si>
  <si>
    <t>PODBUDOWY</t>
  </si>
  <si>
    <t>D.04.01.01</t>
  </si>
  <si>
    <t>D.04.04.02</t>
  </si>
  <si>
    <t>D.04.03.01</t>
  </si>
  <si>
    <t>NAWIERZCHNIE</t>
  </si>
  <si>
    <t>D.05.03.05</t>
  </si>
  <si>
    <t>URZĄDZENIA BEZPIECZEŃSTWA RUCHU</t>
  </si>
  <si>
    <t>D.07.02.01</t>
  </si>
  <si>
    <t>D.07.05.01</t>
  </si>
  <si>
    <t>INNE ROBOTY</t>
  </si>
  <si>
    <t>Umocnienie wlotów i wylotów przepustów kamieniem polnym na zaprawie cementowej</t>
  </si>
  <si>
    <t>Odtworzenie trasy i punktów wysokościowych przy robotach liniowych w terenie równinnym</t>
  </si>
  <si>
    <t>Rozebranie ścianek czołowych przepustu z betonu</t>
  </si>
  <si>
    <t>Skropienie warstw konstrukcyjnych nieulepszonych</t>
  </si>
  <si>
    <t>Oczyszczenie warstw konstrukcyjnych bitumicznych</t>
  </si>
  <si>
    <t>D.05.02.01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</si>
  <si>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</si>
  <si>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</si>
  <si>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Skropienie warstw konstrukcyjnych bitumicznych</t>
  </si>
  <si>
    <t>kpl.</t>
  </si>
  <si>
    <t>Nawierzchnia pobocza ulepszonego z kruszywa łamanego 0/31,5 stabilizowanego mechanicznie o gr. 20cm</t>
  </si>
  <si>
    <t>D.06.04.01</t>
  </si>
  <si>
    <t>D.08.05.01</t>
  </si>
  <si>
    <t>D.05.03.23</t>
  </si>
  <si>
    <t>Nawierzchnia z betonu asfaltowego 
warstwa wiążąca AC 11W gr.4cm - nawierzchnia jezdni</t>
  </si>
  <si>
    <t>Nawierzchnia z betonu asfaltowego 
warstwa ścieralna AC 8S gr.4cm - nawierzchnia jezdni</t>
  </si>
  <si>
    <t>Nawierzchnia z betonu asfaltowego 
warstwa ścieralna AC 8S gr.5cm -  zjazdy bitumiczne</t>
  </si>
  <si>
    <t>ELEMENTY ULIC</t>
  </si>
  <si>
    <t>Ustawienie krawężników betonowych o wym. 15x30cm na ławie z oporem z betonu C12/15  - chodniki</t>
  </si>
  <si>
    <t>Ustawienie obrzeża betonowego o wym. 6x20cm na ławie betonowej z oporem</t>
  </si>
  <si>
    <t>D.08.03.01</t>
  </si>
  <si>
    <t>D.08.01.01</t>
  </si>
  <si>
    <t>D.07.07.01</t>
  </si>
  <si>
    <t>OZNAKOWANIE POZIOME</t>
  </si>
  <si>
    <t>OZNAKOWANIE PIONOWE</t>
  </si>
  <si>
    <t xml:space="preserve">Ustawienie słupków do znaków z rur stalowych o średnicy 50mm </t>
  </si>
  <si>
    <t>Przymocowanie tarcz znaków do słupków</t>
  </si>
  <si>
    <t>D.07.02.01A</t>
  </si>
  <si>
    <t>Bariery ochronne drogowe stalowe</t>
  </si>
  <si>
    <t>Podbudowa z mieszanki niezwiązanej - kruszywo łamane 0/31,5 gr.30cm - zjazdy bitumiczne</t>
  </si>
  <si>
    <t>Ułożenie przepustów z rur PEHD o średnicy 0.30m - pod zjazdami</t>
  </si>
  <si>
    <t>Oczyszczenie warstw konstrukcyjnych nieulepszonych</t>
  </si>
  <si>
    <t>D.01.03.02</t>
  </si>
  <si>
    <t>D.04.06.01</t>
  </si>
  <si>
    <t>D.04.05.01</t>
  </si>
  <si>
    <t>Wykonanie inwentaryzacji powykonawczej</t>
  </si>
  <si>
    <t>Oznakowanie poziome cienkowarstwowe - linie na skrzyżowaniach i przejściach dla pieszych</t>
  </si>
  <si>
    <t>Podbudowa z mieszanki niezwiązanej - kruszywo łamane 0/31,5 gr.25cm - nawierzchnia jezdni</t>
  </si>
  <si>
    <t>Nawierzchnia z kostki betonowej (szarej) gr. 6 cm na podsypce cementowo - piaskowej - chodniki</t>
  </si>
  <si>
    <t>Ustawienie oznakowania aktywnego przejść dla pieszych zasilanego energią słoneczną i wiatrową - przejście dla pieszych</t>
  </si>
  <si>
    <t>Wykonanie ścieków  z prefabrykowanych elemenów betonowych wg KPED 01.25 (ściek skarpowy trapezowy)</t>
  </si>
  <si>
    <t>Ustawienie oporników betonowych o wym. 12x25cm na ławie z oporem z betonu C12/15  - ściek z kostki betonowej</t>
  </si>
  <si>
    <t>Wykonanie nasypów z pozyskaniem i transportem gruntu</t>
  </si>
  <si>
    <t>Nawierzchnia z kostki betonowej (szarej) gr. 8 cm na podsypce cementowo - piaskowej - ściek z kostki betonowej</t>
  </si>
  <si>
    <t>D.07.01.01</t>
  </si>
  <si>
    <t>Ustawienie krawężników betonowych o wym. 15x22cm na ławie z oporem z betonu C12/15   - przejścia dla pieszych, miejsca postojowe</t>
  </si>
  <si>
    <t>Wykonanie wykopów w gruntach nieskalistych z transportem gruntu na odkład na odległość do 5 km</t>
  </si>
  <si>
    <t>POBOCZA</t>
  </si>
  <si>
    <t>D.06.03.01</t>
  </si>
  <si>
    <r>
      <t>m</t>
    </r>
    <r>
      <rPr>
        <vertAlign val="superscript"/>
        <sz val="11"/>
        <color theme="1"/>
        <rFont val="Arial"/>
        <family val="2"/>
        <charset val="238"/>
      </rPr>
      <t>3</t>
    </r>
  </si>
  <si>
    <t>Uzupełnienie poboczy dowiezionym gruntem kat. III wraz z uformowaniem i zagęszczeniem, gr.15cm - pobocza zjazdów</t>
  </si>
  <si>
    <t>Ułożenie przepustów z rur PEHD o średnicy 0.60m - pod koroną drogi</t>
  </si>
  <si>
    <t>Rozebranie części przelotowej przepustu z rur betonowych o średnicy 600mm z uprzednim odkopaniem przepustu</t>
  </si>
  <si>
    <t>Odtworzenie rowów melioracyjnych (po 20m w każdą stronę od przepustu w km 0+310)  - pogłębienie, oczyszczenie i odmulenie wraz z profilowaniem skarp i dna rowu, gr. namułu do 20cm</t>
  </si>
  <si>
    <t>Warstwa wzmacniająca z gruntu stabilizowanego cementem Rm=2.5 MPa o gr. 15cm - nawierzchnia chodników od km 1+400 od km 1+620</t>
  </si>
  <si>
    <t>Warstwa wzmacniająca z gruntu stabilizowanego cementem Rm=2.5 MPa o gr. 15cm - nawierzchnia zjazdów od km 1+400 od km 1+620</t>
  </si>
  <si>
    <t>Warstwa wzmacniająca z gruntu stabilizowanego cementem Rm=2.5 MPa o gr. 25cm - nawierzchnia jezdni od km 1+400 od km 1+620</t>
  </si>
  <si>
    <t>Podbudowa z mieszanki niezwiązanej - kruszywo łamane 0/31,5 gr.20cm - zjazdy z kostki betonowej</t>
  </si>
  <si>
    <t>Podbudowa z betonu cementowego C12/15  gr. 20cm - nawierzchnia ścieku z kostki betonowej</t>
  </si>
  <si>
    <t>Podbudowa z mieszanki niezwiązanej - kruszywo łamane 0/31,5 gr.10cm - nawierzchnia chodnika</t>
  </si>
  <si>
    <t>Nawierzchnia z kostki betonowej (czerwonej) gr. 8 cm na podsypce cementowo - piaskowej - zjazdy</t>
  </si>
  <si>
    <t>Urządzenia zabezpieczające ruch pieszy - balutrady</t>
  </si>
  <si>
    <t>Budowa słupa oświetleniowego hybrydowego z oprawą LED o mocy 36W, wysięgnikiem, konstrukcjami, panelami fotowoltaicznymi, turbiną wiatrową, sterownikiem, akumulatorami, fundamentem – kompletnego</t>
  </si>
  <si>
    <t>D.07.06.02</t>
  </si>
  <si>
    <t>Budowa drogi gminnej nr 120414C Skrwilno – Mościska</t>
  </si>
  <si>
    <t>Wykonanie przepustów pod drogami i innymi przeszkodami wykopem otwartym, grunt kategorii III, przepust rurą dwudzielną</t>
  </si>
  <si>
    <t>Układanie kabla wypełnionego w rowie kablowym wykopanym i zasypanym mechanicznie, grunt kategorii 
III, kabel o średnicy do 30 mm, układanie 1 kabla kabel XzTKMXpw 25x4x0,8</t>
  </si>
  <si>
    <t>Wciąganie kabla wypełnionego w powłoce termoplastycznej do kanalizacji kablowej, mechaniczne, 
średnica kabla do 30 mm, otwór kanalizacji wolny, kabel XzTKMXpw 25x4x0,8</t>
  </si>
  <si>
    <t>Wciąganie kabla wypełnionego w powłoce termoplastycznej do kanalizacji kablowej, mechaniczne, 
średnica kabla do 30 mm, otwór kanalizacji wolny, kabel XzTKMXpw 10x4x0,6</t>
  </si>
  <si>
    <t>Wciąganie kabla wypełnionego w powłoce termoplastycznej do kanalizacji kablowej, mechaniczne, 
średnica kabla do 30 mm, otwór kanalizacji wolny, kabel XzTKMXpw 5x4x0,6</t>
  </si>
  <si>
    <t>Układanie kabla wypełnionego w rowie kablowym wykopanym i zasypanym mechanicznie, grunt kategorii 
I-II, kabel o średnicy do 30 mm, układanie każdego następnego kabla</t>
  </si>
  <si>
    <t>Montaż słupka rozdzielczego zakopywanego. Przeniesienie (demontaż i montaż)
Krotność=1,2</t>
  </si>
  <si>
    <t>Montaż uziomów szpilkowych miedziowanych, metoda udarowa, grunt kategorii I-II, głębokość 3˙m</t>
  </si>
  <si>
    <t>Montaż zespołów łączówek szczelinowych 1-stronnych, zabezpieczonych, łączówki w zespole o 10 
parach  zacisków</t>
  </si>
  <si>
    <t>Montaż zespołów łączówek szczelinowych 1-stronnych, zabezpieczonych, łączówki w zespole o 50 
parach  zacisków</t>
  </si>
  <si>
    <t>Montaż złączy równoległych kabli wypełnionych typu kanałowego ułożonych w ziemi z zastosowaniem 
pojedynczych łączników żył i termokurczliwych osłon wzmocnionych, kabel o 50 parach</t>
  </si>
  <si>
    <t>Wyłączenie kabla równoległego ze złącza kabla wypełnionego ułożonego w ziemi z zastosowaniem 
termokurczliwych osłon wzmocnionych, kabel o 50 parach</t>
  </si>
  <si>
    <t>Montaż złączy przelotowych kabli wypełnionych typu kanałowego ułożonych w ziemi z zastosowaniem 
pojedynczych łączników żył i termokurczliwych osłon wzmocnionych, kabel o 20 parach</t>
  </si>
  <si>
    <t>Montaż złączy przelotowych kabli wypełnionych typu kanałowego ułożonych w ziemi z zastosowaniem 
pojedynczych łączników żył i termokurczliwych osłon wzmocnionych, kabel o 10 parach</t>
  </si>
  <si>
    <t>Przełączanie  przewodów  krosowych  w  skrzynce  kablowej</t>
  </si>
  <si>
    <t>Montaż słupków oznaczeniowych SO i SO-K</t>
  </si>
  <si>
    <t>Pomiary końcowe prądem stałym, kabel o liczbie par˙50</t>
  </si>
  <si>
    <t>złącze</t>
  </si>
  <si>
    <t>obwód</t>
  </si>
  <si>
    <t>odcinek</t>
  </si>
  <si>
    <t>Wykonanie przepustów pod drogami i innymi przeszkodami wykopem otwartym, grunt kategorii III, przepust rurą HDPE 110/6,3</t>
  </si>
  <si>
    <t>ZABEZPIECZENIE I PRZEBUDOWA SIECI TELEKOMUNIKACYJNEJ</t>
  </si>
  <si>
    <t>Umocnienie dna i skarp rowu w miejscu wylotu ścieku skarpowego kamieniem polnym na zaprawie cementowej</t>
  </si>
  <si>
    <t>Profilowanie i zagęszczanie podłoża wykonywane mechanicznie pod warstwy konstrukcyjne nawierzchni,wykonywane mechanicznie - nawierzchnia jezdni, zjazdów, i chodników</t>
  </si>
  <si>
    <t>D.01.03.04</t>
  </si>
  <si>
    <t>D.01.03.05</t>
  </si>
  <si>
    <t>D.01.03.06</t>
  </si>
  <si>
    <t>D.01.03.07</t>
  </si>
  <si>
    <t>D.01.03.08</t>
  </si>
  <si>
    <t>D.01.03.09</t>
  </si>
  <si>
    <t>D.01.03.10</t>
  </si>
  <si>
    <t>D.01.03.11</t>
  </si>
  <si>
    <t>D.01.03.12</t>
  </si>
  <si>
    <t>D.01.03.13</t>
  </si>
  <si>
    <t>D.01.03.14</t>
  </si>
  <si>
    <t>D.01.03.15</t>
  </si>
  <si>
    <t>D.01.03.16</t>
  </si>
  <si>
    <t>D.01.03.17</t>
  </si>
  <si>
    <t>D.01.03.18</t>
  </si>
  <si>
    <t>D.01.03.19</t>
  </si>
  <si>
    <t>D.01.03.20</t>
  </si>
  <si>
    <t>D.01.03.21</t>
  </si>
  <si>
    <t>PRZEDMIAR ROBÓT
BRANŻA TELETECHNICZNA</t>
  </si>
  <si>
    <t>PRZEDMIAR ROBÓT
BRANŻA DROGOWA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</si>
</sst>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 applyFont="1"/>
    <xf numFmtId="0" fontId="1" fillId="0" borderId="0" xfId="1"/>
    <xf numFmtId="165" fontId="1" fillId="0" borderId="0" xfId="1" applyNumberFormat="1" applyAlignment="1">
      <alignment horizontal="right" vertical="center"/>
    </xf>
    <xf numFmtId="0" fontId="0" fillId="0" borderId="0" xfId="0" applyFill="1"/>
    <xf numFmtId="0" fontId="1" fillId="0" borderId="0" xfId="1" applyFont="1" applyFill="1"/>
    <xf numFmtId="0" fontId="1" fillId="0" borderId="0" xfId="1" applyFill="1"/>
    <xf numFmtId="0" fontId="5" fillId="0" borderId="2" xfId="0" applyFont="1" applyFill="1" applyBorder="1" applyAlignment="1">
      <alignment vertical="center" wrapText="1"/>
    </xf>
    <xf numFmtId="44" fontId="0" fillId="0" borderId="0" xfId="0" applyNumberFormat="1" applyFill="1"/>
    <xf numFmtId="165" fontId="1" fillId="0" borderId="0" xfId="1" applyNumberFormat="1" applyFill="1"/>
    <xf numFmtId="44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1" applyFont="1"/>
    <xf numFmtId="0" fontId="7" fillId="0" borderId="4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quotePrefix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1" applyFont="1" applyFill="1"/>
    <xf numFmtId="0" fontId="5" fillId="0" borderId="0" xfId="0" applyFont="1" applyFill="1"/>
    <xf numFmtId="0" fontId="9" fillId="0" borderId="2" xfId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17" fontId="1" fillId="0" borderId="0" xfId="1" applyNumberFormat="1"/>
    <xf numFmtId="0" fontId="5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0" borderId="0" xfId="1" quotePrefix="1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4" xfId="1" xr:uid="{00000000-0005-0000-0000-000002000000}"/>
    <cellStyle name="Walutowy 2 2" xfId="2" xr:uid="{00000000-0005-0000-0000-000003000000}"/>
    <cellStyle name="Walutowy 5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view="pageBreakPreview" zoomScaleNormal="70" zoomScaleSheetLayoutView="100" workbookViewId="0">
      <selection activeCell="C9" sqref="C9"/>
    </sheetView>
  </sheetViews>
  <sheetFormatPr defaultRowHeight="15" x14ac:dyDescent="0.25"/>
  <cols>
    <col min="1" max="1" width="7.28515625" bestFit="1" customWidth="1"/>
    <col min="2" max="2" width="18.5703125" style="4" customWidth="1"/>
    <col min="3" max="3" width="52.42578125" customWidth="1"/>
    <col min="4" max="4" width="5" customWidth="1"/>
    <col min="5" max="5" width="10.42578125" style="4" customWidth="1"/>
    <col min="11" max="11" width="9.85546875" bestFit="1" customWidth="1"/>
  </cols>
  <sheetData>
    <row r="1" spans="1:8" x14ac:dyDescent="0.25">
      <c r="A1" s="37"/>
      <c r="B1" s="37"/>
      <c r="C1" s="37"/>
      <c r="D1" s="1"/>
      <c r="E1" s="6"/>
    </row>
    <row r="2" spans="1:8" ht="38.25" customHeight="1" x14ac:dyDescent="0.25">
      <c r="A2" s="38" t="s">
        <v>137</v>
      </c>
      <c r="B2" s="38"/>
      <c r="C2" s="38"/>
      <c r="D2" s="38"/>
      <c r="E2" s="38"/>
    </row>
    <row r="3" spans="1:8" ht="49.5" customHeight="1" x14ac:dyDescent="0.25">
      <c r="A3" s="38" t="s">
        <v>93</v>
      </c>
      <c r="B3" s="38"/>
      <c r="C3" s="38"/>
      <c r="D3" s="38"/>
      <c r="E3" s="38"/>
    </row>
    <row r="4" spans="1:8" x14ac:dyDescent="0.25">
      <c r="A4" s="12"/>
      <c r="B4" s="27"/>
      <c r="C4" s="12"/>
      <c r="D4" s="12"/>
      <c r="E4" s="27"/>
    </row>
    <row r="5" spans="1:8" ht="15" customHeight="1" x14ac:dyDescent="0.25">
      <c r="A5" s="39" t="s">
        <v>0</v>
      </c>
      <c r="B5" s="41" t="s">
        <v>1</v>
      </c>
      <c r="C5" s="42" t="s">
        <v>2</v>
      </c>
      <c r="D5" s="42" t="s">
        <v>3</v>
      </c>
      <c r="E5" s="42"/>
      <c r="F5" s="4"/>
      <c r="G5" s="4"/>
      <c r="H5" s="4"/>
    </row>
    <row r="6" spans="1:8" ht="25.5" customHeight="1" x14ac:dyDescent="0.25">
      <c r="A6" s="40"/>
      <c r="B6" s="40"/>
      <c r="C6" s="42"/>
      <c r="D6" s="13" t="s">
        <v>4</v>
      </c>
      <c r="E6" s="13" t="s">
        <v>5</v>
      </c>
      <c r="F6" s="4"/>
      <c r="G6" s="4"/>
      <c r="H6" s="4"/>
    </row>
    <row r="7" spans="1:8" x14ac:dyDescent="0.25">
      <c r="A7" s="19">
        <v>1</v>
      </c>
      <c r="B7" s="19">
        <v>2</v>
      </c>
      <c r="C7" s="19">
        <v>4</v>
      </c>
      <c r="D7" s="19">
        <f>1+C7</f>
        <v>5</v>
      </c>
      <c r="E7" s="19">
        <f>1+D7</f>
        <v>6</v>
      </c>
      <c r="F7" s="4"/>
      <c r="G7" s="4"/>
      <c r="H7" s="4"/>
    </row>
    <row r="8" spans="1:8" x14ac:dyDescent="0.25">
      <c r="A8" s="36" t="s">
        <v>6</v>
      </c>
      <c r="B8" s="36" t="s">
        <v>6</v>
      </c>
      <c r="C8" s="16" t="s">
        <v>7</v>
      </c>
      <c r="D8" s="36" t="s">
        <v>6</v>
      </c>
      <c r="E8" s="36" t="s">
        <v>6</v>
      </c>
      <c r="F8" s="10"/>
      <c r="G8" s="4"/>
      <c r="H8" s="4"/>
    </row>
    <row r="9" spans="1:8" ht="28.5" x14ac:dyDescent="0.25">
      <c r="A9" s="15">
        <v>1</v>
      </c>
      <c r="B9" s="15" t="s">
        <v>8</v>
      </c>
      <c r="C9" s="18" t="s">
        <v>30</v>
      </c>
      <c r="D9" s="25" t="s">
        <v>9</v>
      </c>
      <c r="E9" s="25">
        <v>1.893</v>
      </c>
      <c r="F9" s="4"/>
      <c r="G9" s="4"/>
      <c r="H9" s="4"/>
    </row>
    <row r="10" spans="1:8" ht="42.75" x14ac:dyDescent="0.25">
      <c r="A10" s="15">
        <f>A9+1</f>
        <v>2</v>
      </c>
      <c r="B10" s="35" t="s">
        <v>61</v>
      </c>
      <c r="C10" s="7" t="s">
        <v>81</v>
      </c>
      <c r="D10" s="23" t="s">
        <v>15</v>
      </c>
      <c r="E10" s="23">
        <f>12+10+8</f>
        <v>30</v>
      </c>
      <c r="F10" s="4"/>
      <c r="G10" s="4"/>
      <c r="H10" s="4"/>
    </row>
    <row r="11" spans="1:8" s="4" customFormat="1" x14ac:dyDescent="0.25">
      <c r="A11" s="15">
        <f t="shared" ref="A11" si="0">A10+1</f>
        <v>3</v>
      </c>
      <c r="B11" s="35" t="s">
        <v>61</v>
      </c>
      <c r="C11" s="17" t="s">
        <v>31</v>
      </c>
      <c r="D11" s="25" t="s">
        <v>17</v>
      </c>
      <c r="E11" s="25">
        <v>6</v>
      </c>
    </row>
    <row r="12" spans="1:8" x14ac:dyDescent="0.25">
      <c r="A12" s="36" t="s">
        <v>6</v>
      </c>
      <c r="B12" s="36" t="s">
        <v>6</v>
      </c>
      <c r="C12" s="16" t="s">
        <v>10</v>
      </c>
      <c r="D12" s="36" t="s">
        <v>6</v>
      </c>
      <c r="E12" s="36" t="s">
        <v>6</v>
      </c>
      <c r="F12" s="8"/>
      <c r="G12" s="4"/>
      <c r="H12" s="4"/>
    </row>
    <row r="13" spans="1:8" ht="28.5" x14ac:dyDescent="0.25">
      <c r="A13" s="15">
        <f>A11+1</f>
        <v>4</v>
      </c>
      <c r="B13" s="15" t="s">
        <v>11</v>
      </c>
      <c r="C13" s="18" t="s">
        <v>75</v>
      </c>
      <c r="D13" s="25" t="s">
        <v>35</v>
      </c>
      <c r="E13" s="25">
        <v>5012</v>
      </c>
      <c r="F13" s="4"/>
    </row>
    <row r="14" spans="1:8" ht="28.5" x14ac:dyDescent="0.25">
      <c r="A14" s="15">
        <f>A13+1</f>
        <v>5</v>
      </c>
      <c r="B14" s="15" t="s">
        <v>12</v>
      </c>
      <c r="C14" s="17" t="s">
        <v>71</v>
      </c>
      <c r="D14" s="25" t="s">
        <v>35</v>
      </c>
      <c r="E14" s="25">
        <v>913</v>
      </c>
      <c r="F14" s="4"/>
    </row>
    <row r="15" spans="1:8" x14ac:dyDescent="0.25">
      <c r="A15" s="36" t="s">
        <v>6</v>
      </c>
      <c r="B15" s="36" t="s">
        <v>6</v>
      </c>
      <c r="C15" s="36" t="s">
        <v>13</v>
      </c>
      <c r="D15" s="36" t="s">
        <v>6</v>
      </c>
      <c r="E15" s="36" t="s">
        <v>6</v>
      </c>
      <c r="F15" s="4"/>
    </row>
    <row r="16" spans="1:8" ht="28.5" x14ac:dyDescent="0.25">
      <c r="A16" s="20">
        <f>A14+1</f>
        <v>6</v>
      </c>
      <c r="B16" s="20" t="s">
        <v>14</v>
      </c>
      <c r="C16" s="24" t="s">
        <v>80</v>
      </c>
      <c r="D16" s="14" t="s">
        <v>15</v>
      </c>
      <c r="E16" s="29">
        <f>13+16+13</f>
        <v>42</v>
      </c>
      <c r="F16" s="4"/>
    </row>
    <row r="17" spans="1:6" ht="28.5" x14ac:dyDescent="0.25">
      <c r="A17" s="20">
        <f>A16+1</f>
        <v>7</v>
      </c>
      <c r="B17" s="20" t="s">
        <v>14</v>
      </c>
      <c r="C17" s="24" t="s">
        <v>59</v>
      </c>
      <c r="D17" s="14" t="s">
        <v>15</v>
      </c>
      <c r="E17" s="29">
        <f>8*5+11+8*5+7.5</f>
        <v>98.5</v>
      </c>
      <c r="F17" s="4"/>
    </row>
    <row r="18" spans="1:6" ht="39" customHeight="1" x14ac:dyDescent="0.25">
      <c r="A18" s="20">
        <f t="shared" ref="A18:A21" si="1">A17+1</f>
        <v>8</v>
      </c>
      <c r="B18" s="20" t="s">
        <v>14</v>
      </c>
      <c r="C18" s="21" t="s">
        <v>29</v>
      </c>
      <c r="D18" s="14" t="s">
        <v>36</v>
      </c>
      <c r="E18" s="29">
        <f>12*1.7+11*6</f>
        <v>86.4</v>
      </c>
      <c r="F18" s="4"/>
    </row>
    <row r="19" spans="1:6" s="4" customFormat="1" ht="57" x14ac:dyDescent="0.25">
      <c r="A19" s="20">
        <f t="shared" si="1"/>
        <v>9</v>
      </c>
      <c r="B19" s="20" t="s">
        <v>40</v>
      </c>
      <c r="C19" s="21" t="s">
        <v>82</v>
      </c>
      <c r="D19" s="14" t="s">
        <v>15</v>
      </c>
      <c r="E19" s="29">
        <v>40</v>
      </c>
    </row>
    <row r="20" spans="1:6" ht="42.75" x14ac:dyDescent="0.25">
      <c r="A20" s="15">
        <f t="shared" si="1"/>
        <v>10</v>
      </c>
      <c r="B20" s="15" t="s">
        <v>41</v>
      </c>
      <c r="C20" s="33" t="s">
        <v>69</v>
      </c>
      <c r="D20" s="14" t="s">
        <v>15</v>
      </c>
      <c r="E20" s="14">
        <f>1.5*2</f>
        <v>3</v>
      </c>
      <c r="F20" s="4"/>
    </row>
    <row r="21" spans="1:6" ht="42.75" x14ac:dyDescent="0.25">
      <c r="A21" s="15">
        <f t="shared" si="1"/>
        <v>11</v>
      </c>
      <c r="B21" s="15" t="s">
        <v>41</v>
      </c>
      <c r="C21" s="33" t="s">
        <v>116</v>
      </c>
      <c r="D21" s="14" t="s">
        <v>36</v>
      </c>
      <c r="E21" s="14">
        <f>2*5.5</f>
        <v>11</v>
      </c>
      <c r="F21" s="4"/>
    </row>
    <row r="22" spans="1:6" s="2" customFormat="1" x14ac:dyDescent="0.2">
      <c r="A22" s="36" t="s">
        <v>6</v>
      </c>
      <c r="B22" s="36" t="s">
        <v>6</v>
      </c>
      <c r="C22" s="36" t="s">
        <v>19</v>
      </c>
      <c r="D22" s="36" t="s">
        <v>6</v>
      </c>
      <c r="E22" s="36" t="s">
        <v>6</v>
      </c>
      <c r="F22" s="6"/>
    </row>
    <row r="23" spans="1:6" s="2" customFormat="1" ht="57" x14ac:dyDescent="0.2">
      <c r="A23" s="15">
        <f>A19+1</f>
        <v>10</v>
      </c>
      <c r="B23" s="19" t="s">
        <v>20</v>
      </c>
      <c r="C23" s="18" t="s">
        <v>117</v>
      </c>
      <c r="D23" s="14" t="s">
        <v>36</v>
      </c>
      <c r="E23" s="31">
        <f>E37+E30+E29+E28+E27+E31+182</f>
        <v>19489</v>
      </c>
      <c r="F23" s="6"/>
    </row>
    <row r="24" spans="1:6" s="4" customFormat="1" ht="42.75" x14ac:dyDescent="0.25">
      <c r="A24" s="15">
        <f>A23+1</f>
        <v>11</v>
      </c>
      <c r="B24" s="15" t="s">
        <v>63</v>
      </c>
      <c r="C24" s="18" t="s">
        <v>83</v>
      </c>
      <c r="D24" s="25" t="s">
        <v>36</v>
      </c>
      <c r="E24" s="25">
        <f>220*2</f>
        <v>440</v>
      </c>
    </row>
    <row r="25" spans="1:6" s="4" customFormat="1" ht="42.75" x14ac:dyDescent="0.25">
      <c r="A25" s="15">
        <f t="shared" ref="A25:A35" si="2">A24+1</f>
        <v>12</v>
      </c>
      <c r="B25" s="15" t="s">
        <v>63</v>
      </c>
      <c r="C25" s="18" t="s">
        <v>84</v>
      </c>
      <c r="D25" s="25" t="s">
        <v>36</v>
      </c>
      <c r="E25" s="30">
        <f>63*1.25</f>
        <v>79</v>
      </c>
    </row>
    <row r="26" spans="1:6" s="4" customFormat="1" ht="42.75" x14ac:dyDescent="0.25">
      <c r="A26" s="15">
        <f t="shared" si="2"/>
        <v>13</v>
      </c>
      <c r="B26" s="15" t="s">
        <v>63</v>
      </c>
      <c r="C26" s="18" t="s">
        <v>85</v>
      </c>
      <c r="D26" s="25" t="s">
        <v>36</v>
      </c>
      <c r="E26" s="30">
        <f>220*5.5*1.25</f>
        <v>1513</v>
      </c>
    </row>
    <row r="27" spans="1:6" s="2" customFormat="1" ht="28.5" x14ac:dyDescent="0.2">
      <c r="A27" s="15">
        <f t="shared" si="2"/>
        <v>14</v>
      </c>
      <c r="B27" s="19" t="s">
        <v>21</v>
      </c>
      <c r="C27" s="22" t="s">
        <v>66</v>
      </c>
      <c r="D27" s="14" t="s">
        <v>36</v>
      </c>
      <c r="E27" s="31">
        <f>E39*1.1</f>
        <v>12173</v>
      </c>
      <c r="F27" s="6"/>
    </row>
    <row r="28" spans="1:6" s="2" customFormat="1" ht="28.5" x14ac:dyDescent="0.2">
      <c r="A28" s="15">
        <f t="shared" si="2"/>
        <v>15</v>
      </c>
      <c r="B28" s="19" t="s">
        <v>21</v>
      </c>
      <c r="C28" s="22" t="s">
        <v>58</v>
      </c>
      <c r="D28" s="14" t="s">
        <v>36</v>
      </c>
      <c r="E28" s="31">
        <f>E40*1.1</f>
        <v>757</v>
      </c>
      <c r="F28" s="6"/>
    </row>
    <row r="29" spans="1:6" s="2" customFormat="1" ht="28.5" x14ac:dyDescent="0.2">
      <c r="A29" s="15">
        <f t="shared" si="2"/>
        <v>16</v>
      </c>
      <c r="B29" s="19" t="s">
        <v>21</v>
      </c>
      <c r="C29" s="22" t="s">
        <v>86</v>
      </c>
      <c r="D29" s="14" t="s">
        <v>36</v>
      </c>
      <c r="E29" s="31">
        <f>E41</f>
        <v>134</v>
      </c>
      <c r="F29" s="6"/>
    </row>
    <row r="30" spans="1:6" s="2" customFormat="1" ht="28.5" x14ac:dyDescent="0.2">
      <c r="A30" s="15">
        <f t="shared" si="2"/>
        <v>17</v>
      </c>
      <c r="B30" s="19" t="s">
        <v>21</v>
      </c>
      <c r="C30" s="22" t="s">
        <v>88</v>
      </c>
      <c r="D30" s="14" t="s">
        <v>36</v>
      </c>
      <c r="E30" s="31">
        <f>E43</f>
        <v>3558</v>
      </c>
      <c r="F30" s="6"/>
    </row>
    <row r="31" spans="1:6" s="2" customFormat="1" ht="28.5" x14ac:dyDescent="0.2">
      <c r="A31" s="15">
        <f t="shared" si="2"/>
        <v>18</v>
      </c>
      <c r="B31" s="19" t="s">
        <v>62</v>
      </c>
      <c r="C31" s="22" t="s">
        <v>87</v>
      </c>
      <c r="D31" s="14" t="s">
        <v>36</v>
      </c>
      <c r="E31" s="31">
        <f>E42</f>
        <v>40</v>
      </c>
      <c r="F31" s="6"/>
    </row>
    <row r="32" spans="1:6" s="5" customFormat="1" ht="19.5" customHeight="1" x14ac:dyDescent="0.2">
      <c r="A32" s="15">
        <f t="shared" si="2"/>
        <v>19</v>
      </c>
      <c r="B32" s="19" t="s">
        <v>22</v>
      </c>
      <c r="C32" s="22" t="s">
        <v>60</v>
      </c>
      <c r="D32" s="14" t="s">
        <v>36</v>
      </c>
      <c r="E32" s="31">
        <f>E27+E28</f>
        <v>12930</v>
      </c>
    </row>
    <row r="33" spans="1:6" s="5" customFormat="1" ht="16.5" x14ac:dyDescent="0.2">
      <c r="A33" s="15">
        <f t="shared" si="2"/>
        <v>20</v>
      </c>
      <c r="B33" s="19" t="s">
        <v>22</v>
      </c>
      <c r="C33" s="21" t="s">
        <v>32</v>
      </c>
      <c r="D33" s="14" t="s">
        <v>36</v>
      </c>
      <c r="E33" s="31">
        <f>E32</f>
        <v>12930</v>
      </c>
      <c r="F33" s="5" t="s">
        <v>18</v>
      </c>
    </row>
    <row r="34" spans="1:6" s="5" customFormat="1" ht="16.5" x14ac:dyDescent="0.2">
      <c r="A34" s="15">
        <f t="shared" si="2"/>
        <v>21</v>
      </c>
      <c r="B34" s="19" t="s">
        <v>22</v>
      </c>
      <c r="C34" s="22" t="s">
        <v>33</v>
      </c>
      <c r="D34" s="14" t="s">
        <v>36</v>
      </c>
      <c r="E34" s="31">
        <f>E38</f>
        <v>11398</v>
      </c>
    </row>
    <row r="35" spans="1:6" s="5" customFormat="1" ht="16.5" x14ac:dyDescent="0.2">
      <c r="A35" s="15">
        <f t="shared" si="2"/>
        <v>22</v>
      </c>
      <c r="B35" s="19" t="s">
        <v>22</v>
      </c>
      <c r="C35" s="21" t="s">
        <v>37</v>
      </c>
      <c r="D35" s="14" t="s">
        <v>36</v>
      </c>
      <c r="E35" s="31">
        <f>E34</f>
        <v>11398</v>
      </c>
      <c r="F35" s="5" t="s">
        <v>18</v>
      </c>
    </row>
    <row r="36" spans="1:6" x14ac:dyDescent="0.25">
      <c r="A36" s="15" t="s">
        <v>16</v>
      </c>
      <c r="B36" s="36" t="s">
        <v>6</v>
      </c>
      <c r="C36" s="16" t="s">
        <v>23</v>
      </c>
      <c r="D36" s="36" t="s">
        <v>6</v>
      </c>
      <c r="E36" s="36" t="s">
        <v>6</v>
      </c>
      <c r="F36" s="8"/>
    </row>
    <row r="37" spans="1:6" ht="42.75" x14ac:dyDescent="0.25">
      <c r="A37" s="15">
        <f>A35+1</f>
        <v>23</v>
      </c>
      <c r="B37" s="15" t="s">
        <v>34</v>
      </c>
      <c r="C37" s="18" t="s">
        <v>39</v>
      </c>
      <c r="D37" s="25" t="s">
        <v>36</v>
      </c>
      <c r="E37" s="25">
        <v>2645</v>
      </c>
      <c r="F37" s="4"/>
    </row>
    <row r="38" spans="1:6" ht="42.75" x14ac:dyDescent="0.25">
      <c r="A38" s="15">
        <f>A37+1</f>
        <v>24</v>
      </c>
      <c r="B38" s="15" t="s">
        <v>24</v>
      </c>
      <c r="C38" s="18" t="s">
        <v>43</v>
      </c>
      <c r="D38" s="25" t="s">
        <v>36</v>
      </c>
      <c r="E38" s="30">
        <f>E39*1.03</f>
        <v>11398</v>
      </c>
      <c r="F38" s="4"/>
    </row>
    <row r="39" spans="1:6" ht="42.75" x14ac:dyDescent="0.25">
      <c r="A39" s="15">
        <f t="shared" ref="A39:A42" si="3">A38+1</f>
        <v>25</v>
      </c>
      <c r="B39" s="15" t="s">
        <v>24</v>
      </c>
      <c r="C39" s="18" t="s">
        <v>44</v>
      </c>
      <c r="D39" s="25" t="s">
        <v>36</v>
      </c>
      <c r="E39" s="25">
        <f>11066</f>
        <v>11066</v>
      </c>
      <c r="F39" s="4"/>
    </row>
    <row r="40" spans="1:6" ht="28.5" x14ac:dyDescent="0.25">
      <c r="A40" s="15">
        <f t="shared" si="3"/>
        <v>26</v>
      </c>
      <c r="B40" s="15" t="s">
        <v>24</v>
      </c>
      <c r="C40" s="18" t="s">
        <v>45</v>
      </c>
      <c r="D40" s="25" t="s">
        <v>36</v>
      </c>
      <c r="E40" s="25">
        <v>688</v>
      </c>
      <c r="F40" s="4"/>
    </row>
    <row r="41" spans="1:6" ht="28.5" x14ac:dyDescent="0.25">
      <c r="A41" s="15">
        <f t="shared" si="3"/>
        <v>27</v>
      </c>
      <c r="B41" s="15" t="s">
        <v>42</v>
      </c>
      <c r="C41" s="18" t="s">
        <v>89</v>
      </c>
      <c r="D41" s="25" t="s">
        <v>36</v>
      </c>
      <c r="E41" s="25">
        <v>134</v>
      </c>
      <c r="F41" s="4"/>
    </row>
    <row r="42" spans="1:6" ht="42.75" x14ac:dyDescent="0.25">
      <c r="A42" s="15">
        <f t="shared" si="3"/>
        <v>28</v>
      </c>
      <c r="B42" s="15" t="s">
        <v>42</v>
      </c>
      <c r="C42" s="18" t="s">
        <v>72</v>
      </c>
      <c r="D42" s="25" t="s">
        <v>36</v>
      </c>
      <c r="E42" s="25">
        <v>40</v>
      </c>
      <c r="F42" s="4"/>
    </row>
    <row r="43" spans="1:6" ht="28.5" x14ac:dyDescent="0.25">
      <c r="A43" s="15">
        <f>A41+1</f>
        <v>28</v>
      </c>
      <c r="B43" s="15" t="s">
        <v>42</v>
      </c>
      <c r="C43" s="18" t="s">
        <v>67</v>
      </c>
      <c r="D43" s="25" t="s">
        <v>36</v>
      </c>
      <c r="E43" s="25">
        <v>3558</v>
      </c>
      <c r="F43" s="4"/>
    </row>
    <row r="44" spans="1:6" x14ac:dyDescent="0.25">
      <c r="A44" s="36" t="s">
        <v>6</v>
      </c>
      <c r="B44" s="36" t="s">
        <v>6</v>
      </c>
      <c r="C44" s="16" t="s">
        <v>76</v>
      </c>
      <c r="D44" s="36" t="s">
        <v>6</v>
      </c>
      <c r="E44" s="36" t="s">
        <v>6</v>
      </c>
      <c r="F44" s="8"/>
    </row>
    <row r="45" spans="1:6" ht="42.75" x14ac:dyDescent="0.25">
      <c r="A45" s="15">
        <f>A43+1</f>
        <v>29</v>
      </c>
      <c r="B45" s="23" t="s">
        <v>77</v>
      </c>
      <c r="C45" s="7" t="s">
        <v>79</v>
      </c>
      <c r="D45" s="23" t="s">
        <v>78</v>
      </c>
      <c r="E45" s="14">
        <f>52*0.15</f>
        <v>7.8</v>
      </c>
      <c r="F45" s="8"/>
    </row>
    <row r="46" spans="1:6" x14ac:dyDescent="0.25">
      <c r="A46" s="36" t="s">
        <v>6</v>
      </c>
      <c r="B46" s="36" t="s">
        <v>6</v>
      </c>
      <c r="C46" s="16" t="s">
        <v>52</v>
      </c>
      <c r="D46" s="36" t="s">
        <v>6</v>
      </c>
      <c r="E46" s="36" t="s">
        <v>6</v>
      </c>
      <c r="F46" s="8"/>
    </row>
    <row r="47" spans="1:6" ht="28.5" x14ac:dyDescent="0.25">
      <c r="A47" s="14">
        <f>A45+1</f>
        <v>30</v>
      </c>
      <c r="B47" s="15" t="s">
        <v>73</v>
      </c>
      <c r="C47" s="26" t="s">
        <v>65</v>
      </c>
      <c r="D47" s="25" t="s">
        <v>36</v>
      </c>
      <c r="E47" s="25">
        <v>55</v>
      </c>
      <c r="F47" s="8"/>
    </row>
    <row r="48" spans="1:6" x14ac:dyDescent="0.25">
      <c r="A48" s="36" t="s">
        <v>6</v>
      </c>
      <c r="B48" s="36" t="s">
        <v>6</v>
      </c>
      <c r="C48" s="16" t="s">
        <v>53</v>
      </c>
      <c r="D48" s="36" t="s">
        <v>6</v>
      </c>
      <c r="E48" s="36" t="s">
        <v>6</v>
      </c>
      <c r="F48" s="8"/>
    </row>
    <row r="49" spans="1:9" ht="28.5" x14ac:dyDescent="0.25">
      <c r="A49" s="15">
        <f>A47+1</f>
        <v>31</v>
      </c>
      <c r="B49" s="15" t="s">
        <v>26</v>
      </c>
      <c r="C49" s="26" t="s">
        <v>54</v>
      </c>
      <c r="D49" s="25" t="s">
        <v>17</v>
      </c>
      <c r="E49" s="25">
        <v>50</v>
      </c>
      <c r="F49" s="8"/>
    </row>
    <row r="50" spans="1:9" x14ac:dyDescent="0.25">
      <c r="A50" s="15">
        <f>A49+1</f>
        <v>32</v>
      </c>
      <c r="B50" s="15" t="s">
        <v>26</v>
      </c>
      <c r="C50" s="26" t="s">
        <v>55</v>
      </c>
      <c r="D50" s="25" t="s">
        <v>17</v>
      </c>
      <c r="E50" s="25">
        <v>78</v>
      </c>
      <c r="F50" s="8"/>
    </row>
    <row r="51" spans="1:9" ht="42.75" x14ac:dyDescent="0.25">
      <c r="A51" s="15">
        <f t="shared" ref="A51" si="4">A50+1</f>
        <v>33</v>
      </c>
      <c r="B51" s="15" t="s">
        <v>56</v>
      </c>
      <c r="C51" s="26" t="s">
        <v>68</v>
      </c>
      <c r="D51" s="14" t="s">
        <v>38</v>
      </c>
      <c r="E51" s="14">
        <v>2</v>
      </c>
      <c r="F51" s="8"/>
    </row>
    <row r="52" spans="1:9" x14ac:dyDescent="0.25">
      <c r="A52" s="36" t="s">
        <v>6</v>
      </c>
      <c r="B52" s="36" t="s">
        <v>6</v>
      </c>
      <c r="C52" s="16" t="s">
        <v>25</v>
      </c>
      <c r="D52" s="36" t="s">
        <v>6</v>
      </c>
      <c r="E52" s="36" t="s">
        <v>6</v>
      </c>
      <c r="F52" s="8"/>
    </row>
    <row r="53" spans="1:9" s="2" customFormat="1" ht="15.75" customHeight="1" x14ac:dyDescent="0.2">
      <c r="A53" s="15">
        <f>A51+1</f>
        <v>34</v>
      </c>
      <c r="B53" s="19" t="s">
        <v>27</v>
      </c>
      <c r="C53" s="21" t="s">
        <v>57</v>
      </c>
      <c r="D53" s="14" t="s">
        <v>15</v>
      </c>
      <c r="E53" s="14">
        <v>34</v>
      </c>
      <c r="F53" s="6"/>
    </row>
    <row r="54" spans="1:9" s="2" customFormat="1" ht="15.75" customHeight="1" x14ac:dyDescent="0.2">
      <c r="A54" s="15">
        <f>A53+1</f>
        <v>35</v>
      </c>
      <c r="B54" s="19" t="s">
        <v>92</v>
      </c>
      <c r="C54" s="21" t="s">
        <v>90</v>
      </c>
      <c r="D54" s="14" t="s">
        <v>15</v>
      </c>
      <c r="E54" s="14">
        <v>20</v>
      </c>
      <c r="F54" s="6"/>
    </row>
    <row r="55" spans="1:9" x14ac:dyDescent="0.25">
      <c r="A55" s="36" t="s">
        <v>6</v>
      </c>
      <c r="B55" s="36" t="s">
        <v>6</v>
      </c>
      <c r="C55" s="16" t="s">
        <v>46</v>
      </c>
      <c r="D55" s="36" t="s">
        <v>6</v>
      </c>
      <c r="E55" s="36" t="s">
        <v>6</v>
      </c>
      <c r="F55" s="8"/>
    </row>
    <row r="56" spans="1:9" s="2" customFormat="1" ht="42.75" x14ac:dyDescent="0.2">
      <c r="A56" s="19">
        <f>A54+1</f>
        <v>36</v>
      </c>
      <c r="B56" s="19" t="s">
        <v>50</v>
      </c>
      <c r="C56" s="21" t="s">
        <v>47</v>
      </c>
      <c r="D56" s="14" t="s">
        <v>15</v>
      </c>
      <c r="E56" s="14">
        <v>398</v>
      </c>
      <c r="F56" s="6"/>
    </row>
    <row r="57" spans="1:9" s="2" customFormat="1" ht="42.75" x14ac:dyDescent="0.2">
      <c r="A57" s="19">
        <f>A56+1</f>
        <v>37</v>
      </c>
      <c r="B57" s="19" t="s">
        <v>50</v>
      </c>
      <c r="C57" s="21" t="s">
        <v>74</v>
      </c>
      <c r="D57" s="14" t="s">
        <v>15</v>
      </c>
      <c r="E57" s="14">
        <v>107</v>
      </c>
      <c r="F57" s="6"/>
    </row>
    <row r="58" spans="1:9" s="2" customFormat="1" ht="42.75" x14ac:dyDescent="0.2">
      <c r="A58" s="19">
        <f>A57+1</f>
        <v>38</v>
      </c>
      <c r="B58" s="19" t="s">
        <v>50</v>
      </c>
      <c r="C58" s="21" t="s">
        <v>70</v>
      </c>
      <c r="D58" s="14" t="s">
        <v>15</v>
      </c>
      <c r="E58" s="14">
        <v>360</v>
      </c>
      <c r="F58" s="6"/>
    </row>
    <row r="59" spans="1:9" s="2" customFormat="1" ht="28.5" x14ac:dyDescent="0.2">
      <c r="A59" s="19">
        <f>A58+1</f>
        <v>39</v>
      </c>
      <c r="B59" s="19" t="s">
        <v>49</v>
      </c>
      <c r="C59" s="21" t="s">
        <v>48</v>
      </c>
      <c r="D59" s="14" t="s">
        <v>15</v>
      </c>
      <c r="E59" s="14">
        <v>3135</v>
      </c>
      <c r="F59" s="6"/>
      <c r="I59" s="34"/>
    </row>
    <row r="60" spans="1:9" s="2" customFormat="1" x14ac:dyDescent="0.2">
      <c r="A60" s="36" t="s">
        <v>6</v>
      </c>
      <c r="B60" s="36" t="s">
        <v>6</v>
      </c>
      <c r="C60" s="36" t="s">
        <v>28</v>
      </c>
      <c r="D60" s="36" t="s">
        <v>6</v>
      </c>
      <c r="E60" s="36" t="s">
        <v>6</v>
      </c>
      <c r="F60" s="9"/>
      <c r="G60" s="3"/>
    </row>
    <row r="61" spans="1:9" x14ac:dyDescent="0.25">
      <c r="A61" s="15">
        <f>A59+1</f>
        <v>40</v>
      </c>
      <c r="B61" s="15" t="s">
        <v>8</v>
      </c>
      <c r="C61" s="18" t="s">
        <v>64</v>
      </c>
      <c r="D61" s="25" t="s">
        <v>9</v>
      </c>
      <c r="E61" s="25">
        <f>E9</f>
        <v>1.893</v>
      </c>
      <c r="F61" s="4"/>
      <c r="G61" s="4"/>
      <c r="H61" s="4"/>
    </row>
    <row r="62" spans="1:9" s="6" customFormat="1" ht="71.25" x14ac:dyDescent="0.2">
      <c r="A62" s="19" t="e">
        <f>#REF!+1</f>
        <v>#REF!</v>
      </c>
      <c r="B62" s="19" t="s">
        <v>51</v>
      </c>
      <c r="C62" s="21" t="s">
        <v>91</v>
      </c>
      <c r="D62" s="14" t="s">
        <v>17</v>
      </c>
      <c r="E62" s="14">
        <v>2</v>
      </c>
      <c r="G62" s="3"/>
    </row>
    <row r="63" spans="1:9" x14ac:dyDescent="0.25">
      <c r="A63" s="11"/>
      <c r="B63" s="28"/>
      <c r="C63" s="11"/>
      <c r="D63" s="11"/>
      <c r="E63" s="28"/>
    </row>
    <row r="64" spans="1:9" x14ac:dyDescent="0.25">
      <c r="A64" s="11"/>
      <c r="B64" s="28"/>
      <c r="C64" s="11"/>
      <c r="D64" s="11"/>
      <c r="E64" s="28"/>
    </row>
    <row r="65" spans="1:5" x14ac:dyDescent="0.25">
      <c r="A65" s="11"/>
      <c r="B65" s="28"/>
      <c r="C65" s="11"/>
      <c r="D65" s="11"/>
      <c r="E65" s="28"/>
    </row>
    <row r="66" spans="1:5" x14ac:dyDescent="0.25">
      <c r="A66" s="11"/>
      <c r="B66" s="28"/>
      <c r="C66" s="11"/>
      <c r="D66" s="11"/>
      <c r="E66" s="28"/>
    </row>
    <row r="67" spans="1:5" x14ac:dyDescent="0.25">
      <c r="A67" s="11"/>
      <c r="B67" s="28"/>
      <c r="C67" s="11"/>
      <c r="D67" s="11"/>
      <c r="E67" s="28"/>
    </row>
    <row r="68" spans="1:5" x14ac:dyDescent="0.25">
      <c r="A68" s="11"/>
      <c r="B68" s="28"/>
      <c r="C68" s="11"/>
      <c r="D68" s="11"/>
      <c r="E68" s="28"/>
    </row>
    <row r="69" spans="1:5" x14ac:dyDescent="0.25">
      <c r="A69" s="11"/>
      <c r="B69" s="28"/>
      <c r="C69" s="11"/>
      <c r="D69" s="11"/>
      <c r="E69" s="28"/>
    </row>
    <row r="70" spans="1:5" x14ac:dyDescent="0.25">
      <c r="A70" s="11"/>
      <c r="B70" s="28"/>
      <c r="C70" s="11"/>
      <c r="D70" s="11"/>
      <c r="E70" s="28"/>
    </row>
    <row r="71" spans="1:5" x14ac:dyDescent="0.25">
      <c r="A71" s="11"/>
      <c r="B71" s="28"/>
      <c r="C71" s="11"/>
      <c r="D71" s="11"/>
      <c r="E71" s="28"/>
    </row>
    <row r="72" spans="1:5" x14ac:dyDescent="0.25">
      <c r="A72" s="11"/>
      <c r="B72" s="28"/>
      <c r="C72" s="11"/>
      <c r="D72" s="11"/>
      <c r="E72" s="28"/>
    </row>
    <row r="73" spans="1:5" x14ac:dyDescent="0.25">
      <c r="A73" s="11"/>
      <c r="B73" s="28"/>
      <c r="C73" s="11"/>
      <c r="D73" s="11"/>
      <c r="E73" s="28"/>
    </row>
    <row r="74" spans="1:5" x14ac:dyDescent="0.25">
      <c r="A74" s="11"/>
      <c r="B74" s="28"/>
      <c r="C74" s="11"/>
      <c r="D74" s="11"/>
      <c r="E74" s="28"/>
    </row>
    <row r="75" spans="1:5" x14ac:dyDescent="0.25">
      <c r="A75" s="11"/>
      <c r="B75" s="28"/>
      <c r="C75" s="11"/>
      <c r="D75" s="11"/>
      <c r="E75" s="28"/>
    </row>
    <row r="76" spans="1:5" x14ac:dyDescent="0.25">
      <c r="A76" s="11"/>
      <c r="B76" s="28"/>
      <c r="C76" s="11"/>
      <c r="D76" s="11"/>
      <c r="E76" s="28"/>
    </row>
    <row r="77" spans="1:5" x14ac:dyDescent="0.25">
      <c r="A77" s="11"/>
      <c r="B77" s="28"/>
      <c r="C77" s="11"/>
      <c r="D77" s="11"/>
      <c r="E77" s="28"/>
    </row>
    <row r="78" spans="1:5" x14ac:dyDescent="0.25">
      <c r="A78" s="11"/>
      <c r="B78" s="28"/>
      <c r="C78" s="11"/>
      <c r="D78" s="11"/>
      <c r="E78" s="28"/>
    </row>
    <row r="79" spans="1:5" x14ac:dyDescent="0.25">
      <c r="A79" s="11"/>
      <c r="B79" s="28"/>
      <c r="C79" s="11"/>
      <c r="D79" s="11"/>
      <c r="E79" s="28"/>
    </row>
    <row r="80" spans="1:5" x14ac:dyDescent="0.25">
      <c r="A80" s="11"/>
      <c r="B80" s="28"/>
      <c r="C80" s="11"/>
      <c r="D80" s="11"/>
      <c r="E80" s="28"/>
    </row>
    <row r="81" spans="1:5" x14ac:dyDescent="0.25">
      <c r="A81" s="11"/>
      <c r="B81" s="28"/>
      <c r="C81" s="11"/>
      <c r="D81" s="11"/>
      <c r="E81" s="28"/>
    </row>
    <row r="82" spans="1:5" x14ac:dyDescent="0.25">
      <c r="A82" s="11"/>
      <c r="B82" s="28"/>
      <c r="C82" s="11"/>
      <c r="D82" s="11"/>
      <c r="E82" s="28"/>
    </row>
    <row r="83" spans="1:5" x14ac:dyDescent="0.25">
      <c r="A83" s="11"/>
      <c r="B83" s="28"/>
      <c r="C83" s="11"/>
      <c r="D83" s="11"/>
      <c r="E83" s="28"/>
    </row>
    <row r="84" spans="1:5" x14ac:dyDescent="0.25">
      <c r="A84" s="11"/>
      <c r="B84" s="28"/>
      <c r="C84" s="11"/>
      <c r="D84" s="11"/>
      <c r="E84" s="28"/>
    </row>
    <row r="85" spans="1:5" x14ac:dyDescent="0.25">
      <c r="A85" s="11"/>
      <c r="B85" s="28"/>
      <c r="C85" s="11"/>
      <c r="D85" s="11"/>
      <c r="E85" s="28"/>
    </row>
    <row r="86" spans="1:5" x14ac:dyDescent="0.25">
      <c r="A86" s="11"/>
      <c r="B86" s="28"/>
      <c r="C86" s="11"/>
      <c r="D86" s="11"/>
      <c r="E86" s="28"/>
    </row>
    <row r="87" spans="1:5" x14ac:dyDescent="0.25">
      <c r="A87" s="11"/>
      <c r="B87" s="28"/>
      <c r="C87" s="11"/>
      <c r="D87" s="11"/>
      <c r="E87" s="28"/>
    </row>
    <row r="88" spans="1:5" x14ac:dyDescent="0.25">
      <c r="A88" s="11"/>
      <c r="B88" s="28"/>
      <c r="C88" s="11"/>
      <c r="D88" s="11"/>
      <c r="E88" s="28"/>
    </row>
    <row r="89" spans="1:5" x14ac:dyDescent="0.25">
      <c r="A89" s="11"/>
      <c r="B89" s="28"/>
      <c r="C89" s="11"/>
      <c r="D89" s="11"/>
      <c r="E89" s="28"/>
    </row>
    <row r="90" spans="1:5" x14ac:dyDescent="0.25">
      <c r="A90" s="11"/>
      <c r="B90" s="28"/>
      <c r="C90" s="11"/>
      <c r="D90" s="11"/>
      <c r="E90" s="28"/>
    </row>
    <row r="91" spans="1:5" x14ac:dyDescent="0.25">
      <c r="A91" s="11"/>
      <c r="B91" s="28"/>
      <c r="C91" s="11"/>
      <c r="D91" s="11"/>
      <c r="E91" s="28"/>
    </row>
    <row r="92" spans="1:5" x14ac:dyDescent="0.25">
      <c r="A92" s="11"/>
      <c r="B92" s="28"/>
      <c r="C92" s="11"/>
      <c r="D92" s="11"/>
      <c r="E92" s="28"/>
    </row>
    <row r="93" spans="1:5" x14ac:dyDescent="0.25">
      <c r="A93" s="11"/>
      <c r="B93" s="28"/>
      <c r="C93" s="11"/>
      <c r="D93" s="11"/>
      <c r="E93" s="28"/>
    </row>
    <row r="94" spans="1:5" x14ac:dyDescent="0.25">
      <c r="A94" s="11"/>
      <c r="B94" s="28"/>
      <c r="C94" s="11"/>
      <c r="D94" s="11"/>
      <c r="E94" s="28"/>
    </row>
    <row r="95" spans="1:5" x14ac:dyDescent="0.25">
      <c r="A95" s="11"/>
      <c r="B95" s="28"/>
      <c r="C95" s="11"/>
      <c r="D95" s="11"/>
      <c r="E95" s="28"/>
    </row>
    <row r="96" spans="1:5" x14ac:dyDescent="0.25">
      <c r="A96" s="11"/>
      <c r="B96" s="28"/>
      <c r="C96" s="11"/>
      <c r="D96" s="11"/>
      <c r="E96" s="28"/>
    </row>
    <row r="97" spans="1:5" x14ac:dyDescent="0.25">
      <c r="A97" s="11"/>
      <c r="B97" s="28"/>
      <c r="C97" s="11"/>
      <c r="D97" s="11"/>
      <c r="E97" s="28"/>
    </row>
    <row r="98" spans="1:5" x14ac:dyDescent="0.25">
      <c r="A98" s="11"/>
      <c r="B98" s="28"/>
      <c r="C98" s="11"/>
      <c r="D98" s="11"/>
      <c r="E98" s="28"/>
    </row>
    <row r="99" spans="1:5" x14ac:dyDescent="0.25">
      <c r="A99" s="11"/>
      <c r="B99" s="28"/>
      <c r="C99" s="11"/>
      <c r="D99" s="11"/>
      <c r="E99" s="28"/>
    </row>
    <row r="100" spans="1:5" x14ac:dyDescent="0.25">
      <c r="A100" s="11"/>
      <c r="B100" s="28"/>
      <c r="C100" s="11"/>
      <c r="D100" s="11"/>
      <c r="E100" s="28"/>
    </row>
    <row r="101" spans="1:5" x14ac:dyDescent="0.25">
      <c r="A101" s="11"/>
      <c r="B101" s="28"/>
      <c r="C101" s="11"/>
      <c r="D101" s="11"/>
      <c r="E101" s="28"/>
    </row>
    <row r="102" spans="1:5" x14ac:dyDescent="0.25">
      <c r="A102" s="11"/>
      <c r="B102" s="28"/>
      <c r="C102" s="11"/>
      <c r="D102" s="11"/>
      <c r="E102" s="28"/>
    </row>
    <row r="103" spans="1:5" x14ac:dyDescent="0.25">
      <c r="A103" s="11"/>
      <c r="B103" s="28"/>
      <c r="C103" s="11"/>
      <c r="D103" s="11"/>
      <c r="E103" s="28"/>
    </row>
    <row r="104" spans="1:5" x14ac:dyDescent="0.25">
      <c r="A104" s="11"/>
      <c r="B104" s="28"/>
      <c r="C104" s="11"/>
      <c r="D104" s="11"/>
      <c r="E104" s="28"/>
    </row>
    <row r="105" spans="1:5" x14ac:dyDescent="0.25">
      <c r="A105" s="11"/>
      <c r="B105" s="28"/>
      <c r="C105" s="11"/>
      <c r="D105" s="11"/>
      <c r="E105" s="28"/>
    </row>
    <row r="106" spans="1:5" x14ac:dyDescent="0.25">
      <c r="A106" s="11"/>
      <c r="B106" s="28"/>
      <c r="C106" s="11"/>
      <c r="D106" s="11"/>
      <c r="E106" s="28"/>
    </row>
    <row r="107" spans="1:5" x14ac:dyDescent="0.25">
      <c r="A107" s="11"/>
      <c r="B107" s="28"/>
      <c r="C107" s="11"/>
      <c r="D107" s="11"/>
      <c r="E107" s="28"/>
    </row>
    <row r="108" spans="1:5" x14ac:dyDescent="0.25">
      <c r="A108" s="11"/>
      <c r="B108" s="28"/>
      <c r="C108" s="11"/>
      <c r="D108" s="11"/>
      <c r="E108" s="28"/>
    </row>
    <row r="109" spans="1:5" x14ac:dyDescent="0.25">
      <c r="A109" s="11"/>
      <c r="B109" s="28"/>
      <c r="C109" s="11"/>
      <c r="D109" s="11"/>
      <c r="E109" s="28"/>
    </row>
    <row r="110" spans="1:5" x14ac:dyDescent="0.25">
      <c r="A110" s="11"/>
      <c r="B110" s="28"/>
      <c r="C110" s="11"/>
      <c r="D110" s="11"/>
      <c r="E110" s="28"/>
    </row>
    <row r="111" spans="1:5" x14ac:dyDescent="0.25">
      <c r="A111" s="11"/>
      <c r="B111" s="28"/>
      <c r="C111" s="11"/>
      <c r="D111" s="11"/>
      <c r="E111" s="28"/>
    </row>
    <row r="112" spans="1:5" x14ac:dyDescent="0.25">
      <c r="A112" s="11"/>
      <c r="B112" s="28"/>
      <c r="C112" s="11"/>
      <c r="D112" s="11"/>
      <c r="E112" s="28"/>
    </row>
    <row r="113" spans="1:5" x14ac:dyDescent="0.25">
      <c r="A113" s="11"/>
      <c r="B113" s="28"/>
      <c r="C113" s="11"/>
      <c r="D113" s="11"/>
      <c r="E113" s="28"/>
    </row>
    <row r="114" spans="1:5" x14ac:dyDescent="0.25">
      <c r="A114" s="11"/>
      <c r="B114" s="28"/>
      <c r="C114" s="11"/>
      <c r="D114" s="11"/>
      <c r="E114" s="28"/>
    </row>
    <row r="115" spans="1:5" x14ac:dyDescent="0.25">
      <c r="A115" s="11"/>
      <c r="B115" s="28"/>
      <c r="C115" s="11"/>
      <c r="D115" s="11"/>
      <c r="E115" s="28"/>
    </row>
    <row r="116" spans="1:5" x14ac:dyDescent="0.25">
      <c r="A116" s="11"/>
      <c r="B116" s="28"/>
      <c r="C116" s="11"/>
      <c r="D116" s="11"/>
      <c r="E116" s="28"/>
    </row>
    <row r="117" spans="1:5" x14ac:dyDescent="0.25">
      <c r="A117" s="11"/>
      <c r="B117" s="28"/>
      <c r="C117" s="11"/>
      <c r="D117" s="11"/>
      <c r="E117" s="28"/>
    </row>
    <row r="118" spans="1:5" x14ac:dyDescent="0.25">
      <c r="A118" s="11"/>
      <c r="B118" s="28"/>
      <c r="C118" s="11"/>
      <c r="D118" s="11"/>
      <c r="E118" s="28"/>
    </row>
    <row r="119" spans="1:5" x14ac:dyDescent="0.25">
      <c r="A119" s="11"/>
      <c r="B119" s="28"/>
      <c r="C119" s="11"/>
      <c r="D119" s="11"/>
      <c r="E119" s="28"/>
    </row>
    <row r="120" spans="1:5" x14ac:dyDescent="0.25">
      <c r="A120" s="11"/>
      <c r="B120" s="28"/>
      <c r="C120" s="11"/>
      <c r="D120" s="11"/>
      <c r="E120" s="28"/>
    </row>
    <row r="121" spans="1:5" x14ac:dyDescent="0.25">
      <c r="A121" s="11"/>
      <c r="B121" s="28"/>
      <c r="C121" s="11"/>
      <c r="D121" s="11"/>
      <c r="E121" s="28"/>
    </row>
    <row r="122" spans="1:5" x14ac:dyDescent="0.25">
      <c r="A122" s="11"/>
      <c r="B122" s="28"/>
      <c r="C122" s="11"/>
      <c r="D122" s="11"/>
      <c r="E122" s="28"/>
    </row>
    <row r="123" spans="1:5" x14ac:dyDescent="0.25">
      <c r="A123" s="11"/>
      <c r="B123" s="28"/>
      <c r="C123" s="11"/>
      <c r="D123" s="11"/>
      <c r="E123" s="28"/>
    </row>
    <row r="124" spans="1:5" x14ac:dyDescent="0.25">
      <c r="A124" s="11"/>
      <c r="B124" s="28"/>
      <c r="C124" s="11"/>
      <c r="D124" s="11"/>
      <c r="E124" s="28"/>
    </row>
    <row r="125" spans="1:5" x14ac:dyDescent="0.25">
      <c r="A125" s="11"/>
      <c r="B125" s="28"/>
      <c r="C125" s="11"/>
      <c r="D125" s="11"/>
      <c r="E125" s="28"/>
    </row>
    <row r="126" spans="1:5" x14ac:dyDescent="0.25">
      <c r="A126" s="11"/>
      <c r="B126" s="28"/>
      <c r="C126" s="11"/>
      <c r="D126" s="11"/>
      <c r="E126" s="28"/>
    </row>
    <row r="127" spans="1:5" x14ac:dyDescent="0.25">
      <c r="A127" s="11"/>
      <c r="B127" s="28"/>
      <c r="C127" s="11"/>
      <c r="D127" s="11"/>
      <c r="E127" s="28"/>
    </row>
    <row r="128" spans="1:5" x14ac:dyDescent="0.25">
      <c r="A128" s="11"/>
      <c r="B128" s="28"/>
      <c r="C128" s="11"/>
      <c r="D128" s="11"/>
      <c r="E128" s="28"/>
    </row>
    <row r="129" spans="1:5" x14ac:dyDescent="0.25">
      <c r="A129" s="11"/>
      <c r="B129" s="28"/>
      <c r="C129" s="11"/>
      <c r="D129" s="11"/>
      <c r="E129" s="28"/>
    </row>
    <row r="130" spans="1:5" x14ac:dyDescent="0.25">
      <c r="A130" s="11"/>
      <c r="B130" s="28"/>
      <c r="C130" s="11"/>
      <c r="D130" s="11"/>
      <c r="E130" s="28"/>
    </row>
    <row r="131" spans="1:5" x14ac:dyDescent="0.25">
      <c r="A131" s="11"/>
      <c r="B131" s="28"/>
      <c r="C131" s="11"/>
      <c r="D131" s="11"/>
      <c r="E131" s="28"/>
    </row>
    <row r="132" spans="1:5" x14ac:dyDescent="0.25">
      <c r="A132" s="11"/>
      <c r="B132" s="28"/>
      <c r="C132" s="11"/>
      <c r="D132" s="11"/>
      <c r="E132" s="28"/>
    </row>
    <row r="133" spans="1:5" x14ac:dyDescent="0.25">
      <c r="A133" s="11"/>
      <c r="B133" s="28"/>
      <c r="C133" s="11"/>
      <c r="D133" s="11"/>
      <c r="E133" s="28"/>
    </row>
    <row r="134" spans="1:5" x14ac:dyDescent="0.25">
      <c r="A134" s="11"/>
      <c r="B134" s="28"/>
      <c r="C134" s="11"/>
      <c r="D134" s="11"/>
      <c r="E134" s="28"/>
    </row>
    <row r="135" spans="1:5" x14ac:dyDescent="0.25">
      <c r="A135" s="11"/>
      <c r="B135" s="28"/>
      <c r="C135" s="11"/>
      <c r="D135" s="11"/>
      <c r="E135" s="28"/>
    </row>
    <row r="136" spans="1:5" x14ac:dyDescent="0.25">
      <c r="A136" s="11"/>
      <c r="B136" s="28"/>
      <c r="C136" s="11"/>
      <c r="D136" s="11"/>
      <c r="E136" s="28"/>
    </row>
    <row r="137" spans="1:5" x14ac:dyDescent="0.25">
      <c r="A137" s="11"/>
      <c r="B137" s="28"/>
      <c r="C137" s="11"/>
      <c r="D137" s="11"/>
      <c r="E137" s="28"/>
    </row>
    <row r="138" spans="1:5" x14ac:dyDescent="0.25">
      <c r="A138" s="11"/>
      <c r="B138" s="28"/>
      <c r="C138" s="11"/>
      <c r="D138" s="11"/>
      <c r="E138" s="28"/>
    </row>
    <row r="139" spans="1:5" x14ac:dyDescent="0.25">
      <c r="A139" s="11"/>
      <c r="B139" s="28"/>
      <c r="C139" s="11"/>
      <c r="D139" s="11"/>
      <c r="E139" s="28"/>
    </row>
    <row r="140" spans="1:5" x14ac:dyDescent="0.25">
      <c r="A140" s="11"/>
      <c r="B140" s="28"/>
      <c r="C140" s="11"/>
      <c r="D140" s="11"/>
      <c r="E140" s="28"/>
    </row>
    <row r="141" spans="1:5" x14ac:dyDescent="0.25">
      <c r="A141" s="11"/>
      <c r="B141" s="28"/>
      <c r="C141" s="11"/>
      <c r="D141" s="11"/>
      <c r="E141" s="28"/>
    </row>
    <row r="142" spans="1:5" x14ac:dyDescent="0.25">
      <c r="A142" s="11"/>
      <c r="B142" s="28"/>
      <c r="C142" s="11"/>
      <c r="D142" s="11"/>
      <c r="E142" s="28"/>
    </row>
    <row r="143" spans="1:5" x14ac:dyDescent="0.25">
      <c r="A143" s="11"/>
      <c r="B143" s="28"/>
      <c r="C143" s="11"/>
      <c r="D143" s="11"/>
      <c r="E143" s="28"/>
    </row>
    <row r="144" spans="1:5" x14ac:dyDescent="0.25">
      <c r="A144" s="11"/>
      <c r="B144" s="28"/>
      <c r="C144" s="11"/>
      <c r="D144" s="11"/>
      <c r="E144" s="28"/>
    </row>
    <row r="145" spans="1:5" x14ac:dyDescent="0.25">
      <c r="A145" s="11"/>
      <c r="B145" s="28"/>
      <c r="C145" s="11"/>
      <c r="D145" s="11"/>
      <c r="E145" s="28"/>
    </row>
    <row r="146" spans="1:5" x14ac:dyDescent="0.25">
      <c r="A146" s="11"/>
      <c r="B146" s="28"/>
      <c r="C146" s="11"/>
      <c r="D146" s="11"/>
      <c r="E146" s="28"/>
    </row>
    <row r="147" spans="1:5" x14ac:dyDescent="0.25">
      <c r="A147" s="11"/>
      <c r="B147" s="28"/>
      <c r="C147" s="11"/>
      <c r="D147" s="11"/>
      <c r="E147" s="28"/>
    </row>
    <row r="148" spans="1:5" x14ac:dyDescent="0.25">
      <c r="A148" s="11"/>
      <c r="B148" s="28"/>
      <c r="C148" s="11"/>
      <c r="D148" s="11"/>
      <c r="E148" s="28"/>
    </row>
    <row r="149" spans="1:5" x14ac:dyDescent="0.25">
      <c r="A149" s="11"/>
      <c r="B149" s="28"/>
      <c r="C149" s="11"/>
      <c r="D149" s="11"/>
      <c r="E149" s="28"/>
    </row>
    <row r="150" spans="1:5" x14ac:dyDescent="0.25">
      <c r="A150" s="11"/>
      <c r="B150" s="28"/>
      <c r="C150" s="11"/>
      <c r="D150" s="11"/>
      <c r="E150" s="28"/>
    </row>
    <row r="151" spans="1:5" x14ac:dyDescent="0.25">
      <c r="A151" s="11"/>
      <c r="B151" s="28"/>
      <c r="C151" s="11"/>
      <c r="D151" s="11"/>
      <c r="E151" s="28"/>
    </row>
    <row r="152" spans="1:5" x14ac:dyDescent="0.25">
      <c r="A152" s="11"/>
      <c r="B152" s="28"/>
      <c r="C152" s="11"/>
      <c r="D152" s="11"/>
      <c r="E152" s="28"/>
    </row>
    <row r="153" spans="1:5" x14ac:dyDescent="0.25">
      <c r="A153" s="11"/>
      <c r="B153" s="28"/>
      <c r="C153" s="11"/>
      <c r="D153" s="11"/>
      <c r="E153" s="28"/>
    </row>
    <row r="154" spans="1:5" x14ac:dyDescent="0.25">
      <c r="A154" s="11"/>
      <c r="B154" s="28"/>
      <c r="C154" s="11"/>
      <c r="D154" s="11"/>
      <c r="E154" s="28"/>
    </row>
    <row r="155" spans="1:5" x14ac:dyDescent="0.25">
      <c r="A155" s="11"/>
      <c r="B155" s="28"/>
      <c r="C155" s="11"/>
      <c r="D155" s="11"/>
      <c r="E155" s="28"/>
    </row>
    <row r="156" spans="1:5" x14ac:dyDescent="0.25">
      <c r="A156" s="11"/>
      <c r="B156" s="28"/>
      <c r="C156" s="11"/>
      <c r="D156" s="11"/>
      <c r="E156" s="28"/>
    </row>
    <row r="157" spans="1:5" x14ac:dyDescent="0.25">
      <c r="A157" s="11"/>
      <c r="B157" s="28"/>
      <c r="C157" s="11"/>
      <c r="D157" s="11"/>
      <c r="E157" s="28"/>
    </row>
    <row r="158" spans="1:5" x14ac:dyDescent="0.25">
      <c r="A158" s="11"/>
      <c r="B158" s="28"/>
      <c r="C158" s="11"/>
      <c r="D158" s="11"/>
      <c r="E158" s="28"/>
    </row>
    <row r="159" spans="1:5" x14ac:dyDescent="0.25">
      <c r="A159" s="11"/>
      <c r="B159" s="28"/>
      <c r="C159" s="11"/>
      <c r="D159" s="11"/>
      <c r="E159" s="28"/>
    </row>
    <row r="160" spans="1:5" x14ac:dyDescent="0.25">
      <c r="A160" s="11"/>
      <c r="B160" s="28"/>
      <c r="C160" s="11"/>
      <c r="D160" s="11"/>
      <c r="E160" s="28"/>
    </row>
    <row r="161" spans="1:5" x14ac:dyDescent="0.25">
      <c r="A161" s="11"/>
      <c r="B161" s="28"/>
      <c r="C161" s="11"/>
      <c r="D161" s="11"/>
      <c r="E161" s="28"/>
    </row>
    <row r="162" spans="1:5" x14ac:dyDescent="0.25">
      <c r="A162" s="11"/>
      <c r="B162" s="28"/>
      <c r="C162" s="11"/>
      <c r="D162" s="11"/>
      <c r="E162" s="28"/>
    </row>
    <row r="163" spans="1:5" x14ac:dyDescent="0.25">
      <c r="A163" s="11"/>
      <c r="B163" s="28"/>
      <c r="C163" s="11"/>
      <c r="D163" s="11"/>
      <c r="E163" s="28"/>
    </row>
    <row r="164" spans="1:5" x14ac:dyDescent="0.25">
      <c r="A164" s="11"/>
      <c r="B164" s="28"/>
      <c r="C164" s="11"/>
      <c r="D164" s="11"/>
      <c r="E164" s="28"/>
    </row>
    <row r="165" spans="1:5" x14ac:dyDescent="0.25">
      <c r="A165" s="11"/>
      <c r="B165" s="28"/>
      <c r="C165" s="11"/>
      <c r="D165" s="11"/>
      <c r="E165" s="28"/>
    </row>
    <row r="166" spans="1:5" x14ac:dyDescent="0.25">
      <c r="A166" s="11"/>
      <c r="B166" s="28"/>
      <c r="C166" s="11"/>
      <c r="D166" s="11"/>
      <c r="E166" s="28"/>
    </row>
    <row r="167" spans="1:5" x14ac:dyDescent="0.25">
      <c r="A167" s="11"/>
      <c r="B167" s="28"/>
      <c r="C167" s="11"/>
      <c r="D167" s="11"/>
      <c r="E167" s="28"/>
    </row>
    <row r="168" spans="1:5" x14ac:dyDescent="0.25">
      <c r="A168" s="11"/>
      <c r="B168" s="28"/>
      <c r="C168" s="11"/>
      <c r="D168" s="11"/>
      <c r="E168" s="28"/>
    </row>
    <row r="169" spans="1:5" x14ac:dyDescent="0.25">
      <c r="A169" s="11"/>
      <c r="B169" s="28"/>
      <c r="C169" s="11"/>
      <c r="D169" s="11"/>
      <c r="E169" s="28"/>
    </row>
    <row r="170" spans="1:5" x14ac:dyDescent="0.25">
      <c r="A170" s="11"/>
      <c r="B170" s="28"/>
      <c r="C170" s="11"/>
      <c r="D170" s="11"/>
      <c r="E170" s="28"/>
    </row>
    <row r="171" spans="1:5" x14ac:dyDescent="0.25">
      <c r="A171" s="11"/>
      <c r="B171" s="28"/>
      <c r="C171" s="11"/>
      <c r="D171" s="11"/>
      <c r="E171" s="28"/>
    </row>
    <row r="172" spans="1:5" x14ac:dyDescent="0.25">
      <c r="A172" s="11"/>
      <c r="B172" s="28"/>
      <c r="C172" s="11"/>
      <c r="D172" s="11"/>
      <c r="E172" s="28"/>
    </row>
    <row r="173" spans="1:5" x14ac:dyDescent="0.25">
      <c r="A173" s="11"/>
      <c r="B173" s="28"/>
      <c r="C173" s="11"/>
      <c r="D173" s="11"/>
      <c r="E173" s="28"/>
    </row>
    <row r="174" spans="1:5" x14ac:dyDescent="0.25">
      <c r="A174" s="11"/>
      <c r="B174" s="28"/>
      <c r="C174" s="11"/>
      <c r="D174" s="11"/>
      <c r="E174" s="28"/>
    </row>
    <row r="175" spans="1:5" x14ac:dyDescent="0.25">
      <c r="A175" s="11"/>
      <c r="B175" s="28"/>
      <c r="C175" s="11"/>
      <c r="D175" s="11"/>
      <c r="E175" s="28"/>
    </row>
    <row r="176" spans="1:5" x14ac:dyDescent="0.25">
      <c r="A176" s="11"/>
      <c r="B176" s="28"/>
      <c r="C176" s="11"/>
      <c r="D176" s="11"/>
      <c r="E176" s="28"/>
    </row>
    <row r="177" spans="1:5" x14ac:dyDescent="0.25">
      <c r="A177" s="11"/>
      <c r="B177" s="28"/>
      <c r="C177" s="11"/>
      <c r="D177" s="11"/>
      <c r="E177" s="28"/>
    </row>
    <row r="178" spans="1:5" x14ac:dyDescent="0.25">
      <c r="A178" s="11"/>
      <c r="B178" s="28"/>
      <c r="C178" s="11"/>
      <c r="D178" s="11"/>
      <c r="E178" s="28"/>
    </row>
    <row r="179" spans="1:5" x14ac:dyDescent="0.25">
      <c r="A179" s="11"/>
      <c r="B179" s="28"/>
      <c r="C179" s="11"/>
      <c r="D179" s="11"/>
      <c r="E179" s="28"/>
    </row>
    <row r="180" spans="1:5" x14ac:dyDescent="0.25">
      <c r="A180" s="11"/>
      <c r="B180" s="28"/>
      <c r="C180" s="11"/>
      <c r="D180" s="11"/>
      <c r="E180" s="28"/>
    </row>
    <row r="181" spans="1:5" x14ac:dyDescent="0.25">
      <c r="A181" s="11"/>
      <c r="B181" s="28"/>
      <c r="C181" s="11"/>
      <c r="D181" s="11"/>
      <c r="E181" s="28"/>
    </row>
    <row r="182" spans="1:5" x14ac:dyDescent="0.25">
      <c r="A182" s="11"/>
      <c r="B182" s="28"/>
      <c r="C182" s="11"/>
      <c r="D182" s="11"/>
      <c r="E182" s="28"/>
    </row>
    <row r="183" spans="1:5" x14ac:dyDescent="0.25">
      <c r="A183" s="11"/>
      <c r="B183" s="28"/>
      <c r="C183" s="11"/>
      <c r="D183" s="11"/>
      <c r="E183" s="28"/>
    </row>
    <row r="184" spans="1:5" x14ac:dyDescent="0.25">
      <c r="A184" s="11"/>
      <c r="B184" s="28"/>
      <c r="C184" s="11"/>
      <c r="D184" s="11"/>
      <c r="E184" s="28"/>
    </row>
    <row r="185" spans="1:5" x14ac:dyDescent="0.25">
      <c r="A185" s="11"/>
      <c r="B185" s="28"/>
      <c r="C185" s="11"/>
      <c r="D185" s="11"/>
      <c r="E185" s="28"/>
    </row>
    <row r="186" spans="1:5" x14ac:dyDescent="0.25">
      <c r="A186" s="11"/>
      <c r="B186" s="28"/>
      <c r="C186" s="11"/>
      <c r="D186" s="11"/>
      <c r="E186" s="28"/>
    </row>
    <row r="187" spans="1:5" x14ac:dyDescent="0.25">
      <c r="A187" s="11"/>
      <c r="B187" s="28"/>
      <c r="C187" s="11"/>
      <c r="D187" s="11"/>
      <c r="E187" s="28"/>
    </row>
    <row r="188" spans="1:5" x14ac:dyDescent="0.25">
      <c r="A188" s="11"/>
      <c r="B188" s="28"/>
      <c r="C188" s="11"/>
      <c r="D188" s="11"/>
      <c r="E188" s="28"/>
    </row>
    <row r="189" spans="1:5" x14ac:dyDescent="0.25">
      <c r="A189" s="11"/>
      <c r="B189" s="28"/>
      <c r="C189" s="11"/>
      <c r="D189" s="11"/>
      <c r="E189" s="28"/>
    </row>
    <row r="190" spans="1:5" x14ac:dyDescent="0.25">
      <c r="A190" s="11"/>
      <c r="B190" s="28"/>
      <c r="C190" s="11"/>
      <c r="D190" s="11"/>
      <c r="E190" s="28"/>
    </row>
    <row r="191" spans="1:5" x14ac:dyDescent="0.25">
      <c r="A191" s="11"/>
      <c r="B191" s="28"/>
      <c r="C191" s="11"/>
      <c r="D191" s="11"/>
      <c r="E191" s="28"/>
    </row>
    <row r="192" spans="1:5" x14ac:dyDescent="0.25">
      <c r="A192" s="11"/>
      <c r="B192" s="28"/>
      <c r="C192" s="11"/>
      <c r="D192" s="11"/>
      <c r="E192" s="28"/>
    </row>
    <row r="193" spans="1:5" x14ac:dyDescent="0.25">
      <c r="A193" s="11"/>
      <c r="B193" s="28"/>
      <c r="C193" s="11"/>
      <c r="D193" s="11"/>
      <c r="E193" s="28"/>
    </row>
    <row r="194" spans="1:5" x14ac:dyDescent="0.25">
      <c r="A194" s="11"/>
      <c r="B194" s="28"/>
      <c r="C194" s="11"/>
      <c r="D194" s="11"/>
      <c r="E194" s="28"/>
    </row>
    <row r="195" spans="1:5" x14ac:dyDescent="0.25">
      <c r="A195" s="11"/>
      <c r="B195" s="28"/>
      <c r="C195" s="11"/>
      <c r="D195" s="11"/>
      <c r="E195" s="28"/>
    </row>
    <row r="196" spans="1:5" x14ac:dyDescent="0.25">
      <c r="A196" s="11"/>
      <c r="B196" s="28"/>
      <c r="C196" s="11"/>
      <c r="D196" s="11"/>
      <c r="E196" s="28"/>
    </row>
    <row r="197" spans="1:5" x14ac:dyDescent="0.25">
      <c r="A197" s="11"/>
      <c r="B197" s="28"/>
      <c r="C197" s="11"/>
      <c r="D197" s="11"/>
      <c r="E197" s="28"/>
    </row>
    <row r="198" spans="1:5" x14ac:dyDescent="0.25">
      <c r="A198" s="11"/>
      <c r="B198" s="28"/>
      <c r="C198" s="11"/>
      <c r="D198" s="11"/>
      <c r="E198" s="28"/>
    </row>
    <row r="199" spans="1:5" x14ac:dyDescent="0.25">
      <c r="A199" s="11"/>
      <c r="B199" s="28"/>
      <c r="C199" s="11"/>
      <c r="D199" s="11"/>
      <c r="E199" s="28"/>
    </row>
    <row r="200" spans="1:5" x14ac:dyDescent="0.25">
      <c r="A200" s="11"/>
      <c r="B200" s="28"/>
      <c r="C200" s="11"/>
      <c r="D200" s="11"/>
      <c r="E200" s="28"/>
    </row>
    <row r="201" spans="1:5" x14ac:dyDescent="0.25">
      <c r="A201" s="11"/>
      <c r="B201" s="28"/>
      <c r="C201" s="11"/>
      <c r="D201" s="11"/>
      <c r="E201" s="28"/>
    </row>
    <row r="202" spans="1:5" x14ac:dyDescent="0.25">
      <c r="A202" s="11"/>
      <c r="B202" s="28"/>
      <c r="C202" s="11"/>
      <c r="D202" s="11"/>
      <c r="E202" s="28"/>
    </row>
    <row r="203" spans="1:5" x14ac:dyDescent="0.25">
      <c r="A203" s="11"/>
      <c r="B203" s="28"/>
      <c r="C203" s="11"/>
      <c r="D203" s="11"/>
      <c r="E203" s="28"/>
    </row>
    <row r="204" spans="1:5" x14ac:dyDescent="0.25">
      <c r="A204" s="11"/>
      <c r="B204" s="28"/>
      <c r="C204" s="11"/>
      <c r="D204" s="11"/>
      <c r="E204" s="28"/>
    </row>
    <row r="205" spans="1:5" x14ac:dyDescent="0.25">
      <c r="A205" s="11"/>
      <c r="B205" s="28"/>
      <c r="C205" s="11"/>
      <c r="D205" s="11"/>
      <c r="E205" s="28"/>
    </row>
    <row r="206" spans="1:5" x14ac:dyDescent="0.25">
      <c r="A206" s="11"/>
      <c r="B206" s="28"/>
      <c r="C206" s="11"/>
      <c r="D206" s="11"/>
      <c r="E206" s="28"/>
    </row>
    <row r="207" spans="1:5" x14ac:dyDescent="0.25">
      <c r="A207" s="11"/>
      <c r="B207" s="28"/>
      <c r="C207" s="11"/>
      <c r="D207" s="11"/>
      <c r="E207" s="28"/>
    </row>
    <row r="208" spans="1:5" x14ac:dyDescent="0.25">
      <c r="A208" s="11"/>
      <c r="B208" s="28"/>
      <c r="C208" s="11"/>
      <c r="D208" s="11"/>
      <c r="E208" s="28"/>
    </row>
  </sheetData>
  <mergeCells count="7">
    <mergeCell ref="A1:C1"/>
    <mergeCell ref="A2:E2"/>
    <mergeCell ref="A3:E3"/>
    <mergeCell ref="A5:A6"/>
    <mergeCell ref="B5:B6"/>
    <mergeCell ref="C5:C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horizontalDpi="4294967294" verticalDpi="300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2"/>
  <sheetViews>
    <sheetView view="pageBreakPreview" zoomScaleNormal="70" zoomScaleSheetLayoutView="100" workbookViewId="0">
      <selection activeCell="A3" sqref="A3:E3"/>
    </sheetView>
  </sheetViews>
  <sheetFormatPr defaultRowHeight="15" x14ac:dyDescent="0.25"/>
  <cols>
    <col min="1" max="1" width="7.28515625" bestFit="1" customWidth="1"/>
    <col min="2" max="2" width="18.5703125" style="4" customWidth="1"/>
    <col min="3" max="3" width="52.42578125" customWidth="1"/>
    <col min="4" max="4" width="8.7109375" customWidth="1"/>
    <col min="5" max="5" width="10.42578125" style="4" customWidth="1"/>
    <col min="11" max="11" width="9.85546875" bestFit="1" customWidth="1"/>
  </cols>
  <sheetData>
    <row r="1" spans="1:8" x14ac:dyDescent="0.25">
      <c r="A1" s="37"/>
      <c r="B1" s="37"/>
      <c r="C1" s="37"/>
      <c r="D1" s="1"/>
      <c r="E1" s="6"/>
    </row>
    <row r="2" spans="1:8" ht="38.25" customHeight="1" x14ac:dyDescent="0.25">
      <c r="A2" s="38" t="s">
        <v>136</v>
      </c>
      <c r="B2" s="38"/>
      <c r="C2" s="38"/>
      <c r="D2" s="38"/>
      <c r="E2" s="38"/>
    </row>
    <row r="3" spans="1:8" ht="49.5" customHeight="1" x14ac:dyDescent="0.25">
      <c r="A3" s="38" t="s">
        <v>93</v>
      </c>
      <c r="B3" s="38"/>
      <c r="C3" s="38"/>
      <c r="D3" s="38"/>
      <c r="E3" s="38"/>
    </row>
    <row r="4" spans="1:8" x14ac:dyDescent="0.25">
      <c r="A4" s="12"/>
      <c r="B4" s="27"/>
      <c r="C4" s="12"/>
      <c r="D4" s="12"/>
      <c r="E4" s="27"/>
    </row>
    <row r="5" spans="1:8" ht="15" customHeight="1" x14ac:dyDescent="0.25">
      <c r="A5" s="39" t="s">
        <v>0</v>
      </c>
      <c r="B5" s="41" t="s">
        <v>1</v>
      </c>
      <c r="C5" s="42" t="s">
        <v>2</v>
      </c>
      <c r="D5" s="42" t="s">
        <v>3</v>
      </c>
      <c r="E5" s="42"/>
      <c r="F5" s="4"/>
      <c r="G5" s="4"/>
      <c r="H5" s="4"/>
    </row>
    <row r="6" spans="1:8" ht="25.5" customHeight="1" x14ac:dyDescent="0.25">
      <c r="A6" s="40"/>
      <c r="B6" s="40"/>
      <c r="C6" s="42"/>
      <c r="D6" s="13" t="s">
        <v>4</v>
      </c>
      <c r="E6" s="13" t="s">
        <v>5</v>
      </c>
      <c r="F6" s="4"/>
      <c r="G6" s="4"/>
      <c r="H6" s="4"/>
    </row>
    <row r="7" spans="1:8" x14ac:dyDescent="0.25">
      <c r="A7" s="19">
        <v>1</v>
      </c>
      <c r="B7" s="19">
        <v>2</v>
      </c>
      <c r="C7" s="19">
        <v>4</v>
      </c>
      <c r="D7" s="19">
        <f>1+C7</f>
        <v>5</v>
      </c>
      <c r="E7" s="19">
        <f>1+D7</f>
        <v>6</v>
      </c>
      <c r="F7" s="4"/>
      <c r="G7" s="4"/>
      <c r="H7" s="4"/>
    </row>
    <row r="8" spans="1:8" ht="30" x14ac:dyDescent="0.25">
      <c r="A8" s="36" t="s">
        <v>6</v>
      </c>
      <c r="B8" s="36" t="s">
        <v>6</v>
      </c>
      <c r="C8" s="16" t="s">
        <v>115</v>
      </c>
      <c r="D8" s="36" t="s">
        <v>6</v>
      </c>
      <c r="E8" s="36" t="s">
        <v>6</v>
      </c>
      <c r="F8" s="10"/>
      <c r="G8" s="4"/>
      <c r="H8" s="4"/>
    </row>
    <row r="9" spans="1:8" ht="42.75" x14ac:dyDescent="0.25">
      <c r="A9" s="15">
        <v>1</v>
      </c>
      <c r="B9" s="15" t="s">
        <v>118</v>
      </c>
      <c r="C9" s="18" t="s">
        <v>94</v>
      </c>
      <c r="D9" s="25" t="s">
        <v>15</v>
      </c>
      <c r="E9" s="25">
        <v>102</v>
      </c>
      <c r="F9" s="4"/>
      <c r="G9" s="4"/>
      <c r="H9" s="4"/>
    </row>
    <row r="10" spans="1:8" ht="42.75" x14ac:dyDescent="0.25">
      <c r="A10" s="15">
        <f>A9+1</f>
        <v>2</v>
      </c>
      <c r="B10" s="15" t="s">
        <v>119</v>
      </c>
      <c r="C10" s="32" t="s">
        <v>114</v>
      </c>
      <c r="D10" s="23" t="s">
        <v>15</v>
      </c>
      <c r="E10" s="23">
        <v>73</v>
      </c>
      <c r="F10" s="4"/>
      <c r="G10" s="4"/>
      <c r="H10" s="4"/>
    </row>
    <row r="11" spans="1:8" s="4" customFormat="1" ht="71.25" x14ac:dyDescent="0.25">
      <c r="A11" s="15">
        <f t="shared" ref="A11:A26" si="0">A10+1</f>
        <v>3</v>
      </c>
      <c r="B11" s="15" t="s">
        <v>120</v>
      </c>
      <c r="C11" s="17" t="s">
        <v>95</v>
      </c>
      <c r="D11" s="25" t="s">
        <v>15</v>
      </c>
      <c r="E11" s="25">
        <v>594</v>
      </c>
    </row>
    <row r="12" spans="1:8" ht="71.25" x14ac:dyDescent="0.25">
      <c r="A12" s="15">
        <f t="shared" si="0"/>
        <v>4</v>
      </c>
      <c r="B12" s="15" t="s">
        <v>121</v>
      </c>
      <c r="C12" s="17" t="s">
        <v>96</v>
      </c>
      <c r="D12" s="14" t="s">
        <v>15</v>
      </c>
      <c r="E12" s="14">
        <v>57</v>
      </c>
      <c r="F12" s="8"/>
      <c r="G12" s="4"/>
      <c r="H12" s="4"/>
    </row>
    <row r="13" spans="1:8" ht="71.25" x14ac:dyDescent="0.25">
      <c r="A13" s="15">
        <f t="shared" si="0"/>
        <v>5</v>
      </c>
      <c r="B13" s="15" t="s">
        <v>122</v>
      </c>
      <c r="C13" s="18" t="s">
        <v>97</v>
      </c>
      <c r="D13" s="25" t="s">
        <v>15</v>
      </c>
      <c r="E13" s="25">
        <v>3</v>
      </c>
      <c r="F13" s="4"/>
    </row>
    <row r="14" spans="1:8" ht="71.25" x14ac:dyDescent="0.25">
      <c r="A14" s="15">
        <f t="shared" si="0"/>
        <v>6</v>
      </c>
      <c r="B14" s="15" t="s">
        <v>123</v>
      </c>
      <c r="C14" s="17" t="s">
        <v>98</v>
      </c>
      <c r="D14" s="25" t="s">
        <v>15</v>
      </c>
      <c r="E14" s="25">
        <v>16</v>
      </c>
      <c r="F14" s="4"/>
    </row>
    <row r="15" spans="1:8" ht="71.25" x14ac:dyDescent="0.25">
      <c r="A15" s="15">
        <f t="shared" si="0"/>
        <v>7</v>
      </c>
      <c r="B15" s="15" t="s">
        <v>124</v>
      </c>
      <c r="C15" s="21" t="s">
        <v>99</v>
      </c>
      <c r="D15" s="14" t="s">
        <v>15</v>
      </c>
      <c r="E15" s="14">
        <v>115</v>
      </c>
      <c r="F15" s="4"/>
    </row>
    <row r="16" spans="1:8" ht="42.75" x14ac:dyDescent="0.25">
      <c r="A16" s="15">
        <f t="shared" si="0"/>
        <v>8</v>
      </c>
      <c r="B16" s="15" t="s">
        <v>125</v>
      </c>
      <c r="C16" s="24" t="s">
        <v>100</v>
      </c>
      <c r="D16" s="14" t="s">
        <v>17</v>
      </c>
      <c r="E16" s="29">
        <v>3</v>
      </c>
      <c r="F16" s="4"/>
    </row>
    <row r="17" spans="1:6" ht="28.5" x14ac:dyDescent="0.25">
      <c r="A17" s="15">
        <f t="shared" si="0"/>
        <v>9</v>
      </c>
      <c r="B17" s="15" t="s">
        <v>126</v>
      </c>
      <c r="C17" s="24" t="s">
        <v>101</v>
      </c>
      <c r="D17" s="14" t="s">
        <v>17</v>
      </c>
      <c r="E17" s="29">
        <v>3</v>
      </c>
      <c r="F17" s="4"/>
    </row>
    <row r="18" spans="1:6" ht="39" customHeight="1" x14ac:dyDescent="0.25">
      <c r="A18" s="15">
        <f t="shared" si="0"/>
        <v>10</v>
      </c>
      <c r="B18" s="15" t="s">
        <v>127</v>
      </c>
      <c r="C18" s="21" t="s">
        <v>102</v>
      </c>
      <c r="D18" s="14" t="s">
        <v>17</v>
      </c>
      <c r="E18" s="29">
        <v>1</v>
      </c>
      <c r="F18" s="4"/>
    </row>
    <row r="19" spans="1:6" s="4" customFormat="1" ht="57" x14ac:dyDescent="0.25">
      <c r="A19" s="15">
        <f t="shared" si="0"/>
        <v>11</v>
      </c>
      <c r="B19" s="15" t="s">
        <v>128</v>
      </c>
      <c r="C19" s="21" t="s">
        <v>103</v>
      </c>
      <c r="D19" s="14" t="s">
        <v>17</v>
      </c>
      <c r="E19" s="29">
        <v>2</v>
      </c>
    </row>
    <row r="20" spans="1:6" ht="57" x14ac:dyDescent="0.25">
      <c r="A20" s="15">
        <f t="shared" si="0"/>
        <v>12</v>
      </c>
      <c r="B20" s="15" t="s">
        <v>129</v>
      </c>
      <c r="C20" s="26" t="s">
        <v>104</v>
      </c>
      <c r="D20" s="14" t="s">
        <v>111</v>
      </c>
      <c r="E20" s="14">
        <v>4</v>
      </c>
      <c r="F20" s="4"/>
    </row>
    <row r="21" spans="1:6" s="2" customFormat="1" ht="57" x14ac:dyDescent="0.2">
      <c r="A21" s="15">
        <f t="shared" si="0"/>
        <v>13</v>
      </c>
      <c r="B21" s="15" t="s">
        <v>130</v>
      </c>
      <c r="C21" s="21" t="s">
        <v>105</v>
      </c>
      <c r="D21" s="14" t="s">
        <v>111</v>
      </c>
      <c r="E21" s="14">
        <v>4</v>
      </c>
      <c r="F21" s="6"/>
    </row>
    <row r="22" spans="1:6" s="2" customFormat="1" ht="57" x14ac:dyDescent="0.2">
      <c r="A22" s="15">
        <f t="shared" si="0"/>
        <v>14</v>
      </c>
      <c r="B22" s="15" t="s">
        <v>131</v>
      </c>
      <c r="C22" s="18" t="s">
        <v>106</v>
      </c>
      <c r="D22" s="14" t="s">
        <v>111</v>
      </c>
      <c r="E22" s="31">
        <v>1</v>
      </c>
      <c r="F22" s="6"/>
    </row>
    <row r="23" spans="1:6" s="4" customFormat="1" ht="57" x14ac:dyDescent="0.25">
      <c r="A23" s="15">
        <f t="shared" si="0"/>
        <v>15</v>
      </c>
      <c r="B23" s="15" t="s">
        <v>132</v>
      </c>
      <c r="C23" s="18" t="s">
        <v>107</v>
      </c>
      <c r="D23" s="14" t="s">
        <v>111</v>
      </c>
      <c r="E23" s="25">
        <v>1</v>
      </c>
    </row>
    <row r="24" spans="1:6" s="4" customFormat="1" ht="28.5" x14ac:dyDescent="0.25">
      <c r="A24" s="15">
        <f t="shared" si="0"/>
        <v>16</v>
      </c>
      <c r="B24" s="15" t="s">
        <v>133</v>
      </c>
      <c r="C24" s="18" t="s">
        <v>108</v>
      </c>
      <c r="D24" s="25" t="s">
        <v>112</v>
      </c>
      <c r="E24" s="30">
        <v>22</v>
      </c>
    </row>
    <row r="25" spans="1:6" s="4" customFormat="1" x14ac:dyDescent="0.25">
      <c r="A25" s="15">
        <f t="shared" si="0"/>
        <v>17</v>
      </c>
      <c r="B25" s="15" t="s">
        <v>134</v>
      </c>
      <c r="C25" s="18" t="s">
        <v>109</v>
      </c>
      <c r="D25" s="25" t="s">
        <v>17</v>
      </c>
      <c r="E25" s="30">
        <v>9</v>
      </c>
    </row>
    <row r="26" spans="1:6" s="2" customFormat="1" ht="28.5" x14ac:dyDescent="0.2">
      <c r="A26" s="15">
        <f t="shared" si="0"/>
        <v>18</v>
      </c>
      <c r="B26" s="15" t="s">
        <v>135</v>
      </c>
      <c r="C26" s="22" t="s">
        <v>110</v>
      </c>
      <c r="D26" s="14" t="s">
        <v>113</v>
      </c>
      <c r="E26" s="31">
        <v>1</v>
      </c>
      <c r="F26" s="6"/>
    </row>
    <row r="27" spans="1:6" x14ac:dyDescent="0.25">
      <c r="A27" s="11"/>
      <c r="B27" s="28"/>
      <c r="C27" s="11"/>
      <c r="D27" s="11"/>
      <c r="E27" s="28"/>
    </row>
    <row r="28" spans="1:6" x14ac:dyDescent="0.25">
      <c r="A28" s="11"/>
      <c r="B28" s="28"/>
      <c r="C28" s="11"/>
      <c r="D28" s="11"/>
      <c r="E28" s="28"/>
    </row>
    <row r="29" spans="1:6" x14ac:dyDescent="0.25">
      <c r="A29" s="11"/>
      <c r="B29" s="28"/>
      <c r="C29" s="11"/>
      <c r="D29" s="11"/>
      <c r="E29" s="28"/>
    </row>
    <row r="30" spans="1:6" x14ac:dyDescent="0.25">
      <c r="A30" s="11"/>
      <c r="B30" s="28"/>
      <c r="C30" s="11"/>
      <c r="D30" s="11"/>
      <c r="E30" s="28"/>
    </row>
    <row r="31" spans="1:6" x14ac:dyDescent="0.25">
      <c r="A31" s="11"/>
      <c r="B31" s="28"/>
      <c r="C31" s="11"/>
      <c r="D31" s="11"/>
      <c r="E31" s="28"/>
    </row>
    <row r="32" spans="1:6" x14ac:dyDescent="0.25">
      <c r="A32" s="11"/>
      <c r="B32" s="28"/>
      <c r="C32" s="11"/>
      <c r="D32" s="11"/>
      <c r="E32" s="28"/>
    </row>
    <row r="33" spans="1:5" x14ac:dyDescent="0.25">
      <c r="A33" s="11"/>
      <c r="B33" s="28"/>
      <c r="C33" s="11"/>
      <c r="D33" s="11"/>
      <c r="E33" s="28"/>
    </row>
    <row r="34" spans="1:5" x14ac:dyDescent="0.25">
      <c r="A34" s="11"/>
      <c r="B34" s="28"/>
      <c r="C34" s="11"/>
      <c r="D34" s="11"/>
      <c r="E34" s="28"/>
    </row>
    <row r="35" spans="1:5" x14ac:dyDescent="0.25">
      <c r="A35" s="11"/>
      <c r="B35" s="28"/>
      <c r="C35" s="11"/>
      <c r="D35" s="11"/>
      <c r="E35" s="28"/>
    </row>
    <row r="36" spans="1:5" x14ac:dyDescent="0.25">
      <c r="A36" s="11"/>
      <c r="B36" s="28"/>
      <c r="C36" s="11"/>
      <c r="D36" s="11"/>
      <c r="E36" s="28"/>
    </row>
    <row r="37" spans="1:5" x14ac:dyDescent="0.25">
      <c r="A37" s="11"/>
      <c r="B37" s="28"/>
      <c r="C37" s="11"/>
      <c r="D37" s="11"/>
      <c r="E37" s="28"/>
    </row>
    <row r="38" spans="1:5" x14ac:dyDescent="0.25">
      <c r="A38" s="11"/>
      <c r="B38" s="28"/>
      <c r="C38" s="11"/>
      <c r="D38" s="11"/>
      <c r="E38" s="28"/>
    </row>
    <row r="39" spans="1:5" x14ac:dyDescent="0.25">
      <c r="A39" s="11"/>
      <c r="B39" s="28"/>
      <c r="C39" s="11"/>
      <c r="D39" s="11"/>
      <c r="E39" s="28"/>
    </row>
    <row r="40" spans="1:5" x14ac:dyDescent="0.25">
      <c r="A40" s="11"/>
      <c r="B40" s="28"/>
      <c r="C40" s="11"/>
      <c r="D40" s="11"/>
      <c r="E40" s="28"/>
    </row>
    <row r="41" spans="1:5" x14ac:dyDescent="0.25">
      <c r="A41" s="11"/>
      <c r="B41" s="28"/>
      <c r="C41" s="11"/>
      <c r="D41" s="11"/>
      <c r="E41" s="28"/>
    </row>
    <row r="42" spans="1:5" x14ac:dyDescent="0.25">
      <c r="A42" s="11"/>
      <c r="B42" s="28"/>
      <c r="C42" s="11"/>
      <c r="D42" s="11"/>
      <c r="E42" s="28"/>
    </row>
    <row r="43" spans="1:5" x14ac:dyDescent="0.25">
      <c r="A43" s="11"/>
      <c r="B43" s="28"/>
      <c r="C43" s="11"/>
      <c r="D43" s="11"/>
      <c r="E43" s="28"/>
    </row>
    <row r="44" spans="1:5" x14ac:dyDescent="0.25">
      <c r="A44" s="11"/>
      <c r="B44" s="28"/>
      <c r="C44" s="11"/>
      <c r="D44" s="11"/>
      <c r="E44" s="28"/>
    </row>
    <row r="45" spans="1:5" x14ac:dyDescent="0.25">
      <c r="A45" s="11"/>
      <c r="B45" s="28"/>
      <c r="C45" s="11"/>
      <c r="D45" s="11"/>
      <c r="E45" s="28"/>
    </row>
    <row r="46" spans="1:5" x14ac:dyDescent="0.25">
      <c r="A46" s="11"/>
      <c r="B46" s="28"/>
      <c r="C46" s="11"/>
      <c r="D46" s="11"/>
      <c r="E46" s="28"/>
    </row>
    <row r="47" spans="1:5" x14ac:dyDescent="0.25">
      <c r="A47" s="11"/>
      <c r="B47" s="28"/>
      <c r="C47" s="11"/>
      <c r="D47" s="11"/>
      <c r="E47" s="28"/>
    </row>
    <row r="48" spans="1:5" x14ac:dyDescent="0.25">
      <c r="A48" s="11"/>
      <c r="B48" s="28"/>
      <c r="C48" s="11"/>
      <c r="D48" s="11"/>
      <c r="E48" s="28"/>
    </row>
    <row r="49" spans="1:5" x14ac:dyDescent="0.25">
      <c r="A49" s="11"/>
      <c r="B49" s="28"/>
      <c r="C49" s="11"/>
      <c r="D49" s="11"/>
      <c r="E49" s="28"/>
    </row>
    <row r="50" spans="1:5" x14ac:dyDescent="0.25">
      <c r="A50" s="11"/>
      <c r="B50" s="28"/>
      <c r="C50" s="11"/>
      <c r="D50" s="11"/>
      <c r="E50" s="28"/>
    </row>
    <row r="51" spans="1:5" x14ac:dyDescent="0.25">
      <c r="A51" s="11"/>
      <c r="B51" s="28"/>
      <c r="C51" s="11"/>
      <c r="D51" s="11"/>
      <c r="E51" s="28"/>
    </row>
    <row r="52" spans="1:5" x14ac:dyDescent="0.25">
      <c r="A52" s="11"/>
      <c r="B52" s="28"/>
      <c r="C52" s="11"/>
      <c r="D52" s="11"/>
      <c r="E52" s="28"/>
    </row>
    <row r="53" spans="1:5" x14ac:dyDescent="0.25">
      <c r="A53" s="11"/>
      <c r="B53" s="28"/>
      <c r="C53" s="11"/>
      <c r="D53" s="11"/>
      <c r="E53" s="28"/>
    </row>
    <row r="54" spans="1:5" x14ac:dyDescent="0.25">
      <c r="A54" s="11"/>
      <c r="B54" s="28"/>
      <c r="C54" s="11"/>
      <c r="D54" s="11"/>
      <c r="E54" s="28"/>
    </row>
    <row r="55" spans="1:5" x14ac:dyDescent="0.25">
      <c r="A55" s="11"/>
      <c r="B55" s="28"/>
      <c r="C55" s="11"/>
      <c r="D55" s="11"/>
      <c r="E55" s="28"/>
    </row>
    <row r="56" spans="1:5" x14ac:dyDescent="0.25">
      <c r="A56" s="11"/>
      <c r="B56" s="28"/>
      <c r="C56" s="11"/>
      <c r="D56" s="11"/>
      <c r="E56" s="28"/>
    </row>
    <row r="57" spans="1:5" x14ac:dyDescent="0.25">
      <c r="A57" s="11"/>
      <c r="B57" s="28"/>
      <c r="C57" s="11"/>
      <c r="D57" s="11"/>
      <c r="E57" s="28"/>
    </row>
    <row r="58" spans="1:5" x14ac:dyDescent="0.25">
      <c r="A58" s="11"/>
      <c r="B58" s="28"/>
      <c r="C58" s="11"/>
      <c r="D58" s="11"/>
      <c r="E58" s="28"/>
    </row>
    <row r="59" spans="1:5" x14ac:dyDescent="0.25">
      <c r="A59" s="11"/>
      <c r="B59" s="28"/>
      <c r="C59" s="11"/>
      <c r="D59" s="11"/>
      <c r="E59" s="28"/>
    </row>
    <row r="60" spans="1:5" x14ac:dyDescent="0.25">
      <c r="A60" s="11"/>
      <c r="B60" s="28"/>
      <c r="C60" s="11"/>
      <c r="D60" s="11"/>
      <c r="E60" s="28"/>
    </row>
    <row r="61" spans="1:5" x14ac:dyDescent="0.25">
      <c r="A61" s="11"/>
      <c r="B61" s="28"/>
      <c r="C61" s="11"/>
      <c r="D61" s="11"/>
      <c r="E61" s="28"/>
    </row>
    <row r="62" spans="1:5" x14ac:dyDescent="0.25">
      <c r="A62" s="11"/>
      <c r="B62" s="28"/>
      <c r="C62" s="11"/>
      <c r="D62" s="11"/>
      <c r="E62" s="28"/>
    </row>
    <row r="63" spans="1:5" x14ac:dyDescent="0.25">
      <c r="A63" s="11"/>
      <c r="B63" s="28"/>
      <c r="C63" s="11"/>
      <c r="D63" s="11"/>
      <c r="E63" s="28"/>
    </row>
    <row r="64" spans="1:5" x14ac:dyDescent="0.25">
      <c r="A64" s="11"/>
      <c r="B64" s="28"/>
      <c r="C64" s="11"/>
      <c r="D64" s="11"/>
      <c r="E64" s="28"/>
    </row>
    <row r="65" spans="1:5" x14ac:dyDescent="0.25">
      <c r="A65" s="11"/>
      <c r="B65" s="28"/>
      <c r="C65" s="11"/>
      <c r="D65" s="11"/>
      <c r="E65" s="28"/>
    </row>
    <row r="66" spans="1:5" x14ac:dyDescent="0.25">
      <c r="A66" s="11"/>
      <c r="B66" s="28"/>
      <c r="C66" s="11"/>
      <c r="D66" s="11"/>
      <c r="E66" s="28"/>
    </row>
    <row r="67" spans="1:5" x14ac:dyDescent="0.25">
      <c r="A67" s="11"/>
      <c r="B67" s="28"/>
      <c r="C67" s="11"/>
      <c r="D67" s="11"/>
      <c r="E67" s="28"/>
    </row>
    <row r="68" spans="1:5" x14ac:dyDescent="0.25">
      <c r="A68" s="11"/>
      <c r="B68" s="28"/>
      <c r="C68" s="11"/>
      <c r="D68" s="11"/>
      <c r="E68" s="28"/>
    </row>
    <row r="69" spans="1:5" x14ac:dyDescent="0.25">
      <c r="A69" s="11"/>
      <c r="B69" s="28"/>
      <c r="C69" s="11"/>
      <c r="D69" s="11"/>
      <c r="E69" s="28"/>
    </row>
    <row r="70" spans="1:5" x14ac:dyDescent="0.25">
      <c r="A70" s="11"/>
      <c r="B70" s="28"/>
      <c r="C70" s="11"/>
      <c r="D70" s="11"/>
      <c r="E70" s="28"/>
    </row>
    <row r="71" spans="1:5" x14ac:dyDescent="0.25">
      <c r="A71" s="11"/>
      <c r="B71" s="28"/>
      <c r="C71" s="11"/>
      <c r="D71" s="11"/>
      <c r="E71" s="28"/>
    </row>
    <row r="72" spans="1:5" x14ac:dyDescent="0.25">
      <c r="A72" s="11"/>
      <c r="B72" s="28"/>
      <c r="C72" s="11"/>
      <c r="D72" s="11"/>
      <c r="E72" s="28"/>
    </row>
    <row r="73" spans="1:5" x14ac:dyDescent="0.25">
      <c r="A73" s="11"/>
      <c r="B73" s="28"/>
      <c r="C73" s="11"/>
      <c r="D73" s="11"/>
      <c r="E73" s="28"/>
    </row>
    <row r="74" spans="1:5" x14ac:dyDescent="0.25">
      <c r="A74" s="11"/>
      <c r="B74" s="28"/>
      <c r="C74" s="11"/>
      <c r="D74" s="11"/>
      <c r="E74" s="28"/>
    </row>
    <row r="75" spans="1:5" x14ac:dyDescent="0.25">
      <c r="A75" s="11"/>
      <c r="B75" s="28"/>
      <c r="C75" s="11"/>
      <c r="D75" s="11"/>
      <c r="E75" s="28"/>
    </row>
    <row r="76" spans="1:5" x14ac:dyDescent="0.25">
      <c r="A76" s="11"/>
      <c r="B76" s="28"/>
      <c r="C76" s="11"/>
      <c r="D76" s="11"/>
      <c r="E76" s="28"/>
    </row>
    <row r="77" spans="1:5" x14ac:dyDescent="0.25">
      <c r="A77" s="11"/>
      <c r="B77" s="28"/>
      <c r="C77" s="11"/>
      <c r="D77" s="11"/>
      <c r="E77" s="28"/>
    </row>
    <row r="78" spans="1:5" x14ac:dyDescent="0.25">
      <c r="A78" s="11"/>
      <c r="B78" s="28"/>
      <c r="C78" s="11"/>
      <c r="D78" s="11"/>
      <c r="E78" s="28"/>
    </row>
    <row r="79" spans="1:5" x14ac:dyDescent="0.25">
      <c r="A79" s="11"/>
      <c r="B79" s="28"/>
      <c r="C79" s="11"/>
      <c r="D79" s="11"/>
      <c r="E79" s="28"/>
    </row>
    <row r="80" spans="1:5" x14ac:dyDescent="0.25">
      <c r="A80" s="11"/>
      <c r="B80" s="28"/>
      <c r="C80" s="11"/>
      <c r="D80" s="11"/>
      <c r="E80" s="28"/>
    </row>
    <row r="81" spans="1:5" x14ac:dyDescent="0.25">
      <c r="A81" s="11"/>
      <c r="B81" s="28"/>
      <c r="C81" s="11"/>
      <c r="D81" s="11"/>
      <c r="E81" s="28"/>
    </row>
    <row r="82" spans="1:5" x14ac:dyDescent="0.25">
      <c r="A82" s="11"/>
      <c r="B82" s="28"/>
      <c r="C82" s="11"/>
      <c r="D82" s="11"/>
      <c r="E82" s="28"/>
    </row>
    <row r="83" spans="1:5" x14ac:dyDescent="0.25">
      <c r="A83" s="11"/>
      <c r="B83" s="28"/>
      <c r="C83" s="11"/>
      <c r="D83" s="11"/>
      <c r="E83" s="28"/>
    </row>
    <row r="84" spans="1:5" x14ac:dyDescent="0.25">
      <c r="A84" s="11"/>
      <c r="B84" s="28"/>
      <c r="C84" s="11"/>
      <c r="D84" s="11"/>
      <c r="E84" s="28"/>
    </row>
    <row r="85" spans="1:5" x14ac:dyDescent="0.25">
      <c r="A85" s="11"/>
      <c r="B85" s="28"/>
      <c r="C85" s="11"/>
      <c r="D85" s="11"/>
      <c r="E85" s="28"/>
    </row>
    <row r="86" spans="1:5" x14ac:dyDescent="0.25">
      <c r="A86" s="11"/>
      <c r="B86" s="28"/>
      <c r="C86" s="11"/>
      <c r="D86" s="11"/>
      <c r="E86" s="28"/>
    </row>
    <row r="87" spans="1:5" x14ac:dyDescent="0.25">
      <c r="A87" s="11"/>
      <c r="B87" s="28"/>
      <c r="C87" s="11"/>
      <c r="D87" s="11"/>
      <c r="E87" s="28"/>
    </row>
    <row r="88" spans="1:5" x14ac:dyDescent="0.25">
      <c r="A88" s="11"/>
      <c r="B88" s="28"/>
      <c r="C88" s="11"/>
      <c r="D88" s="11"/>
      <c r="E88" s="28"/>
    </row>
    <row r="89" spans="1:5" x14ac:dyDescent="0.25">
      <c r="A89" s="11"/>
      <c r="B89" s="28"/>
      <c r="C89" s="11"/>
      <c r="D89" s="11"/>
      <c r="E89" s="28"/>
    </row>
    <row r="90" spans="1:5" x14ac:dyDescent="0.25">
      <c r="A90" s="11"/>
      <c r="B90" s="28"/>
      <c r="C90" s="11"/>
      <c r="D90" s="11"/>
      <c r="E90" s="28"/>
    </row>
    <row r="91" spans="1:5" x14ac:dyDescent="0.25">
      <c r="A91" s="11"/>
      <c r="B91" s="28"/>
      <c r="C91" s="11"/>
      <c r="D91" s="11"/>
      <c r="E91" s="28"/>
    </row>
    <row r="92" spans="1:5" x14ac:dyDescent="0.25">
      <c r="A92" s="11"/>
      <c r="B92" s="28"/>
      <c r="C92" s="11"/>
      <c r="D92" s="11"/>
      <c r="E92" s="28"/>
    </row>
    <row r="93" spans="1:5" x14ac:dyDescent="0.25">
      <c r="A93" s="11"/>
      <c r="B93" s="28"/>
      <c r="C93" s="11"/>
      <c r="D93" s="11"/>
      <c r="E93" s="28"/>
    </row>
    <row r="94" spans="1:5" x14ac:dyDescent="0.25">
      <c r="A94" s="11"/>
      <c r="B94" s="28"/>
      <c r="C94" s="11"/>
      <c r="D94" s="11"/>
      <c r="E94" s="28"/>
    </row>
    <row r="95" spans="1:5" x14ac:dyDescent="0.25">
      <c r="A95" s="11"/>
      <c r="B95" s="28"/>
      <c r="C95" s="11"/>
      <c r="D95" s="11"/>
      <c r="E95" s="28"/>
    </row>
    <row r="96" spans="1:5" x14ac:dyDescent="0.25">
      <c r="A96" s="11"/>
      <c r="B96" s="28"/>
      <c r="C96" s="11"/>
      <c r="D96" s="11"/>
      <c r="E96" s="28"/>
    </row>
    <row r="97" spans="1:5" x14ac:dyDescent="0.25">
      <c r="A97" s="11"/>
      <c r="B97" s="28"/>
      <c r="C97" s="11"/>
      <c r="D97" s="11"/>
      <c r="E97" s="28"/>
    </row>
    <row r="98" spans="1:5" x14ac:dyDescent="0.25">
      <c r="A98" s="11"/>
      <c r="B98" s="28"/>
      <c r="C98" s="11"/>
      <c r="D98" s="11"/>
      <c r="E98" s="28"/>
    </row>
    <row r="99" spans="1:5" x14ac:dyDescent="0.25">
      <c r="A99" s="11"/>
      <c r="B99" s="28"/>
      <c r="C99" s="11"/>
      <c r="D99" s="11"/>
      <c r="E99" s="28"/>
    </row>
    <row r="100" spans="1:5" x14ac:dyDescent="0.25">
      <c r="A100" s="11"/>
      <c r="B100" s="28"/>
      <c r="C100" s="11"/>
      <c r="D100" s="11"/>
      <c r="E100" s="28"/>
    </row>
    <row r="101" spans="1:5" x14ac:dyDescent="0.25">
      <c r="A101" s="11"/>
      <c r="B101" s="28"/>
      <c r="C101" s="11"/>
      <c r="D101" s="11"/>
      <c r="E101" s="28"/>
    </row>
    <row r="102" spans="1:5" x14ac:dyDescent="0.25">
      <c r="A102" s="11"/>
      <c r="B102" s="28"/>
      <c r="C102" s="11"/>
      <c r="D102" s="11"/>
      <c r="E102" s="28"/>
    </row>
    <row r="103" spans="1:5" x14ac:dyDescent="0.25">
      <c r="A103" s="11"/>
      <c r="B103" s="28"/>
      <c r="C103" s="11"/>
      <c r="D103" s="11"/>
      <c r="E103" s="28"/>
    </row>
    <row r="104" spans="1:5" x14ac:dyDescent="0.25">
      <c r="A104" s="11"/>
      <c r="B104" s="28"/>
      <c r="C104" s="11"/>
      <c r="D104" s="11"/>
      <c r="E104" s="28"/>
    </row>
    <row r="105" spans="1:5" x14ac:dyDescent="0.25">
      <c r="A105" s="11"/>
      <c r="B105" s="28"/>
      <c r="C105" s="11"/>
      <c r="D105" s="11"/>
      <c r="E105" s="28"/>
    </row>
    <row r="106" spans="1:5" x14ac:dyDescent="0.25">
      <c r="A106" s="11"/>
      <c r="B106" s="28"/>
      <c r="C106" s="11"/>
      <c r="D106" s="11"/>
      <c r="E106" s="28"/>
    </row>
    <row r="107" spans="1:5" x14ac:dyDescent="0.25">
      <c r="A107" s="11"/>
      <c r="B107" s="28"/>
      <c r="C107" s="11"/>
      <c r="D107" s="11"/>
      <c r="E107" s="28"/>
    </row>
    <row r="108" spans="1:5" x14ac:dyDescent="0.25">
      <c r="A108" s="11"/>
      <c r="B108" s="28"/>
      <c r="C108" s="11"/>
      <c r="D108" s="11"/>
      <c r="E108" s="28"/>
    </row>
    <row r="109" spans="1:5" x14ac:dyDescent="0.25">
      <c r="A109" s="11"/>
      <c r="B109" s="28"/>
      <c r="C109" s="11"/>
      <c r="D109" s="11"/>
      <c r="E109" s="28"/>
    </row>
    <row r="110" spans="1:5" x14ac:dyDescent="0.25">
      <c r="A110" s="11"/>
      <c r="B110" s="28"/>
      <c r="C110" s="11"/>
      <c r="D110" s="11"/>
      <c r="E110" s="28"/>
    </row>
    <row r="111" spans="1:5" x14ac:dyDescent="0.25">
      <c r="A111" s="11"/>
      <c r="B111" s="28"/>
      <c r="C111" s="11"/>
      <c r="D111" s="11"/>
      <c r="E111" s="28"/>
    </row>
    <row r="112" spans="1:5" x14ac:dyDescent="0.25">
      <c r="A112" s="11"/>
      <c r="B112" s="28"/>
      <c r="C112" s="11"/>
      <c r="D112" s="11"/>
      <c r="E112" s="28"/>
    </row>
    <row r="113" spans="1:5" x14ac:dyDescent="0.25">
      <c r="A113" s="11"/>
      <c r="B113" s="28"/>
      <c r="C113" s="11"/>
      <c r="D113" s="11"/>
      <c r="E113" s="28"/>
    </row>
    <row r="114" spans="1:5" x14ac:dyDescent="0.25">
      <c r="A114" s="11"/>
      <c r="B114" s="28"/>
      <c r="C114" s="11"/>
      <c r="D114" s="11"/>
      <c r="E114" s="28"/>
    </row>
    <row r="115" spans="1:5" x14ac:dyDescent="0.25">
      <c r="A115" s="11"/>
      <c r="B115" s="28"/>
      <c r="C115" s="11"/>
      <c r="D115" s="11"/>
      <c r="E115" s="28"/>
    </row>
    <row r="116" spans="1:5" x14ac:dyDescent="0.25">
      <c r="A116" s="11"/>
      <c r="B116" s="28"/>
      <c r="C116" s="11"/>
      <c r="D116" s="11"/>
      <c r="E116" s="28"/>
    </row>
    <row r="117" spans="1:5" x14ac:dyDescent="0.25">
      <c r="A117" s="11"/>
      <c r="B117" s="28"/>
      <c r="C117" s="11"/>
      <c r="D117" s="11"/>
      <c r="E117" s="28"/>
    </row>
    <row r="118" spans="1:5" x14ac:dyDescent="0.25">
      <c r="A118" s="11"/>
      <c r="B118" s="28"/>
      <c r="C118" s="11"/>
      <c r="D118" s="11"/>
      <c r="E118" s="28"/>
    </row>
    <row r="119" spans="1:5" x14ac:dyDescent="0.25">
      <c r="A119" s="11"/>
      <c r="B119" s="28"/>
      <c r="C119" s="11"/>
      <c r="D119" s="11"/>
      <c r="E119" s="28"/>
    </row>
    <row r="120" spans="1:5" x14ac:dyDescent="0.25">
      <c r="A120" s="11"/>
      <c r="B120" s="28"/>
      <c r="C120" s="11"/>
      <c r="D120" s="11"/>
      <c r="E120" s="28"/>
    </row>
    <row r="121" spans="1:5" x14ac:dyDescent="0.25">
      <c r="A121" s="11"/>
      <c r="B121" s="28"/>
      <c r="C121" s="11"/>
      <c r="D121" s="11"/>
      <c r="E121" s="28"/>
    </row>
    <row r="122" spans="1:5" x14ac:dyDescent="0.25">
      <c r="A122" s="11"/>
      <c r="B122" s="28"/>
      <c r="C122" s="11"/>
      <c r="D122" s="11"/>
      <c r="E122" s="28"/>
    </row>
    <row r="123" spans="1:5" x14ac:dyDescent="0.25">
      <c r="A123" s="11"/>
      <c r="B123" s="28"/>
      <c r="C123" s="11"/>
      <c r="D123" s="11"/>
      <c r="E123" s="28"/>
    </row>
    <row r="124" spans="1:5" x14ac:dyDescent="0.25">
      <c r="A124" s="11"/>
      <c r="B124" s="28"/>
      <c r="C124" s="11"/>
      <c r="D124" s="11"/>
      <c r="E124" s="28"/>
    </row>
    <row r="125" spans="1:5" x14ac:dyDescent="0.25">
      <c r="A125" s="11"/>
      <c r="B125" s="28"/>
      <c r="C125" s="11"/>
      <c r="D125" s="11"/>
      <c r="E125" s="28"/>
    </row>
    <row r="126" spans="1:5" x14ac:dyDescent="0.25">
      <c r="A126" s="11"/>
      <c r="B126" s="28"/>
      <c r="C126" s="11"/>
      <c r="D126" s="11"/>
      <c r="E126" s="28"/>
    </row>
    <row r="127" spans="1:5" x14ac:dyDescent="0.25">
      <c r="A127" s="11"/>
      <c r="B127" s="28"/>
      <c r="C127" s="11"/>
      <c r="D127" s="11"/>
      <c r="E127" s="28"/>
    </row>
    <row r="128" spans="1:5" x14ac:dyDescent="0.25">
      <c r="A128" s="11"/>
      <c r="B128" s="28"/>
      <c r="C128" s="11"/>
      <c r="D128" s="11"/>
      <c r="E128" s="28"/>
    </row>
    <row r="129" spans="1:5" x14ac:dyDescent="0.25">
      <c r="A129" s="11"/>
      <c r="B129" s="28"/>
      <c r="C129" s="11"/>
      <c r="D129" s="11"/>
      <c r="E129" s="28"/>
    </row>
    <row r="130" spans="1:5" x14ac:dyDescent="0.25">
      <c r="A130" s="11"/>
      <c r="B130" s="28"/>
      <c r="C130" s="11"/>
      <c r="D130" s="11"/>
      <c r="E130" s="28"/>
    </row>
    <row r="131" spans="1:5" x14ac:dyDescent="0.25">
      <c r="A131" s="11"/>
      <c r="B131" s="28"/>
      <c r="C131" s="11"/>
      <c r="D131" s="11"/>
      <c r="E131" s="28"/>
    </row>
    <row r="132" spans="1:5" x14ac:dyDescent="0.25">
      <c r="A132" s="11"/>
      <c r="B132" s="28"/>
      <c r="C132" s="11"/>
      <c r="D132" s="11"/>
      <c r="E132" s="28"/>
    </row>
    <row r="133" spans="1:5" x14ac:dyDescent="0.25">
      <c r="A133" s="11"/>
      <c r="B133" s="28"/>
      <c r="C133" s="11"/>
      <c r="D133" s="11"/>
      <c r="E133" s="28"/>
    </row>
    <row r="134" spans="1:5" x14ac:dyDescent="0.25">
      <c r="A134" s="11"/>
      <c r="B134" s="28"/>
      <c r="C134" s="11"/>
      <c r="D134" s="11"/>
      <c r="E134" s="28"/>
    </row>
    <row r="135" spans="1:5" x14ac:dyDescent="0.25">
      <c r="A135" s="11"/>
      <c r="B135" s="28"/>
      <c r="C135" s="11"/>
      <c r="D135" s="11"/>
      <c r="E135" s="28"/>
    </row>
    <row r="136" spans="1:5" x14ac:dyDescent="0.25">
      <c r="A136" s="11"/>
      <c r="B136" s="28"/>
      <c r="C136" s="11"/>
      <c r="D136" s="11"/>
      <c r="E136" s="28"/>
    </row>
    <row r="137" spans="1:5" x14ac:dyDescent="0.25">
      <c r="A137" s="11"/>
      <c r="B137" s="28"/>
      <c r="C137" s="11"/>
      <c r="D137" s="11"/>
      <c r="E137" s="28"/>
    </row>
    <row r="138" spans="1:5" x14ac:dyDescent="0.25">
      <c r="A138" s="11"/>
      <c r="B138" s="28"/>
      <c r="C138" s="11"/>
      <c r="D138" s="11"/>
      <c r="E138" s="28"/>
    </row>
    <row r="139" spans="1:5" x14ac:dyDescent="0.25">
      <c r="A139" s="11"/>
      <c r="B139" s="28"/>
      <c r="C139" s="11"/>
      <c r="D139" s="11"/>
      <c r="E139" s="28"/>
    </row>
    <row r="140" spans="1:5" x14ac:dyDescent="0.25">
      <c r="A140" s="11"/>
      <c r="B140" s="28"/>
      <c r="C140" s="11"/>
      <c r="D140" s="11"/>
      <c r="E140" s="28"/>
    </row>
    <row r="141" spans="1:5" x14ac:dyDescent="0.25">
      <c r="A141" s="11"/>
      <c r="B141" s="28"/>
      <c r="C141" s="11"/>
      <c r="D141" s="11"/>
      <c r="E141" s="28"/>
    </row>
    <row r="142" spans="1:5" x14ac:dyDescent="0.25">
      <c r="A142" s="11"/>
      <c r="B142" s="28"/>
      <c r="C142" s="11"/>
      <c r="D142" s="11"/>
      <c r="E142" s="28"/>
    </row>
    <row r="143" spans="1:5" x14ac:dyDescent="0.25">
      <c r="A143" s="11"/>
      <c r="B143" s="28"/>
      <c r="C143" s="11"/>
      <c r="D143" s="11"/>
      <c r="E143" s="28"/>
    </row>
    <row r="144" spans="1:5" x14ac:dyDescent="0.25">
      <c r="A144" s="11"/>
      <c r="B144" s="28"/>
      <c r="C144" s="11"/>
      <c r="D144" s="11"/>
      <c r="E144" s="28"/>
    </row>
    <row r="145" spans="1:5" x14ac:dyDescent="0.25">
      <c r="A145" s="11"/>
      <c r="B145" s="28"/>
      <c r="C145" s="11"/>
      <c r="D145" s="11"/>
      <c r="E145" s="28"/>
    </row>
    <row r="146" spans="1:5" x14ac:dyDescent="0.25">
      <c r="A146" s="11"/>
      <c r="B146" s="28"/>
      <c r="C146" s="11"/>
      <c r="D146" s="11"/>
      <c r="E146" s="28"/>
    </row>
    <row r="147" spans="1:5" x14ac:dyDescent="0.25">
      <c r="A147" s="11"/>
      <c r="B147" s="28"/>
      <c r="C147" s="11"/>
      <c r="D147" s="11"/>
      <c r="E147" s="28"/>
    </row>
    <row r="148" spans="1:5" x14ac:dyDescent="0.25">
      <c r="A148" s="11"/>
      <c r="B148" s="28"/>
      <c r="C148" s="11"/>
      <c r="D148" s="11"/>
      <c r="E148" s="28"/>
    </row>
    <row r="149" spans="1:5" x14ac:dyDescent="0.25">
      <c r="A149" s="11"/>
      <c r="B149" s="28"/>
      <c r="C149" s="11"/>
      <c r="D149" s="11"/>
      <c r="E149" s="28"/>
    </row>
    <row r="150" spans="1:5" x14ac:dyDescent="0.25">
      <c r="A150" s="11"/>
      <c r="B150" s="28"/>
      <c r="C150" s="11"/>
      <c r="D150" s="11"/>
      <c r="E150" s="28"/>
    </row>
    <row r="151" spans="1:5" x14ac:dyDescent="0.25">
      <c r="A151" s="11"/>
      <c r="B151" s="28"/>
      <c r="C151" s="11"/>
      <c r="D151" s="11"/>
      <c r="E151" s="28"/>
    </row>
    <row r="152" spans="1:5" x14ac:dyDescent="0.25">
      <c r="A152" s="11"/>
      <c r="B152" s="28"/>
      <c r="C152" s="11"/>
      <c r="D152" s="11"/>
      <c r="E152" s="28"/>
    </row>
    <row r="153" spans="1:5" x14ac:dyDescent="0.25">
      <c r="A153" s="11"/>
      <c r="B153" s="28"/>
      <c r="C153" s="11"/>
      <c r="D153" s="11"/>
      <c r="E153" s="28"/>
    </row>
    <row r="154" spans="1:5" x14ac:dyDescent="0.25">
      <c r="A154" s="11"/>
      <c r="B154" s="28"/>
      <c r="C154" s="11"/>
      <c r="D154" s="11"/>
      <c r="E154" s="28"/>
    </row>
    <row r="155" spans="1:5" x14ac:dyDescent="0.25">
      <c r="A155" s="11"/>
      <c r="B155" s="28"/>
      <c r="C155" s="11"/>
      <c r="D155" s="11"/>
      <c r="E155" s="28"/>
    </row>
    <row r="156" spans="1:5" x14ac:dyDescent="0.25">
      <c r="A156" s="11"/>
      <c r="B156" s="28"/>
      <c r="C156" s="11"/>
      <c r="D156" s="11"/>
      <c r="E156" s="28"/>
    </row>
    <row r="157" spans="1:5" x14ac:dyDescent="0.25">
      <c r="A157" s="11"/>
      <c r="B157" s="28"/>
      <c r="C157" s="11"/>
      <c r="D157" s="11"/>
      <c r="E157" s="28"/>
    </row>
    <row r="158" spans="1:5" x14ac:dyDescent="0.25">
      <c r="A158" s="11"/>
      <c r="B158" s="28"/>
      <c r="C158" s="11"/>
      <c r="D158" s="11"/>
      <c r="E158" s="28"/>
    </row>
    <row r="159" spans="1:5" x14ac:dyDescent="0.25">
      <c r="A159" s="11"/>
      <c r="B159" s="28"/>
      <c r="C159" s="11"/>
      <c r="D159" s="11"/>
      <c r="E159" s="28"/>
    </row>
    <row r="160" spans="1:5" x14ac:dyDescent="0.25">
      <c r="A160" s="11"/>
      <c r="B160" s="28"/>
      <c r="C160" s="11"/>
      <c r="D160" s="11"/>
      <c r="E160" s="28"/>
    </row>
    <row r="161" spans="1:5" x14ac:dyDescent="0.25">
      <c r="A161" s="11"/>
      <c r="B161" s="28"/>
      <c r="C161" s="11"/>
      <c r="D161" s="11"/>
      <c r="E161" s="28"/>
    </row>
    <row r="162" spans="1:5" x14ac:dyDescent="0.25">
      <c r="A162" s="11"/>
      <c r="B162" s="28"/>
      <c r="C162" s="11"/>
      <c r="D162" s="11"/>
      <c r="E162" s="28"/>
    </row>
    <row r="163" spans="1:5" x14ac:dyDescent="0.25">
      <c r="A163" s="11"/>
      <c r="B163" s="28"/>
      <c r="C163" s="11"/>
      <c r="D163" s="11"/>
      <c r="E163" s="28"/>
    </row>
    <row r="164" spans="1:5" x14ac:dyDescent="0.25">
      <c r="A164" s="11"/>
      <c r="B164" s="28"/>
      <c r="C164" s="11"/>
      <c r="D164" s="11"/>
      <c r="E164" s="28"/>
    </row>
    <row r="165" spans="1:5" x14ac:dyDescent="0.25">
      <c r="A165" s="11"/>
      <c r="B165" s="28"/>
      <c r="C165" s="11"/>
      <c r="D165" s="11"/>
      <c r="E165" s="28"/>
    </row>
    <row r="166" spans="1:5" x14ac:dyDescent="0.25">
      <c r="A166" s="11"/>
      <c r="B166" s="28"/>
      <c r="C166" s="11"/>
      <c r="D166" s="11"/>
      <c r="E166" s="28"/>
    </row>
    <row r="167" spans="1:5" x14ac:dyDescent="0.25">
      <c r="A167" s="11"/>
      <c r="B167" s="28"/>
      <c r="C167" s="11"/>
      <c r="D167" s="11"/>
      <c r="E167" s="28"/>
    </row>
    <row r="168" spans="1:5" x14ac:dyDescent="0.25">
      <c r="A168" s="11"/>
      <c r="B168" s="28"/>
      <c r="C168" s="11"/>
      <c r="D168" s="11"/>
      <c r="E168" s="28"/>
    </row>
    <row r="169" spans="1:5" x14ac:dyDescent="0.25">
      <c r="A169" s="11"/>
      <c r="B169" s="28"/>
      <c r="C169" s="11"/>
      <c r="D169" s="11"/>
      <c r="E169" s="28"/>
    </row>
    <row r="170" spans="1:5" x14ac:dyDescent="0.25">
      <c r="A170" s="11"/>
      <c r="B170" s="28"/>
      <c r="C170" s="11"/>
      <c r="D170" s="11"/>
      <c r="E170" s="28"/>
    </row>
    <row r="171" spans="1:5" x14ac:dyDescent="0.25">
      <c r="A171" s="11"/>
      <c r="B171" s="28"/>
      <c r="C171" s="11"/>
      <c r="D171" s="11"/>
      <c r="E171" s="28"/>
    </row>
    <row r="172" spans="1:5" x14ac:dyDescent="0.25">
      <c r="A172" s="11"/>
      <c r="B172" s="28"/>
      <c r="C172" s="11"/>
      <c r="D172" s="11"/>
      <c r="E172" s="28"/>
    </row>
  </sheetData>
  <mergeCells count="7">
    <mergeCell ref="A1:C1"/>
    <mergeCell ref="A2:E2"/>
    <mergeCell ref="A3:E3"/>
    <mergeCell ref="A5:A6"/>
    <mergeCell ref="B5:B6"/>
    <mergeCell ref="C5:C6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PR_DROGOWA</vt:lpstr>
      <vt:lpstr>PR_TELE</vt:lpstr>
      <vt:lpstr>PR_DROGOWA!Obszar_wydruku</vt:lpstr>
      <vt:lpstr>PR_TELE!Obszar_wydruku</vt:lpstr>
      <vt:lpstr>PR_DROGOWA!Tytuły_wydruku</vt:lpstr>
      <vt:lpstr>PR_TELE!Tytuły_wydruku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2021-04-23T10:50:42Z</dcterms:modified>
</cp:coreProperties>
</file>