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Y:\zaopatrzenie\wspolny\sprawy\jednorazówka\2022\dok\"/>
    </mc:Choice>
  </mc:AlternateContent>
  <xr:revisionPtr revIDLastSave="0" documentId="13_ncr:1_{EEE97366-149E-46C2-8516-D77118E3311F}" xr6:coauthVersionLast="45" xr6:coauthVersionMax="45" xr10:uidLastSave="{00000000-0000-0000-0000-000000000000}"/>
  <bookViews>
    <workbookView xWindow="22992" yWindow="-48" windowWidth="23136" windowHeight="13056" xr2:uid="{00000000-000D-0000-FFFF-FFFF00000000}"/>
  </bookViews>
  <sheets>
    <sheet name="zadania" sheetId="2" r:id="rId1"/>
  </sheets>
  <definedNames>
    <definedName name="_xlnm.Print_Area" localSheetId="0">zadania!$A$1:$N$987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9" i="2" l="1"/>
  <c r="G289" i="2"/>
  <c r="J289" i="2" s="1"/>
  <c r="I288" i="2"/>
  <c r="G288" i="2"/>
  <c r="J288" i="2" s="1"/>
  <c r="J290" i="2" l="1"/>
  <c r="K288" i="2"/>
  <c r="K289" i="2"/>
  <c r="G845" i="2"/>
  <c r="G844" i="2"/>
  <c r="K290" i="2" l="1"/>
  <c r="I719" i="2"/>
  <c r="G719" i="2"/>
  <c r="J719" i="2" s="1"/>
  <c r="J720" i="2" s="1"/>
  <c r="K291" i="2" l="1"/>
  <c r="K719" i="2"/>
  <c r="K720" i="2" s="1"/>
  <c r="G366" i="2"/>
  <c r="G829" i="2"/>
  <c r="G828" i="2"/>
  <c r="K721" i="2" l="1"/>
  <c r="G816" i="2"/>
  <c r="G817" i="2"/>
  <c r="G818" i="2"/>
  <c r="G815" i="2"/>
  <c r="G805" i="2"/>
  <c r="I17" i="2" l="1"/>
  <c r="I18" i="2"/>
  <c r="I19" i="2"/>
  <c r="I20" i="2"/>
  <c r="I21" i="2"/>
  <c r="I16" i="2"/>
  <c r="J37" i="2"/>
  <c r="J38" i="2" s="1"/>
  <c r="I37" i="2"/>
  <c r="K37" i="2" s="1"/>
  <c r="K38" i="2" s="1"/>
  <c r="I47" i="2"/>
  <c r="I56" i="2"/>
  <c r="I55" i="2"/>
  <c r="I72" i="2"/>
  <c r="I82" i="2"/>
  <c r="I92" i="2"/>
  <c r="I102" i="2"/>
  <c r="I113" i="2"/>
  <c r="I114" i="2"/>
  <c r="I115" i="2"/>
  <c r="I112" i="2"/>
  <c r="I125" i="2"/>
  <c r="I136" i="2"/>
  <c r="I137" i="2"/>
  <c r="I135" i="2"/>
  <c r="I147" i="2"/>
  <c r="I158" i="2"/>
  <c r="I157" i="2"/>
  <c r="I169" i="2"/>
  <c r="I168" i="2"/>
  <c r="I179" i="2"/>
  <c r="I190" i="2"/>
  <c r="I191" i="2"/>
  <c r="I192" i="2"/>
  <c r="I189" i="2"/>
  <c r="I202" i="2"/>
  <c r="I213" i="2"/>
  <c r="I212" i="2"/>
  <c r="I228" i="2"/>
  <c r="I239" i="2"/>
  <c r="I240" i="2"/>
  <c r="I241" i="2"/>
  <c r="I242" i="2"/>
  <c r="I243" i="2"/>
  <c r="I244" i="2"/>
  <c r="I245" i="2"/>
  <c r="I238" i="2"/>
  <c r="I256" i="2"/>
  <c r="I257" i="2"/>
  <c r="I255" i="2"/>
  <c r="I268" i="2"/>
  <c r="I267" i="2"/>
  <c r="I278" i="2"/>
  <c r="I300" i="2"/>
  <c r="I299" i="2"/>
  <c r="I311" i="2"/>
  <c r="I312" i="2"/>
  <c r="I310" i="2"/>
  <c r="I324" i="2"/>
  <c r="I325" i="2"/>
  <c r="I326" i="2"/>
  <c r="I327" i="2"/>
  <c r="I328" i="2"/>
  <c r="I329" i="2"/>
  <c r="I330" i="2"/>
  <c r="I331" i="2"/>
  <c r="I332" i="2"/>
  <c r="I333" i="2"/>
  <c r="I334" i="2"/>
  <c r="I335" i="2"/>
  <c r="I336" i="2"/>
  <c r="I337" i="2"/>
  <c r="I338" i="2"/>
  <c r="I339" i="2"/>
  <c r="I340" i="2"/>
  <c r="I341" i="2"/>
  <c r="I323" i="2"/>
  <c r="I356" i="2"/>
  <c r="G367" i="2"/>
  <c r="J367" i="2" s="1"/>
  <c r="G368" i="2"/>
  <c r="J368" i="2" s="1"/>
  <c r="I367" i="2"/>
  <c r="I368" i="2"/>
  <c r="J366" i="2"/>
  <c r="I366" i="2"/>
  <c r="K366" i="2" s="1"/>
  <c r="I385" i="2"/>
  <c r="I386" i="2"/>
  <c r="I384" i="2"/>
  <c r="I396" i="2"/>
  <c r="I414" i="2"/>
  <c r="I415" i="2"/>
  <c r="I416" i="2"/>
  <c r="I413" i="2"/>
  <c r="I432" i="2"/>
  <c r="I433" i="2"/>
  <c r="I434" i="2"/>
  <c r="I435" i="2"/>
  <c r="I431" i="2"/>
  <c r="I451" i="2"/>
  <c r="I461" i="2"/>
  <c r="I472" i="2"/>
  <c r="I471" i="2"/>
  <c r="I483" i="2"/>
  <c r="I484" i="2"/>
  <c r="I485" i="2"/>
  <c r="I482" i="2"/>
  <c r="I495" i="2"/>
  <c r="I506" i="2"/>
  <c r="I507" i="2"/>
  <c r="I508" i="2"/>
  <c r="I509" i="2"/>
  <c r="I510" i="2"/>
  <c r="I511" i="2"/>
  <c r="I505" i="2"/>
  <c r="I522" i="2"/>
  <c r="I523" i="2"/>
  <c r="I524" i="2"/>
  <c r="I525" i="2"/>
  <c r="I526" i="2"/>
  <c r="I527" i="2"/>
  <c r="I521" i="2"/>
  <c r="I541" i="2"/>
  <c r="I552" i="2"/>
  <c r="I551" i="2"/>
  <c r="I569" i="2"/>
  <c r="I568" i="2"/>
  <c r="I579" i="2"/>
  <c r="I590" i="2"/>
  <c r="I591" i="2"/>
  <c r="I589" i="2"/>
  <c r="I607" i="2"/>
  <c r="I624" i="2"/>
  <c r="I625" i="2"/>
  <c r="I626" i="2"/>
  <c r="I623" i="2"/>
  <c r="I643" i="2"/>
  <c r="I642" i="2"/>
  <c r="I654" i="2"/>
  <c r="I653" i="2"/>
  <c r="I665" i="2"/>
  <c r="I666" i="2"/>
  <c r="I667" i="2"/>
  <c r="I668" i="2"/>
  <c r="I669" i="2"/>
  <c r="I664" i="2"/>
  <c r="I686" i="2"/>
  <c r="I687" i="2"/>
  <c r="I685" i="2"/>
  <c r="I697" i="2"/>
  <c r="I709" i="2"/>
  <c r="I728" i="2"/>
  <c r="I743" i="2"/>
  <c r="I754" i="2"/>
  <c r="I755" i="2"/>
  <c r="I756" i="2"/>
  <c r="I757" i="2"/>
  <c r="I758" i="2"/>
  <c r="I759" i="2"/>
  <c r="I760" i="2"/>
  <c r="I761" i="2"/>
  <c r="I762" i="2"/>
  <c r="I763" i="2"/>
  <c r="I764" i="2"/>
  <c r="I765" i="2"/>
  <c r="I766" i="2"/>
  <c r="I753" i="2"/>
  <c r="I786" i="2"/>
  <c r="I787" i="2"/>
  <c r="I788" i="2"/>
  <c r="I789" i="2"/>
  <c r="I785" i="2"/>
  <c r="J805" i="2"/>
  <c r="I805" i="2"/>
  <c r="K805" i="2" s="1"/>
  <c r="I816" i="2"/>
  <c r="K816" i="2" s="1"/>
  <c r="J816" i="2"/>
  <c r="I817" i="2"/>
  <c r="K817" i="2" s="1"/>
  <c r="J817" i="2"/>
  <c r="I818" i="2"/>
  <c r="K818" i="2" s="1"/>
  <c r="J818" i="2"/>
  <c r="J815" i="2"/>
  <c r="I815" i="2"/>
  <c r="K815" i="2" s="1"/>
  <c r="I829" i="2"/>
  <c r="K829" i="2" s="1"/>
  <c r="J829" i="2"/>
  <c r="J828" i="2"/>
  <c r="I828" i="2"/>
  <c r="K828" i="2" s="1"/>
  <c r="I845" i="2"/>
  <c r="K845" i="2" s="1"/>
  <c r="J845" i="2"/>
  <c r="J844" i="2"/>
  <c r="I844" i="2"/>
  <c r="K844" i="2" s="1"/>
  <c r="I856" i="2"/>
  <c r="I857" i="2"/>
  <c r="I858" i="2"/>
  <c r="I855" i="2"/>
  <c r="I869" i="2"/>
  <c r="I870" i="2"/>
  <c r="I871" i="2"/>
  <c r="I872" i="2"/>
  <c r="I873" i="2"/>
  <c r="I868" i="2"/>
  <c r="I889" i="2"/>
  <c r="I888" i="2"/>
  <c r="I887" i="2"/>
  <c r="I886" i="2"/>
  <c r="I885" i="2"/>
  <c r="I884" i="2"/>
  <c r="I883" i="2"/>
  <c r="I899" i="2"/>
  <c r="I910" i="2"/>
  <c r="I911" i="2"/>
  <c r="I912" i="2"/>
  <c r="I913" i="2"/>
  <c r="I914" i="2"/>
  <c r="I915" i="2"/>
  <c r="I916" i="2"/>
  <c r="I909" i="2"/>
  <c r="I931" i="2"/>
  <c r="I930" i="2"/>
  <c r="I929" i="2"/>
  <c r="I928" i="2"/>
  <c r="I927" i="2"/>
  <c r="I926" i="2"/>
  <c r="I947" i="2"/>
  <c r="I946" i="2"/>
  <c r="I945" i="2"/>
  <c r="I944" i="2"/>
  <c r="I943" i="2"/>
  <c r="I942" i="2"/>
  <c r="I941" i="2"/>
  <c r="I956" i="2"/>
  <c r="I957" i="2"/>
  <c r="I955" i="2"/>
  <c r="I965" i="2"/>
  <c r="I979" i="2"/>
  <c r="G979" i="2"/>
  <c r="J979" i="2" s="1"/>
  <c r="I978" i="2"/>
  <c r="G978" i="2"/>
  <c r="J978" i="2" s="1"/>
  <c r="I977" i="2"/>
  <c r="G977" i="2"/>
  <c r="J977" i="2" s="1"/>
  <c r="I976" i="2"/>
  <c r="G976" i="2"/>
  <c r="J976" i="2" s="1"/>
  <c r="I975" i="2"/>
  <c r="G975" i="2"/>
  <c r="J975" i="2" s="1"/>
  <c r="I974" i="2"/>
  <c r="G974" i="2"/>
  <c r="J974" i="2" s="1"/>
  <c r="I973" i="2"/>
  <c r="G973" i="2"/>
  <c r="J973" i="2" s="1"/>
  <c r="G965" i="2"/>
  <c r="G957" i="2"/>
  <c r="J957" i="2" s="1"/>
  <c r="G956" i="2"/>
  <c r="J956" i="2" s="1"/>
  <c r="G955" i="2"/>
  <c r="G947" i="2"/>
  <c r="J947" i="2" s="1"/>
  <c r="G946" i="2"/>
  <c r="J946" i="2" s="1"/>
  <c r="G945" i="2"/>
  <c r="G944" i="2"/>
  <c r="G943" i="2"/>
  <c r="J943" i="2" s="1"/>
  <c r="G942" i="2"/>
  <c r="J942" i="2" s="1"/>
  <c r="G941" i="2"/>
  <c r="J941" i="2" s="1"/>
  <c r="G931" i="2"/>
  <c r="J931" i="2" s="1"/>
  <c r="G930" i="2"/>
  <c r="J930" i="2" s="1"/>
  <c r="G929" i="2"/>
  <c r="J929" i="2" s="1"/>
  <c r="G928" i="2"/>
  <c r="G927" i="2"/>
  <c r="J927" i="2" s="1"/>
  <c r="G926" i="2"/>
  <c r="J926" i="2" s="1"/>
  <c r="G916" i="2"/>
  <c r="J916" i="2" s="1"/>
  <c r="G915" i="2"/>
  <c r="J915" i="2" s="1"/>
  <c r="G914" i="2"/>
  <c r="J914" i="2" s="1"/>
  <c r="G913" i="2"/>
  <c r="G912" i="2"/>
  <c r="J912" i="2" s="1"/>
  <c r="G911" i="2"/>
  <c r="J911" i="2" s="1"/>
  <c r="G910" i="2"/>
  <c r="J910" i="2" s="1"/>
  <c r="G909" i="2"/>
  <c r="G899" i="2"/>
  <c r="G889" i="2"/>
  <c r="J889" i="2" s="1"/>
  <c r="G888" i="2"/>
  <c r="J888" i="2" s="1"/>
  <c r="G887" i="2"/>
  <c r="G886" i="2"/>
  <c r="G885" i="2"/>
  <c r="J885" i="2" s="1"/>
  <c r="G884" i="2"/>
  <c r="J884" i="2" s="1"/>
  <c r="G883" i="2"/>
  <c r="K944" i="2" l="1"/>
  <c r="J830" i="2"/>
  <c r="K886" i="2"/>
  <c r="K899" i="2"/>
  <c r="K900" i="2" s="1"/>
  <c r="K928" i="2"/>
  <c r="K913" i="2"/>
  <c r="K914" i="2"/>
  <c r="K910" i="2"/>
  <c r="K830" i="2"/>
  <c r="K883" i="2"/>
  <c r="K941" i="2"/>
  <c r="J944" i="2"/>
  <c r="J928" i="2"/>
  <c r="J932" i="2" s="1"/>
  <c r="J819" i="2"/>
  <c r="K887" i="2"/>
  <c r="K955" i="2"/>
  <c r="K909" i="2"/>
  <c r="K965" i="2"/>
  <c r="K966" i="2" s="1"/>
  <c r="K916" i="2"/>
  <c r="J955" i="2"/>
  <c r="J958" i="2" s="1"/>
  <c r="K931" i="2"/>
  <c r="K884" i="2"/>
  <c r="K929" i="2"/>
  <c r="K945" i="2"/>
  <c r="K956" i="2"/>
  <c r="K915" i="2"/>
  <c r="K889" i="2"/>
  <c r="J846" i="2"/>
  <c r="J965" i="2"/>
  <c r="J966" i="2" s="1"/>
  <c r="J887" i="2"/>
  <c r="K942" i="2"/>
  <c r="J945" i="2"/>
  <c r="K947" i="2"/>
  <c r="K927" i="2"/>
  <c r="K930" i="2"/>
  <c r="J886" i="2"/>
  <c r="K846" i="2"/>
  <c r="K819" i="2"/>
  <c r="J913" i="2"/>
  <c r="K957" i="2"/>
  <c r="J909" i="2"/>
  <c r="K912" i="2"/>
  <c r="K911" i="2"/>
  <c r="J883" i="2"/>
  <c r="K885" i="2"/>
  <c r="K888" i="2"/>
  <c r="K943" i="2"/>
  <c r="K946" i="2"/>
  <c r="K926" i="2"/>
  <c r="J899" i="2"/>
  <c r="J900" i="2" s="1"/>
  <c r="K368" i="2"/>
  <c r="K367" i="2"/>
  <c r="K974" i="2"/>
  <c r="K978" i="2"/>
  <c r="K975" i="2"/>
  <c r="K979" i="2"/>
  <c r="K973" i="2"/>
  <c r="K977" i="2"/>
  <c r="K976" i="2"/>
  <c r="J980" i="2"/>
  <c r="K831" i="2" l="1"/>
  <c r="K820" i="2"/>
  <c r="K847" i="2"/>
  <c r="K967" i="2"/>
  <c r="K901" i="2"/>
  <c r="K948" i="2"/>
  <c r="K932" i="2"/>
  <c r="K890" i="2"/>
  <c r="K917" i="2"/>
  <c r="K958" i="2"/>
  <c r="J917" i="2"/>
  <c r="K980" i="2"/>
  <c r="J948" i="2"/>
  <c r="J890" i="2"/>
  <c r="K981" i="2" l="1"/>
  <c r="K959" i="2"/>
  <c r="K933" i="2"/>
  <c r="K949" i="2"/>
  <c r="K891" i="2"/>
  <c r="K918" i="2"/>
  <c r="G709" i="2"/>
  <c r="G697" i="2"/>
  <c r="G687" i="2"/>
  <c r="G686" i="2"/>
  <c r="G685" i="2"/>
  <c r="G669" i="2"/>
  <c r="G668" i="2"/>
  <c r="G667" i="2"/>
  <c r="G666" i="2"/>
  <c r="G665" i="2"/>
  <c r="G664" i="2"/>
  <c r="G654" i="2"/>
  <c r="G653" i="2"/>
  <c r="G643" i="2"/>
  <c r="G642" i="2"/>
  <c r="G626" i="2"/>
  <c r="G625" i="2"/>
  <c r="G624" i="2"/>
  <c r="G623" i="2"/>
  <c r="G607" i="2"/>
  <c r="G591" i="2"/>
  <c r="G590" i="2"/>
  <c r="G589" i="2"/>
  <c r="G579" i="2"/>
  <c r="G569" i="2"/>
  <c r="G568" i="2"/>
  <c r="G552" i="2"/>
  <c r="G551" i="2"/>
  <c r="G541" i="2"/>
  <c r="G527" i="2"/>
  <c r="G526" i="2"/>
  <c r="G525" i="2"/>
  <c r="G524" i="2"/>
  <c r="G523" i="2"/>
  <c r="G522" i="2"/>
  <c r="G521" i="2"/>
  <c r="G511" i="2"/>
  <c r="G510" i="2"/>
  <c r="G509" i="2"/>
  <c r="G508" i="2"/>
  <c r="G507" i="2"/>
  <c r="G506" i="2"/>
  <c r="G505" i="2"/>
  <c r="G495" i="2"/>
  <c r="G485" i="2"/>
  <c r="G484" i="2"/>
  <c r="G483" i="2"/>
  <c r="G482" i="2"/>
  <c r="G472" i="2"/>
  <c r="G471" i="2"/>
  <c r="G461" i="2"/>
  <c r="G451" i="2"/>
  <c r="G873" i="2"/>
  <c r="G872" i="2"/>
  <c r="G871" i="2"/>
  <c r="G870" i="2"/>
  <c r="G869" i="2"/>
  <c r="G868" i="2"/>
  <c r="G858" i="2"/>
  <c r="G857" i="2"/>
  <c r="G856" i="2"/>
  <c r="G855" i="2"/>
  <c r="J806" i="2"/>
  <c r="G789" i="2"/>
  <c r="G788" i="2"/>
  <c r="G787" i="2"/>
  <c r="G786" i="2"/>
  <c r="G785" i="2"/>
  <c r="G766" i="2"/>
  <c r="G765" i="2"/>
  <c r="G764" i="2"/>
  <c r="G763" i="2"/>
  <c r="G762" i="2"/>
  <c r="G761" i="2"/>
  <c r="G760" i="2"/>
  <c r="G759" i="2"/>
  <c r="G758" i="2"/>
  <c r="G757" i="2"/>
  <c r="G756" i="2"/>
  <c r="G755" i="2"/>
  <c r="G754" i="2"/>
  <c r="G753" i="2"/>
  <c r="G743" i="2"/>
  <c r="G728" i="2"/>
  <c r="G435" i="2"/>
  <c r="G434" i="2"/>
  <c r="G433" i="2"/>
  <c r="G432" i="2"/>
  <c r="G431" i="2"/>
  <c r="G416" i="2"/>
  <c r="G415" i="2"/>
  <c r="G414" i="2"/>
  <c r="G413" i="2"/>
  <c r="G396" i="2"/>
  <c r="G386" i="2"/>
  <c r="G385" i="2"/>
  <c r="G384" i="2"/>
  <c r="G356" i="2"/>
  <c r="G341" i="2"/>
  <c r="G340" i="2"/>
  <c r="G339" i="2"/>
  <c r="G338" i="2"/>
  <c r="G337" i="2"/>
  <c r="G336" i="2"/>
  <c r="G335" i="2"/>
  <c r="G334" i="2"/>
  <c r="G333" i="2"/>
  <c r="G332" i="2"/>
  <c r="G331" i="2"/>
  <c r="G330" i="2"/>
  <c r="G329" i="2"/>
  <c r="G328" i="2"/>
  <c r="G327" i="2"/>
  <c r="G326" i="2"/>
  <c r="G325" i="2"/>
  <c r="G324" i="2"/>
  <c r="G323" i="2"/>
  <c r="G312" i="2"/>
  <c r="G311" i="2"/>
  <c r="G310" i="2"/>
  <c r="G300" i="2"/>
  <c r="G299" i="2"/>
  <c r="G278" i="2"/>
  <c r="G268" i="2"/>
  <c r="G267" i="2"/>
  <c r="G257" i="2"/>
  <c r="G256" i="2"/>
  <c r="G255" i="2"/>
  <c r="G245" i="2"/>
  <c r="G244" i="2"/>
  <c r="G243" i="2"/>
  <c r="G242" i="2"/>
  <c r="G241" i="2"/>
  <c r="G240" i="2"/>
  <c r="G239" i="2"/>
  <c r="G238" i="2"/>
  <c r="G228" i="2"/>
  <c r="G213" i="2"/>
  <c r="G212" i="2"/>
  <c r="G202" i="2"/>
  <c r="G192" i="2"/>
  <c r="G191" i="2"/>
  <c r="G190" i="2"/>
  <c r="G189" i="2"/>
  <c r="G179" i="2"/>
  <c r="G169" i="2"/>
  <c r="G168" i="2"/>
  <c r="G158" i="2"/>
  <c r="G157" i="2"/>
  <c r="G147" i="2"/>
  <c r="G137" i="2"/>
  <c r="G136" i="2"/>
  <c r="G135" i="2"/>
  <c r="G125" i="2"/>
  <c r="G115" i="2"/>
  <c r="G114" i="2"/>
  <c r="G113" i="2"/>
  <c r="G112" i="2"/>
  <c r="G102" i="2"/>
  <c r="G92" i="2"/>
  <c r="G82" i="2"/>
  <c r="G72" i="2"/>
  <c r="G56" i="2"/>
  <c r="G55" i="2"/>
  <c r="G47" i="2"/>
  <c r="G21" i="2"/>
  <c r="G20" i="2"/>
  <c r="G19" i="2"/>
  <c r="G18" i="2"/>
  <c r="G17" i="2"/>
  <c r="G16" i="2"/>
  <c r="J17" i="2" l="1"/>
  <c r="K17" i="2"/>
  <c r="J72" i="2"/>
  <c r="J73" i="2" s="1"/>
  <c r="K72" i="2"/>
  <c r="K73" i="2" s="1"/>
  <c r="J213" i="2"/>
  <c r="K213" i="2"/>
  <c r="J257" i="2"/>
  <c r="K257" i="2"/>
  <c r="J326" i="2"/>
  <c r="K326" i="2"/>
  <c r="J338" i="2"/>
  <c r="K338" i="2"/>
  <c r="J757" i="2"/>
  <c r="K757" i="2"/>
  <c r="J765" i="2"/>
  <c r="K765" i="2"/>
  <c r="K872" i="2"/>
  <c r="J872" i="2"/>
  <c r="J506" i="2"/>
  <c r="K506" i="2"/>
  <c r="J527" i="2"/>
  <c r="K527" i="2"/>
  <c r="J624" i="2"/>
  <c r="K624" i="2"/>
  <c r="J697" i="2"/>
  <c r="J698" i="2" s="1"/>
  <c r="K697" i="2"/>
  <c r="J47" i="2"/>
  <c r="J48" i="2" s="1"/>
  <c r="K47" i="2"/>
  <c r="K48" i="2" s="1"/>
  <c r="J113" i="2"/>
  <c r="K113" i="2"/>
  <c r="J192" i="2"/>
  <c r="K192" i="2"/>
  <c r="J19" i="2"/>
  <c r="K19" i="2"/>
  <c r="K92" i="2"/>
  <c r="K93" i="2" s="1"/>
  <c r="J92" i="2"/>
  <c r="J93" i="2" s="1"/>
  <c r="J114" i="2"/>
  <c r="K114" i="2"/>
  <c r="J158" i="2"/>
  <c r="K158" i="2"/>
  <c r="J202" i="2"/>
  <c r="J203" i="2" s="1"/>
  <c r="K202" i="2"/>
  <c r="J238" i="2"/>
  <c r="K238" i="2"/>
  <c r="K255" i="2"/>
  <c r="J255" i="2"/>
  <c r="J268" i="2"/>
  <c r="K268" i="2"/>
  <c r="J324" i="2"/>
  <c r="K324" i="2"/>
  <c r="J328" i="2"/>
  <c r="K328" i="2"/>
  <c r="J332" i="2"/>
  <c r="K332" i="2"/>
  <c r="J340" i="2"/>
  <c r="K340" i="2"/>
  <c r="J385" i="2"/>
  <c r="K385" i="2"/>
  <c r="J755" i="2"/>
  <c r="K755" i="2"/>
  <c r="K16" i="2"/>
  <c r="J16" i="2"/>
  <c r="J20" i="2"/>
  <c r="K20" i="2"/>
  <c r="J56" i="2"/>
  <c r="K56" i="2"/>
  <c r="K102" i="2"/>
  <c r="K103" i="2" s="1"/>
  <c r="J102" i="2"/>
  <c r="J103" i="2" s="1"/>
  <c r="J115" i="2"/>
  <c r="K115" i="2"/>
  <c r="K137" i="2"/>
  <c r="J137" i="2"/>
  <c r="K168" i="2"/>
  <c r="J168" i="2"/>
  <c r="J190" i="2"/>
  <c r="K190" i="2"/>
  <c r="K212" i="2"/>
  <c r="J212" i="2"/>
  <c r="J239" i="2"/>
  <c r="K239" i="2"/>
  <c r="J243" i="2"/>
  <c r="K243" i="2"/>
  <c r="J256" i="2"/>
  <c r="K256" i="2"/>
  <c r="K278" i="2"/>
  <c r="K279" i="2" s="1"/>
  <c r="J278" i="2"/>
  <c r="J279" i="2" s="1"/>
  <c r="J325" i="2"/>
  <c r="K325" i="2"/>
  <c r="J329" i="2"/>
  <c r="K329" i="2"/>
  <c r="J333" i="2"/>
  <c r="K333" i="2"/>
  <c r="J337" i="2"/>
  <c r="K337" i="2"/>
  <c r="J341" i="2"/>
  <c r="K341" i="2"/>
  <c r="J386" i="2"/>
  <c r="K386" i="2"/>
  <c r="K743" i="2"/>
  <c r="K744" i="2" s="1"/>
  <c r="J743" i="2"/>
  <c r="J744" i="2" s="1"/>
  <c r="J756" i="2"/>
  <c r="K756" i="2"/>
  <c r="K760" i="2"/>
  <c r="J760" i="2"/>
  <c r="J764" i="2"/>
  <c r="K764" i="2"/>
  <c r="J786" i="2"/>
  <c r="K786" i="2"/>
  <c r="J858" i="2"/>
  <c r="K858" i="2"/>
  <c r="J871" i="2"/>
  <c r="K871" i="2"/>
  <c r="J461" i="2"/>
  <c r="J462" i="2" s="1"/>
  <c r="K461" i="2"/>
  <c r="J483" i="2"/>
  <c r="K483" i="2"/>
  <c r="J505" i="2"/>
  <c r="K505" i="2"/>
  <c r="J509" i="2"/>
  <c r="K509" i="2"/>
  <c r="J522" i="2"/>
  <c r="K522" i="2"/>
  <c r="J526" i="2"/>
  <c r="K526" i="2"/>
  <c r="J552" i="2"/>
  <c r="K552" i="2"/>
  <c r="K589" i="2"/>
  <c r="J589" i="2"/>
  <c r="J623" i="2"/>
  <c r="K623" i="2"/>
  <c r="K642" i="2"/>
  <c r="J642" i="2"/>
  <c r="J664" i="2"/>
  <c r="K664" i="2"/>
  <c r="J668" i="2"/>
  <c r="K668" i="2"/>
  <c r="J687" i="2"/>
  <c r="K687" i="2"/>
  <c r="J147" i="2"/>
  <c r="J148" i="2" s="1"/>
  <c r="K147" i="2"/>
  <c r="K148" i="2" s="1"/>
  <c r="J330" i="2"/>
  <c r="K330" i="2"/>
  <c r="K855" i="2"/>
  <c r="J855" i="2"/>
  <c r="J669" i="2"/>
  <c r="K669" i="2"/>
  <c r="J21" i="2"/>
  <c r="K21" i="2"/>
  <c r="K125" i="2"/>
  <c r="K126" i="2" s="1"/>
  <c r="J125" i="2"/>
  <c r="J126" i="2" s="1"/>
  <c r="J169" i="2"/>
  <c r="J170" i="2" s="1"/>
  <c r="K169" i="2"/>
  <c r="J240" i="2"/>
  <c r="K240" i="2"/>
  <c r="J299" i="2"/>
  <c r="K299" i="2"/>
  <c r="J334" i="2"/>
  <c r="K334" i="2"/>
  <c r="J396" i="2"/>
  <c r="J397" i="2" s="1"/>
  <c r="K396" i="2"/>
  <c r="K397" i="2" s="1"/>
  <c r="J753" i="2"/>
  <c r="K753" i="2"/>
  <c r="J787" i="2"/>
  <c r="K787" i="2"/>
  <c r="K471" i="2"/>
  <c r="J471" i="2"/>
  <c r="K510" i="2"/>
  <c r="J510" i="2"/>
  <c r="J568" i="2"/>
  <c r="K568" i="2"/>
  <c r="J665" i="2"/>
  <c r="K665" i="2"/>
  <c r="J135" i="2"/>
  <c r="K135" i="2"/>
  <c r="J179" i="2"/>
  <c r="J180" i="2" s="1"/>
  <c r="K179" i="2"/>
  <c r="K180" i="2" s="1"/>
  <c r="J228" i="2"/>
  <c r="J229" i="2" s="1"/>
  <c r="K228" i="2"/>
  <c r="K229" i="2" s="1"/>
  <c r="K241" i="2"/>
  <c r="J241" i="2"/>
  <c r="J245" i="2"/>
  <c r="K245" i="2"/>
  <c r="J267" i="2"/>
  <c r="K267" i="2"/>
  <c r="J300" i="2"/>
  <c r="K300" i="2"/>
  <c r="J323" i="2"/>
  <c r="K323" i="2"/>
  <c r="K327" i="2"/>
  <c r="J327" i="2"/>
  <c r="J331" i="2"/>
  <c r="K331" i="2"/>
  <c r="K335" i="2"/>
  <c r="J335" i="2"/>
  <c r="J339" i="2"/>
  <c r="K339" i="2"/>
  <c r="K384" i="2"/>
  <c r="J384" i="2"/>
  <c r="J754" i="2"/>
  <c r="K754" i="2"/>
  <c r="J758" i="2"/>
  <c r="K758" i="2"/>
  <c r="J762" i="2"/>
  <c r="K762" i="2"/>
  <c r="J766" i="2"/>
  <c r="K766" i="2"/>
  <c r="J788" i="2"/>
  <c r="K788" i="2"/>
  <c r="J856" i="2"/>
  <c r="K856" i="2"/>
  <c r="J869" i="2"/>
  <c r="K869" i="2"/>
  <c r="J873" i="2"/>
  <c r="K873" i="2"/>
  <c r="K472" i="2"/>
  <c r="J472" i="2"/>
  <c r="J485" i="2"/>
  <c r="K485" i="2"/>
  <c r="J507" i="2"/>
  <c r="K507" i="2"/>
  <c r="J511" i="2"/>
  <c r="K511" i="2"/>
  <c r="J524" i="2"/>
  <c r="K524" i="2"/>
  <c r="J541" i="2"/>
  <c r="J542" i="2" s="1"/>
  <c r="K541" i="2"/>
  <c r="K542" i="2" s="1"/>
  <c r="J569" i="2"/>
  <c r="K569" i="2"/>
  <c r="J591" i="2"/>
  <c r="K591" i="2"/>
  <c r="K625" i="2"/>
  <c r="J625" i="2"/>
  <c r="J653" i="2"/>
  <c r="K653" i="2"/>
  <c r="J666" i="2"/>
  <c r="K666" i="2"/>
  <c r="K685" i="2"/>
  <c r="J685" i="2"/>
  <c r="K112" i="2"/>
  <c r="J112" i="2"/>
  <c r="J191" i="2"/>
  <c r="K191" i="2"/>
  <c r="J244" i="2"/>
  <c r="K244" i="2"/>
  <c r="J761" i="2"/>
  <c r="K761" i="2"/>
  <c r="J868" i="2"/>
  <c r="K868" i="2"/>
  <c r="J484" i="2"/>
  <c r="K484" i="2"/>
  <c r="J523" i="2"/>
  <c r="K523" i="2"/>
  <c r="J590" i="2"/>
  <c r="K590" i="2"/>
  <c r="J643" i="2"/>
  <c r="K643" i="2"/>
  <c r="J18" i="2"/>
  <c r="K18" i="2"/>
  <c r="K82" i="2"/>
  <c r="K83" i="2" s="1"/>
  <c r="J82" i="2"/>
  <c r="J83" i="2" s="1"/>
  <c r="K157" i="2"/>
  <c r="J157" i="2"/>
  <c r="K55" i="2"/>
  <c r="J55" i="2"/>
  <c r="J136" i="2"/>
  <c r="K136" i="2"/>
  <c r="K189" i="2"/>
  <c r="J189" i="2"/>
  <c r="J242" i="2"/>
  <c r="K242" i="2"/>
  <c r="J336" i="2"/>
  <c r="K336" i="2"/>
  <c r="K728" i="2"/>
  <c r="K729" i="2" s="1"/>
  <c r="J728" i="2"/>
  <c r="J729" i="2" s="1"/>
  <c r="J759" i="2"/>
  <c r="K759" i="2"/>
  <c r="J763" i="2"/>
  <c r="K763" i="2"/>
  <c r="J785" i="2"/>
  <c r="K785" i="2"/>
  <c r="J789" i="2"/>
  <c r="K789" i="2"/>
  <c r="J857" i="2"/>
  <c r="K857" i="2"/>
  <c r="J870" i="2"/>
  <c r="K870" i="2"/>
  <c r="K451" i="2"/>
  <c r="K452" i="2" s="1"/>
  <c r="J451" i="2"/>
  <c r="J452" i="2" s="1"/>
  <c r="J482" i="2"/>
  <c r="K482" i="2"/>
  <c r="J495" i="2"/>
  <c r="J496" i="2" s="1"/>
  <c r="K495" i="2"/>
  <c r="K496" i="2" s="1"/>
  <c r="J508" i="2"/>
  <c r="K508" i="2"/>
  <c r="K521" i="2"/>
  <c r="J521" i="2"/>
  <c r="J525" i="2"/>
  <c r="K525" i="2"/>
  <c r="J551" i="2"/>
  <c r="J553" i="2" s="1"/>
  <c r="K551" i="2"/>
  <c r="K579" i="2"/>
  <c r="K580" i="2" s="1"/>
  <c r="J579" i="2"/>
  <c r="J580" i="2" s="1"/>
  <c r="K607" i="2"/>
  <c r="K608" i="2" s="1"/>
  <c r="J607" i="2"/>
  <c r="J608" i="2" s="1"/>
  <c r="J626" i="2"/>
  <c r="K626" i="2"/>
  <c r="J654" i="2"/>
  <c r="K654" i="2"/>
  <c r="J667" i="2"/>
  <c r="K667" i="2"/>
  <c r="J686" i="2"/>
  <c r="K686" i="2"/>
  <c r="K709" i="2"/>
  <c r="K710" i="2" s="1"/>
  <c r="J709" i="2"/>
  <c r="J710" i="2" s="1"/>
  <c r="J311" i="2"/>
  <c r="K311" i="2"/>
  <c r="K312" i="2"/>
  <c r="J312" i="2"/>
  <c r="J310" i="2"/>
  <c r="K310" i="2"/>
  <c r="J356" i="2"/>
  <c r="J357" i="2" s="1"/>
  <c r="K356" i="2"/>
  <c r="K357" i="2" s="1"/>
  <c r="J413" i="2"/>
  <c r="K413" i="2"/>
  <c r="J415" i="2"/>
  <c r="K415" i="2"/>
  <c r="K416" i="2"/>
  <c r="J416" i="2"/>
  <c r="J414" i="2"/>
  <c r="K414" i="2"/>
  <c r="J433" i="2"/>
  <c r="K433" i="2"/>
  <c r="J434" i="2"/>
  <c r="K434" i="2"/>
  <c r="J435" i="2"/>
  <c r="K435" i="2"/>
  <c r="J431" i="2"/>
  <c r="K431" i="2"/>
  <c r="J432" i="2"/>
  <c r="K432" i="2"/>
  <c r="K698" i="2"/>
  <c r="K462" i="2"/>
  <c r="K39" i="2"/>
  <c r="K806" i="2"/>
  <c r="K203" i="2"/>
  <c r="K553" i="2" l="1"/>
  <c r="J57" i="2"/>
  <c r="K116" i="2"/>
  <c r="J387" i="2"/>
  <c r="J655" i="2"/>
  <c r="J214" i="2"/>
  <c r="J269" i="2"/>
  <c r="K57" i="2"/>
  <c r="J473" i="2"/>
  <c r="K807" i="2"/>
  <c r="K699" i="2"/>
  <c r="J246" i="2"/>
  <c r="J644" i="2"/>
  <c r="J301" i="2"/>
  <c r="K745" i="2"/>
  <c r="J342" i="2"/>
  <c r="J436" i="2"/>
  <c r="J417" i="2"/>
  <c r="J570" i="2"/>
  <c r="J670" i="2"/>
  <c r="K94" i="2"/>
  <c r="K230" i="2"/>
  <c r="J193" i="2"/>
  <c r="J22" i="2"/>
  <c r="K730" i="2"/>
  <c r="J528" i="2"/>
  <c r="J688" i="2"/>
  <c r="K280" i="2"/>
  <c r="J313" i="2"/>
  <c r="K711" i="2"/>
  <c r="J159" i="2"/>
  <c r="K453" i="2"/>
  <c r="K149" i="2"/>
  <c r="K497" i="2"/>
  <c r="K859" i="2"/>
  <c r="J116" i="2"/>
  <c r="K767" i="2"/>
  <c r="J767" i="2"/>
  <c r="J859" i="2"/>
  <c r="K581" i="2"/>
  <c r="K104" i="2"/>
  <c r="K358" i="2"/>
  <c r="K655" i="2"/>
  <c r="J138" i="2"/>
  <c r="K670" i="2"/>
  <c r="K688" i="2"/>
  <c r="K269" i="2"/>
  <c r="K627" i="2"/>
  <c r="K644" i="2"/>
  <c r="K592" i="2"/>
  <c r="K543" i="2"/>
  <c r="K570" i="2"/>
  <c r="K609" i="2"/>
  <c r="K473" i="2"/>
  <c r="J592" i="2"/>
  <c r="K436" i="2"/>
  <c r="J486" i="2"/>
  <c r="K528" i="2"/>
  <c r="K193" i="2"/>
  <c r="K138" i="2"/>
  <c r="K463" i="2"/>
  <c r="K214" i="2"/>
  <c r="J627" i="2"/>
  <c r="K313" i="2"/>
  <c r="K49" i="2"/>
  <c r="K512" i="2"/>
  <c r="K486" i="2"/>
  <c r="K790" i="2"/>
  <c r="K84" i="2"/>
  <c r="K417" i="2"/>
  <c r="K170" i="2"/>
  <c r="J512" i="2"/>
  <c r="K181" i="2"/>
  <c r="K342" i="2"/>
  <c r="K22" i="2"/>
  <c r="K301" i="2"/>
  <c r="K127" i="2"/>
  <c r="J258" i="2"/>
  <c r="K387" i="2"/>
  <c r="J369" i="2"/>
  <c r="J790" i="2"/>
  <c r="K258" i="2"/>
  <c r="K398" i="2"/>
  <c r="K874" i="2"/>
  <c r="K74" i="2"/>
  <c r="J874" i="2"/>
  <c r="K204" i="2"/>
  <c r="K159" i="2"/>
  <c r="K246" i="2"/>
  <c r="K369" i="2"/>
  <c r="K58" i="2" l="1"/>
  <c r="K860" i="2"/>
  <c r="K302" i="2"/>
  <c r="K529" i="2"/>
  <c r="K270" i="2"/>
  <c r="K388" i="2"/>
  <c r="K645" i="2"/>
  <c r="K656" i="2"/>
  <c r="K418" i="2"/>
  <c r="K215" i="2"/>
  <c r="K474" i="2"/>
  <c r="K247" i="2"/>
  <c r="K23" i="2"/>
  <c r="K171" i="2"/>
  <c r="K671" i="2"/>
  <c r="K194" i="2"/>
  <c r="K314" i="2"/>
  <c r="K437" i="2"/>
  <c r="K343" i="2"/>
  <c r="K689" i="2"/>
  <c r="K571" i="2"/>
  <c r="K370" i="2"/>
  <c r="K628" i="2"/>
  <c r="K139" i="2"/>
  <c r="K160" i="2"/>
  <c r="K554" i="2"/>
  <c r="K593" i="2"/>
  <c r="K791" i="2"/>
  <c r="K487" i="2"/>
  <c r="K513" i="2"/>
  <c r="K768" i="2"/>
  <c r="K259" i="2"/>
  <c r="K117" i="2"/>
  <c r="K875" i="2"/>
</calcChain>
</file>

<file path=xl/sharedStrings.xml><?xml version="1.0" encoding="utf-8"?>
<sst xmlns="http://schemas.openxmlformats.org/spreadsheetml/2006/main" count="1953" uniqueCount="392">
  <si>
    <t>Materiały medyczne</t>
  </si>
  <si>
    <t>33140000-3</t>
  </si>
  <si>
    <t>L.p.</t>
  </si>
  <si>
    <t>Opis przedmiotu zamówienia</t>
  </si>
  <si>
    <t>j.m.</t>
  </si>
  <si>
    <t>Ilość</t>
  </si>
  <si>
    <t>Ilość w opakowaniu</t>
  </si>
  <si>
    <t>Ilość  opakowań</t>
  </si>
  <si>
    <t>Cena netto opakowania</t>
  </si>
  <si>
    <t>Cena brutto opakowania</t>
  </si>
  <si>
    <t>Wartość netto</t>
  </si>
  <si>
    <t>Wartość brutto</t>
  </si>
  <si>
    <t>Stawka Vat (%)</t>
  </si>
  <si>
    <t>Przedmiot zamówienia /
Nr katalogowy / Producent</t>
  </si>
  <si>
    <t>Zestaw przewidzany do wspólpracy z respiratorami torami noworodkowymi z funkcją nCPAP.</t>
  </si>
  <si>
    <t>Przyłącze/adapter jednorazowego użytku do układów oddechowych pacjenta do aparatu nCPAP typ SINDI; konstrukcja komory przyłącza umożliwia precyzyjny pomiar ciśnienia spontanicznego oddechu pacjenta bezpośrednio w generatorze z możliwością regulacji kąta nachylenia w miejscu mocowania końcówek donosowych i  maseczek. Na każdym opakowaniu musi być zaznaczona data ważności , numer serii .</t>
  </si>
  <si>
    <t>szt.</t>
  </si>
  <si>
    <t>wg tabeli poniżej</t>
  </si>
  <si>
    <t>Silikonowe końcówki donosowe do zamocowania przy adapterze/przyłączu przystosowane rozmiarami dla noworodków od 500g wagi ciała, strona końcówki skierowana do pacjenta wyprofilowana owalnie, wpustki donosowe, bardzo miękkie, taliowane Rozm. XS, S, M, L, XL Rozmiar w zależności od potrzeb zamawiajacego. Na każdym opakowaniu musi być zaznaczona data ważności , numer serii .</t>
  </si>
  <si>
    <t>Silikonowe maseczki  oddechowe do zamocowania przy adapterze/przyłączu przystosowane rozmiarami dla noworodków o wadze od 500g wagi ciałaRozm. S, M, L, XL Rozmiar w zależności od potrzeb zamawiajacego</t>
  </si>
  <si>
    <t>Czapeczki  jednorazowego użytku wykonane z poliamidu, rozciągliwe, wyposażone w rzep umożliwiający umocowanie przyłącza oraz komplet tasiemek do mocowania końcówek donosowych i maseczek. Czapeczki wykonane z materiału umożliwiającego przymocowywanie rzepów tasiemek w dowolnym punkcie czapeczki.Rozm. XXS, XS, S, M, L, XL, XXL, XXXL Rozmiar w zależności od potrzeb zamawiajacego. Na każdym opakowaniu musi być zaznaczona data ważności , numer serii .</t>
  </si>
  <si>
    <t>Tasiemki pomiarowe do mierzenia obwodu główki noworodka i dopasowania czapeczki oraz końcówek donosowych i maseczek</t>
  </si>
  <si>
    <t>Jednorazowy układ oddechowy dla noworodków z drenem ciśnieniowym umożliwiającym podłączenie generatora typu MEDIJET. Odcinek wdechowy podgrzewany. Układ wyposażony w jednorazową komorę nawilżacza z automatycznym wprowadzeniem wody współpracującą z nawilżaczem typu F&amp;P MR 850. Na każdym opakowaniu musi być zaznaczona data ważności ,  numer serii .</t>
  </si>
  <si>
    <t>Razem</t>
  </si>
  <si>
    <t>wartość VAT:</t>
  </si>
  <si>
    <t xml:space="preserve">Data ważności certyfikatu zgodności 
</t>
  </si>
  <si>
    <t>Zadanie nr 1</t>
  </si>
  <si>
    <t>Zestawy medyczne</t>
  </si>
  <si>
    <t>33141620-2</t>
  </si>
  <si>
    <t>Zestaw do strzykawki automatycznej NEMOTO pakowany osobno (A+B). Skład dwa wkłady do kontrastu o pojemości 200 ml i 100 ml , złącze szybkiego napełniania, dwa ostrrza typu Spike, złacze niskiego ciśnienia typu Y z trójnikiem i zaworkiem zwrotnym o dł 150 cm. Sterylny Oferowane zestawy muszą być kompatybilne z posiadanym przez Zamawiającego wstrzykiwaczem kontrastu; kompatybilność potwierdzona przez producenta wstrzykiwacza
lub/i jego autoryzowanego przedstawiciela/serwis w formie oświadczenia jednego z wymienionych podmiotów załączonego do oferty przetargowej.
W przypadku zaoferowannia zamienników wykonawca oświadcza:
1. że zaproponowany produkt wykazuje w 100% cechy produktu oryginalnego (dotyczy składu fizykochemicznego, reakcji i wpływu na kontakt z organizmem ludzkim oraz gwarantowanej jakości badania),
2. że oferowany produkt jest w 100% kompatybilny, z NEMOTO Dual Shot Alpha (do potwierdzenia przez producenta urządzenia lub autoryzowanego przedstawiciela serwisowego),
3. że Wykonawca zobowiązuje się do nieodpłatnych napraw strzykawki NEMOTO Dual Shot Alpha i eliminacji usterek w jej działaniu, jeżeli konieczność naprawy lub usunięcia usterki będzie wynikiem zastosowania zamiennika produktu oryginalnego. Stan faktyczny czy uszkodzenie/usterka wstrzykiwacza jest wynikiem zastosowania zamiennika produktu oryginalnego czy błędu personelu obsługującego rozstrzygać będzie raport producenta wstrzykiwacza lub jego autoryzowanego przedstawiciela serwisowego.</t>
  </si>
  <si>
    <t>op.</t>
  </si>
  <si>
    <t>1 op (x 25 szt 200 ml+ 25 szt 100 ml)</t>
  </si>
  <si>
    <t>Zadanie nr 3</t>
  </si>
  <si>
    <t>Zadanie nr 5</t>
  </si>
  <si>
    <t>Urządzenia i przyrządy do transfuzji i infuzji</t>
  </si>
  <si>
    <t>33194000-6</t>
  </si>
  <si>
    <t>Przyrząd do przetacznia krwi, transfuzji , komora  kroplowa wolna od PCV, całość bez zawartości ftalanów (inforamacja na opakowaniu jednodtkowym.), zacisk rolkowy, wypoosażony w uchwyt na dren oraz możliwość zabezpieczenia igły biorczej po użyciu, opakowanie kolorystyczne  Pakowany  folia -papier. Sterylny. Na każdym opakowaniu musi być zaznaczona data ważności , numer serii i wszystkie informacje w języku polskim. Produkt powinien być dostarczony z informacją ,iż nie zawiera lateksu. Pakowane folia-papier.</t>
  </si>
  <si>
    <t>Zadanie nr 4</t>
  </si>
  <si>
    <t>Zadanie nr 9</t>
  </si>
  <si>
    <t>Kaniula</t>
  </si>
  <si>
    <t>33141220-8</t>
  </si>
  <si>
    <r>
      <t>Kaniula dożylna wykonana z PUR, bezpieczna - posiadająca automatycznie otwierane zabezpieczenie ostrego końca igły stalowej, w postaci metalowego zatrzasku bez bocznych prowadnic ograniczających manewrowanie kaniulą podczas wkłuwania się do naczynia, chroniące po usunięciu igły z kaniuli przed przypadkowym zakłuciem; do długotrwałego podawania leków i płynów infuzyjnych, z dodatkowym okrągłym koreczkiem portu do wstrzyknięć, zintegrowanym koreczkiem; dodatkowo winna charakteryzować się następującymi cechami: sterylna, pakowana pojedynczo, opakowanie jednostkowe winno zawierać informacje o materiale z jakiego jest wykonana kaniula, o braku zawartości lateksu, datę ważności, wszystkie parametry kaniuli - rozmiar i średnica zewnętrzna, długość przepływu; kaniula widoczna w promieniach RTG - minimum 4 paski radiocieniujące; posiadająca dodatkowy okrągły port do wstrzyknięć, optymalne środkowe położenie skrzydełek mocujących, przepływ na opakowaniu jednostkowym w ml/min; przepływ na opakowniu jednostkowym w ml/min; dla 0,8 - 0,9 wymagany przepływ 36 - 43 ml/min; dla rozmiaru 1 - 1,1 wymagany przepływ 61 - 67 ml/min; dla rozmiaru 1,2 - 1,3 wymagany przepływ 99 - 103 ml/min; dla rozmiaru 1,4 - 1,5 wymagany przepływ
128 - 133 ml/min; dla rozmiaru 1,6 - 1,7 wymagany przepływ 196 - 236 ml/min; opakowanie folia-papier,
które zapobiega uszkodzeniu w trakcie przechowywania, użytkowania, gwarantując sterylność produktu; wszystkie
kaniule muszą pochodzić od jednego wytwórcy, nazwa wytwórcy (logo) na opakowaniu i bezpośrednio na kaniuli lub muszą posiadać nazwę własną bezpośrednio na kaniuli, umożliwiającą jednoznaczną identyfikacją wytwórcy.</t>
    </r>
    <r>
      <rPr>
        <b/>
        <sz val="8"/>
        <color rgb="FF000000"/>
        <rFont val="Times New Roman"/>
        <family val="1"/>
        <charset val="238"/>
      </rPr>
      <t xml:space="preserve"> </t>
    </r>
  </si>
  <si>
    <t xml:space="preserve">Kaniule dożylne wykonane z poliuretanu, od 3 do 6 paskamii kontrastującymi pod RTG, z samo domykającym się zaworem lub korkiem portu górnego, elastyczne skrzydełka dla lepszej stabilizacji kaniuli w żyle. Zatyczka z filtrem hydrofobowym, hamującą wypływ krwi Na opakowaniach jednostkowych i zbiorczych kaniul muszą być zawarte, naniesione przez producenta, istotne informacje takie jak :długość i rozmiar kaniuli, wartości przepływów w ml/min, rodzaj materiału z jakiego wykonana jest kaniula oraz metoda jej sterylizacji,informacja o tym iż produkt jest bezlateksowy,widoczna data ważności. Nr serii( wszystkie informacje w języku polskim.Kaniula musi być pakowana w opakowanie typu folia - papier wielowarstwowy,wykonany z materiału odpornego na mikro- rozszczelnienia , zabezpieczające przed wilgocią gwarantujące bezpieczeństwo mikrobiologiczne jej użytkowania. Oznaczenie kodem kolorowym rozmiaru kaniul. Jałowe.
0,9 (G22) przepływ 36-43ml/min, 1,1 (G20) przepływ 61-67ml/min , 1,3 (G18) przepływ 96-103ml/min , 1,5 (G17) przepływ 128-133ml/min 2,2 (G 14 ) przepływ 300-305 ml/min.
(rozmiar w zależności od potrzeb zamawiającego)    </t>
  </si>
  <si>
    <t>Jednorazowe, niechemiczne artykuły medyczne i hematologiczne</t>
  </si>
  <si>
    <t>33141000-0</t>
  </si>
  <si>
    <t xml:space="preserve">Test do wykrywania płynu owodniowego </t>
  </si>
  <si>
    <t>Zadanie nr 23</t>
  </si>
  <si>
    <t>Test do wykrywania Helicobacter pyroli (ureazowy)</t>
  </si>
  <si>
    <t>Zadanie nr 6</t>
  </si>
  <si>
    <t>Zadanie nr 7</t>
  </si>
  <si>
    <t>Gazowa linia pomiarowa do pomiarów gazowych, kapnografii CO2;
długość: 1,20 mm IDx2,80 mm OD
Długość 300 cm/118"
Złącza luer lock-typu męskiego z obu stron.
Czyste mikrobiologicznie.
Jednorazowe, do użycia dla jednego pacjenta.
Bez lateksu.
Testowane 100% przepływ/okluzja.
Pakowane indywidualnie.</t>
  </si>
  <si>
    <t>Zadanie nr 8</t>
  </si>
  <si>
    <t>Czujnik do pulsoksymetrii, jednorazowy, sterylny, nie zawierający lateksu, samoprzylepny, hypoalergiczny dla wrażliwej skóry
- zapinany za pomocą dwóch pasków (na jednym czujnik, drugi jako stabilizator na kostkę)
- sensor kompatybilny z technologią OxiMax o-sensor kompatybilnyu z technologią Nellocor, dla niemowląt i dzieci ważących od 3kg do 40 kg. Na każdym opakowaniu musi być zaznaczona data ważności, numer serii.</t>
  </si>
  <si>
    <t>Igły medyczne</t>
  </si>
  <si>
    <t>33141320-9</t>
  </si>
  <si>
    <t>Igła do punkcji mostka z możliwością aspiracji szpiku z talerza biodrowego średnica 16g (1,6 mm) zakres regulacyjny na mechanizmie gwintowym od 10 do 25mm
powinna posiadać prowadnik gwintowy wyposażony w skalę milimetrową umożliwiającą precyzyjne ustalenie głębokości wkłucia.
posiadająca ostrze w kształcie ostrosłupa.
posiadająca blokadę mandrynu z zabezpieczeniem przed omyłkowym odwrotnym połączeniem z kaniulą
prowadnik gwintowy połączony z rękojeścią na zatrzask umożliwiający jego demontaż dla uzyskania kaniuli o długości 90mm.
posiadająca stożek Luer Lock dla połączenia ze strzykawką. Sterylna.</t>
  </si>
  <si>
    <t>Dren z automatycznym zamknięciem VacuStop
- długość 200 cm; średnica 6 mm
- wykonany z medycznego PCV ze wzmocnieniem na całej długości w postaci podłużnych żebrowań na zewnątrz oraz gładki wewnątrz drenu
- na jednym końcu elastyczny żeński łącznik do ssaka, a na drugim końcu łącznik typu schodkowego z kontrolą odsysania wyposażony w automatyczny zawór zamykający ssanie 
- sterylny, jednorazowy, pakowany pojedynczo, wszystkie elementy zmontowane ze sobą w trwały sposób, gotowy do użycia po wyjęciu z opakowania
Na każdym opakowaniu musi być zaznaczona data ważności, numer serii i wszystkie informacje w języku polskim</t>
  </si>
  <si>
    <t>Zestaw do toracentezy/paracentezy z automatycznym zaworem jednokierunkowym
Wyposażony:
- w igła Veressa
- worek kolekcyjny o poj. 2000 ml. z kranikiem spustowym
- strzykawka poj. 60 ml ze złączem Luer-Lock
- dren w zestawie o długości  miń. 130 cm, z automatyczną jednokierunkową zastawką
Na każdym opakowaniu musi być zaznaczona data ważności, numer serii i wszystkie informacje w języku polskim</t>
  </si>
  <si>
    <t>Igła do biopsji prostaty do pistoletu Promag Ultra.Rozmiar 18Gx250
posiadająca echo marker pozwalający na łatwe pozycjonowanie jej pod nadzorem USG
wyposażona w znacznik co 1 cm dla łatwego i precyzyjnego wprowadzenia. Sterylna
wyposażona w specjalny zdejmowany uchwyt dla łatwego umieszczenia igły w pistolecie biopsyjnym oraz wydobycie jej po zabiegu końcówka kaniuli oraz mandryn posiadające wzmocnienie zabezpieczające przed wygięciem. Sterylna.</t>
  </si>
  <si>
    <t>Zestaw do nakłuć opłucnej (worek ze skalą pomiarową poj. 200 ml , strzykawka 60 ml ze skalą pomiarową , dren dł min. 130 cm, 14 G ,16G, 18 G).sterylny z obiegiem zamkniętym zaworem jednokierunkowym uniwmożliwiającym cofanie się płynu. Pakowany pojedyńczo ( blistr-pack), z datą ważności, numerem katalogowym lub referencyjnym, metodą wyjałowienia na opakowaniu. Sterylny. Produkt powinien być dostarczony z informacją ,iż nie zawiera lateksu.</t>
  </si>
  <si>
    <t>Urządzenia do terapii gazowej i oddechowej</t>
  </si>
  <si>
    <t>33157000-5</t>
  </si>
  <si>
    <t>Wymiennik ciepła i wilgoci jednorazowego użytku, sterylny przeznaczony dla pacjentów na własnym oddechu, z papierowym wkładem, jedną lub  dwoma naprzeciwległymi membranami i samo domykającą zastawką do odsysania. Waga od 7 g, do 8,5 g  przestrzeń martwa  od 10 ml do 16 ml,  kompatybilny z każdym drenem do podawania tlenu dostępnym na rynku medycznym. Sterylny na każdym opakowaniu musi być zaznaczona data ważności ,  numer serii .</t>
  </si>
  <si>
    <t>Filtr antybakteryjno-antywirusowy, elektrostatyczny dla dorosłych,  skuteczność filtracji względem bakterii i wirusów 99,99% sterylny z portem do kapnografii,  na każdym opakowaniu musi być zaznaczona data ważności, numer serii.</t>
  </si>
  <si>
    <t>Filtr antybakteryjno-antywirusowy, elektrostatyczny dla dorosłych z wymiennikiem ciepła i wilgoci wykonany z celulozy . sterylny  Filtr antybakteryjno-antywirusowy 24h z kapno-elektrost. z wydzieloną wykonaną z celulozy warstwą nawilżającą z nawilżaniem, dla dorosłych (waga filtra  31 g przestrzeń martwa od 30- 35 ml ml), zakres obj. oddech. od 150-1000 ml. skuteczność filtracji względem bakterii i wirusów 99,99% wydajność, Steryln z portem kapnografii,  na każdym opakowaniu musi być zaznaczona data ważności , numer serii .</t>
  </si>
  <si>
    <t>Woda sterylna do nawilżania gazów w tlenoterapii biernej z łącznikiem do przepływomierza. Niezależne badania, potwierdzające możliwość wykorzystania pojemników po otwarciu w ciągu 30 dni lub do wyczerpania systemu, pod warunkiem zmiany drenów do każdego pacjenta.</t>
  </si>
  <si>
    <t>ml.</t>
  </si>
  <si>
    <t>Strzykawki</t>
  </si>
  <si>
    <t>33141310-6</t>
  </si>
  <si>
    <t xml:space="preserve">Strzykawki j.uż. 50/60 ml do karmienia, sterylne. Na każdym opakowaniu musi być zaznaczona data ważności, numer serii i wszystkie informacje w języku polskim. Produkt powinien być dostarczony z informacją, iż nie zawiera lateksu. Pakowane folia-papier. </t>
  </si>
  <si>
    <t>Strzykawka 100 ml typu Żaneta z końcówką cewnikową, posiadająca  uszczelnienie tłoka oraz podwójną skalę pomiarową, wyposażona w dodatkowy łącznik  redukcyjny  Luer. Sterylna. Na każdym opakowaniu musi być zaznaczona data ważności, numer serii i wszystkie informacje w języku polskim. Produkt powinien być dostarczony z informacją, iż nie zawiera lateksu. Pakowane folia-papier.</t>
  </si>
  <si>
    <t>Zadanie nr 13</t>
  </si>
  <si>
    <t>Zadanie nr 14</t>
  </si>
  <si>
    <t>Zadanie nr 19</t>
  </si>
  <si>
    <t>Bone Injection Gun - wkłucie doszpikowe. Dla dzieci.</t>
  </si>
  <si>
    <t>Bone Injection Gun - wkłucie doszpikowe 15 G,  33,3 mm .Sterylny. Dla dorosłych.</t>
  </si>
  <si>
    <t>Igła nakłuwacz palca . Sterylna . Do pobrań krwi włośniczkowej dla potrzeb badań diagnostycznych: hemoglobiny, grup krwi, cholesterolu, gazometrii krwi i innych.
Dla dorosłych o skórze normalnej i grubszej. Igła 21G ( 0,8 mm) . Głębokość nakłucia/nacięcia 2,4 mm. Sterylna. Na każdym opakowaniu musi być zaznaczona data ważności, numer serii.</t>
  </si>
  <si>
    <t>Zadanie nr 15</t>
  </si>
  <si>
    <t xml:space="preserve"> Torba na wymiociny - przezroczysta  lub kolorowa ze skalą  pomiarową. Wyposażona w uchwyt wykonany z plastiku  dostosowany do kształtu  twarzy  zapewnijący jednocześnie higieniczne i proste zamknięcie po napełnieniu oraz bezpieczną utylizację odpadu. Na każdym opakowaniu numer serii i data ważności. </t>
  </si>
  <si>
    <t xml:space="preserve">Worki na mocz dla niemowląt chlopcy sterylne , pojemność 100 ml.Worki wykonane z delikatnej mocnej foliiPE , bezlateksowe, gwarantujace bezpieczny kontakt ze skora dziecka. Samoprzylepna częśc worka pokryta antyalegicznym klejem, dodatkowe uszczelnienie z antyalergicznej pianki. sterylne. Na każdym opakowaniu musi być zaznaczona data ważności , numer serii i wszystkie informacje w języku polskim </t>
  </si>
  <si>
    <t xml:space="preserve">Worki na mocz dla niemowląt dziewczynki sterylne, pojemność 100 ml Worki wykonane z delikatnej mocnej folii PE , bezlateksowe, gwarantujące bezpieczny kontakt ze skórą dziecka. Samoprzylepna część worka pokryta antyalegicznym klejem, dodatkowe uszczelnienie z antyalergicznej pianki. Sterylne. Na każdym opakowaniu musi być zaznaczona data ważności , numer serii i wszystkie informacje w języku polskim </t>
  </si>
  <si>
    <t>Plastikowe wieszaki do worków na mocz.</t>
  </si>
  <si>
    <t>Zadanie nr 16</t>
  </si>
  <si>
    <t>Środki do pielęgnacji jamy ustnej</t>
  </si>
  <si>
    <t>33700000-7</t>
  </si>
  <si>
    <t xml:space="preserve">Jednorazowy aplikator gąbkowy do nawilżania jamy ustnej. Długość całkowita 15,5 cm., długość części gąbkowej 2,5 cm. Uchwyt wykonany z poliestry, gąbka wykonana z polipropylenu. Zarejestrowane jako wyrób medyczny klasy I. Pakowany pojedyńczo. </t>
  </si>
  <si>
    <t xml:space="preserve">Razem </t>
  </si>
  <si>
    <t>Zadanie nr 17</t>
  </si>
  <si>
    <t>Przyrząd do anestezji i resuscytacji</t>
  </si>
  <si>
    <t>33171000-9</t>
  </si>
  <si>
    <t>Rurka ustno-gardłowa Guedel. Rurka utrzymująca drożność dróg  oddechowych  części ustnej gardła u osób nieprzytomnych .Posiadająca  zaoblone atraumatycznie brzegi, gładkie wnętrze ułatwiające  czyszczenie, rozmiary kodowane kolorami, pakowane pojedynczo. Sterylne. Na zewnątrz opakowania powinna być umieszczona informacja o produkcie medycznym (nazwa, parametry, numer referencyjny lub numer katalogowy, data ważności ,numer serii, metoda wyjałowienia.). Rozmiar 0/3,5 cm,00/ 5 CM  000/4 CM cm w zależności od  potrzeb zamawiającego.</t>
  </si>
  <si>
    <t>Rurka ustno-gardłowa Guedel. Rurka utrzymująca drożność dróg  oddechowych  części ustnej gardła u osób nieprzytomnych .Posiadająca  zaoblone atraumatycznie brzegi, gładkie wnętrze ułatwiające  czyszczenie, rozmiary kodowane kolorami, pakowane pojedynczo. Sterylne. Na zewnątrz opakowania powinna być umieszczona informacja o produkcie medycznym (nazwa, parametry, numer referencyjny lub numer katalogowy, data ważności ,numer serii, metoda wyjałowienia.) Rozmiar: 1/7 cm  ,2/9 cm ,3/10 cm,4/ 11 cm  w zależności od  potrzeb zamawiającego.</t>
  </si>
  <si>
    <t xml:space="preserve">Worek do dobowej zbiórki moczu, bezlateksowy o pojemności 2000 ml ,  z zastawką antyrefluksową , z spustem  szybkiego oprożniania typu poprzecznego (T).Dren o dużej średnicy (7,0x9,8) wykonany z materiału zapobiegającego jego zginaniu i skręcaniu . Zakończony uniwersalnym  łącznikiem schodkowym standardowa długośc drenu od 90 cm do 110 cm. Widoczna skala pomiarowa. Wzmocnione  otwory do podwieszania pasujące do standardowych wieszaków. Tylna  ściana worka biała. .Sterylny. Na każdym opakowaniu musi być zaznaczona data ważności , numer serii i wszystkie informacje w języku polskim </t>
  </si>
  <si>
    <t>Zadanie nr 18</t>
  </si>
  <si>
    <t>0,45 x 16 mm 26 G 5/8 . Igła iniekcyjna wykonana ze stali nierdzewnej , ostrze pokryte silikonem, osłana igły i łącznik  wykonane z polipropylenu. (oznaczenie rozmiaru kodem kolorowym).Sterylna</t>
  </si>
  <si>
    <t>0,5 x 25 mm  25 G 1 Igła iniekcyjna wykonana ze stali nierdzewnej , ostrze pokryte silikonem, osłana igły i łącznik  wykonane z polipropylenu. (oznaczenie rozmiaru kodem kolorowym).Sterylna</t>
  </si>
  <si>
    <t>0,6 x 30 mm 23 G x 1 1/4 . Igła iniekcyjna wykonana ze stali nierdzewnej , ostrze pokryte silikonem, osłana igły i łącznik  wykonane z polipropylenu. (oznaczenie rozmiaru kodem kolorowym).Sterylna</t>
  </si>
  <si>
    <t>0,7 x 30 mm  22 G x 1 1/4 .Igła iniekcyjna wykonana ze stali nierdzewnej , ostrze pokryte silikonem, osłana igły i łącznik  wykonane z polipropylenu. (oznaczenie rozmiaru kodem kolorowym).Sterylna</t>
  </si>
  <si>
    <t>0,8 x 40 mm 21 G x 1 1/2. Igła iniekcyjna wykonana ze stali nierdzewnej , ostrze pokryte silikonem, osłana igły i łącznik  wykonane z polipropylenu. (oznaczenie rozmiaru kodem kolorowym).Sterylna</t>
  </si>
  <si>
    <t>0,9 x 40 mm 21 G x 1 1/2. Igła iniekcyjna wykonana ze stali nierdzewnej , ostrze pokryte silikonem, osłana igły i łącznik  wykonane z polipropylenu. (oznaczenie rozmiaru kodem kolorowym).Sterylna</t>
  </si>
  <si>
    <t>1,1 x 40 mm 19 g x 1 1/2. Igła iniekcyjna wykonana ze stali nierdzewnej , ostrze pokryte silikonem, osłana igły i łącznik  wykonane z polipropylenu. (oznaczenie rozmiaru kodem kolorowym).Sterylna</t>
  </si>
  <si>
    <t>1,2  x 40 mm 18 G x 1 1/2 .Igła iniekcyjna wykonana ze stali nierdzewnej , ostrze pokryte silikonem, osłana igły i łącznik  wykonane z polipropylenu. (oznaczenie rozmiaru kodem kolorowym).Sterylna</t>
  </si>
  <si>
    <t>Zadanie nr 20</t>
  </si>
  <si>
    <t>Urządzenia i przyrządy do infuzji</t>
  </si>
  <si>
    <t>33194100-7</t>
  </si>
  <si>
    <t>Przedłużacz do pompy infuzyjnej przezroczysty, dł  150 cm, sterylny. Na każdym opakowaniu musi być zaznaczona data ważności, numer serii i wszystkie informacje w języku polskim. Produkt powinien być dostarczony z informacją, iż nie zawiera lateksu. Pakowane folia-papier.</t>
  </si>
  <si>
    <t>Przedłużacz do pompy infuzyjnej bursztynowy dł. 150 cm, sterylny. Na każdym opakowaniu musi być zaznaczona data ważności, numer serii i wszystkie informacje w języku polskim. Produkt powinien być dostarczony z informacją, iż nie zawiera lateksu. Pakowane folia-papier.</t>
  </si>
  <si>
    <t>Kranik trójdrożny do podawania płynów przez wenflon , jednorazowego użytku, wolne od lateksu. Sterylny ( z możliwością podawnia lipidów). Na każdym opakowaniu musi być zaznaczona data ważności, numer serii i wszystkie informacje w języku polskim. Produkt powinien być dostarczony z informacją ,iż nie zawiera lateksu. Pakowane folia-papier.</t>
  </si>
  <si>
    <t>Zadanie nr 21</t>
  </si>
  <si>
    <t>Dreny</t>
  </si>
  <si>
    <t>33141640-8</t>
  </si>
  <si>
    <t>Dren łączący do odsysania  pola operacyjnego  CH 24/210 cm ( lejek-Kapkon). Na każdym opakowaniu musi być zaznaczona data ważności, numer serii i wszystkie informacje w języku polskim.</t>
  </si>
  <si>
    <t>Dren łączący do odsysania pola opercyjnego dł 210 cm ( lejek-lejek ) , sterylny. Na każdym opakowaniu musi być zaznaczona data ważności, numer serii i wszystkie informacje w języku polskim.</t>
  </si>
  <si>
    <t>Zadanie nr 22</t>
  </si>
  <si>
    <t>STABILIZATOR RUREK INTUBACYJNYCH : regulowany uchwyt pozwala na łatwe i szybkie zamocowanie rurki intubacyjnej – wszystkie rozmiary
- specjalnie zaprojektowany gryzak zapobiega traumatyzacji pacjenta i uszkodzeniu rurki
-rzepy umożliwiają sprawne i skuteczne umocowanie stabilizatora
-dodatkowy otwór umożliwiający odessanie substancji z jamy ustnej, wprowadzenie zgłębinka żołądkowego. Sterylny .</t>
  </si>
  <si>
    <t xml:space="preserve">Strzykawka 50/60 ml do pomp infuzyjnych , transparentana , posiadająca  uszczelnienie tłoka oraz podwójną skalę .Podziałka skali wycechowana w mililitrach pomiarową . Kryza ograniczająca wysuwanie się tłoka. Kompatybilna z posiadanymi przez zamawiającego ( ASCOR AP 22, ACOR AP 14).Sterylna. Na każdym opakowaniu musi być zaznaczona data ważności, numer serii i wszystkie informacje w języku polskim. Produkt powinien być dostarczony z informacją ,iż nie zawiera lateksu. Pakowane folia-papier. </t>
  </si>
  <si>
    <t>Strzykawka 50/60 ml do pomp infuzyjnych ,bursztynowa , posiadająca  uszczelnienie tłoka oraz podwójną skalę pomiarową . Podziałka skali wycechowana w mililitrach . Kryza ograniczająca wysuwanie się tłoka .Kompatybilna z posiadanymi przez zamawiającego ( ASCOR AP 22, ACOR AP 14).Sterylna Na każdym opakowaniu musi być zaznaczona data ważności, numer serii i wszystkie informacje w języku polskim. Produkt powinien być dostarczony z informacją ,iż nie zawiera lateksu. Pakowane folia-papier.</t>
  </si>
  <si>
    <t>Zadanie nr 24</t>
  </si>
  <si>
    <t>Cewniki</t>
  </si>
  <si>
    <t>33141200-2</t>
  </si>
  <si>
    <t>Cewnik do podawania tlenu dla dorosłych przez nos, dł. od 2 do 2,5 m, miękkie końcówki o gładkich zakończeniach, dwudrożny zestaw kaniul części nosowej. Zakończony uniwersalnym łącznikiem pasującym do każdego żródła tlenu, z mocowanie z tyłu głowy.Sterylny.Na każdym opakowaniu musi być zaznaczona data ważności, numer serii i wszystkie informacje w języku polskim .</t>
  </si>
  <si>
    <t>Przedłużacz  tlenowy  , wykonany z elastycznego PVC, odporny na załamania  i skręcania z dwoma złączkami wciskanymi.o długości 2100 cm. Sterylny. Na każdym opakowaniu musi być zaznaczona data ważności, numer serii i wszystkie informacje w języku polskim .</t>
  </si>
  <si>
    <r>
      <t xml:space="preserve">Cewnik </t>
    </r>
    <r>
      <rPr>
        <b/>
        <sz val="11"/>
        <color indexed="8"/>
        <rFont val="Times New Roman"/>
        <family val="1"/>
        <charset val="238"/>
      </rPr>
      <t>pediatryczny</t>
    </r>
    <r>
      <rPr>
        <sz val="11"/>
        <color indexed="8"/>
        <rFont val="Times New Roman"/>
        <family val="1"/>
        <charset val="238"/>
      </rPr>
      <t xml:space="preserve">  do podawania tlenu przez nos dla dzieci o długości 1400-1500mm,miękkie końcówki o gładkich zakończeniach,dwudrożny zestaw kaniul części nosowej. Zakończony uniwersalnym łącznikiem pasujacym do każdego żródła tlenu. Sterylny. Bez  ftalanów. Na każdym opakowaniu musi być zaznaczona data ważności, numer serii i wszystkie informacje w języku polskim .</t>
    </r>
  </si>
  <si>
    <t>Cewnik Foleya urologiczny dwudrożny z balonem, wykonany z lateksu pokrytego warstwą silikonu, z zastawką  lateksową, z końcówkami kodowanymi kolorami. Sterylny. Na każdym opakowaniu musi być zaznaczona data ważności, numer serii i wszystkie informacje w języku polskim. Pakowane folia-papier.</t>
  </si>
  <si>
    <t>6 F / balon 5-10 ml</t>
  </si>
  <si>
    <t>8 F / balon 5-10 ml</t>
  </si>
  <si>
    <t>10 F / balon 5-10 ml</t>
  </si>
  <si>
    <t>12 F / balon 5-15 ml lub 5-10 ml</t>
  </si>
  <si>
    <t>14 F / balon 5-15 ml lub 5-10 ml</t>
  </si>
  <si>
    <t>16 F / balon 5-15 ml lub 5-10 ml</t>
  </si>
  <si>
    <t>18 F / balon 5-15 ml lub 5-10 ml</t>
  </si>
  <si>
    <t>20 F / balon 5-15 ml lub 5-10 ml</t>
  </si>
  <si>
    <t>22 F / balon 5-15 ml lub  5-10 ml</t>
  </si>
  <si>
    <t>24 F / balon 5-15 ml lub 5-10 ml</t>
  </si>
  <si>
    <t>Cewnik Foleya urologiczny dwudrożny  rozmiar od 18 F  do 24 F  (  w rozmiar  zależności od potrzeb Zamawiającego), z balonem 30 ml-50 ml, wykonany z lateksu pokryty silikonem z zastawką lateksową , oznaczenie rozmiaru cewnika kodami kolorowymi końcówek cewnika.. Sterylny. Na każdym opakowaniu musi być zaznaczona data ważności, numer serii i wszystkie informacje w języku polskim. Pakowane folia-papier.</t>
  </si>
  <si>
    <t>Cewnik Foleya urologiczny trójdrożny  rozmiar od 18 F  do 24 F  (  w rozmiar  zależności od potrzeb Zamawiającego), z balonem 30 ml, wykonany z lateksu pokryty silikonem z zastawką lateksową , oznaczenie rozmiaru cewnika kodami kolorowymi końcówek cewnika. Sterylny. Na każdym opakowaniu musi być zaznaczona data ważności, numer serii i wszystkie informacje w języku polskim. Pakowane folia-papier.</t>
  </si>
  <si>
    <t xml:space="preserve">Cewnik Nelaton rozmiar  od 6 F do 22F (w rozmiar  zależności od potrzeb Zamawiającego), wykonany z elastycznego PCV  bez ftalanów.Barwny kod nasadek.Gładko zakończony, dł.400 mm z  powierzchnią zmrożoną.Sterylny </t>
  </si>
  <si>
    <t>Cewnik do odsysania górnych drog oddechowych,wykonany z PCV wolnego od ftalanów.posiadający dwa naprzeciwległe otwory boczne oraz otwór centralny,łatwy sposób otwierania opakowania .Kolorowy (półprzezroczysty) konektor oznaczający rozmiar cewnika, ( o powierzchni uniemożliwiającej " przyklejanie " się do błonśluzowych) , lekko zaokrągloną otwartą końcowką.Sterylny *.Pakowany folia-papie pojedyńczo, w rozmiarach od 6, 8, 10, 12, 14, 16, 18F (w zależności od potrzeb zamawiającego), o długości od 500 mm do 600 mm.</t>
  </si>
  <si>
    <t xml:space="preserve">Zgłębnik żołądkowy wykonany z PCV wolnego do ftalanów , odpornego na załamania i skręcania się (o pwierzchni uniemożlowiającej "przyklejanie" się do błon śluzowych)  ,dwa otwory boczne, bez otworu centralnego, cyfrowa podziałka głębokości, konentory zgłębnika wyposażone we wkładki redukcyjne Luer oraz  zatyczki.Barwny kod nasadek.Sterylny. Pakowany folia-papier, pojedyńczo. Długość: 800-1000 mm. Rozmiar w zależności od potrzeb zamawiającego: 8F, 10F, 14F, 16F. </t>
  </si>
  <si>
    <t xml:space="preserve">szt </t>
  </si>
  <si>
    <t>Zgłębnik żołądkowy wykonany z PCV wolnego do ftalanów , odpornego na załamania i skręcania się (o pwierzchni uniemożlowiającej "przyklejanie" się do błon śluzowych)  ,dwa otwory boczne, bez otworu centralnego, cyfrowa podziałka głębokości, konentory zgłębnika wyposażone we wkładki redukcyjne Luer oraz  zatyczki.Barwny kod nasadek.Sterylny*. Pakowany folia-papier, pojedyńczo. Długość: 800-1250 mm. Rozmiar w zależności od potrzeb zamawiającego: 18F,20 F 26F, 28F 32F, 34,3F 36 F</t>
  </si>
  <si>
    <t>szt</t>
  </si>
  <si>
    <t xml:space="preserve">Nożyczki do podcinania zaciskaczy do pępowiny jedorazowe. Sterylne. Na każdym opakowaniu musi być zaznaczona data ważności, numer serii i wszystkie informacje w języku polskim. Pakowane folia-papier. Rozmiar do XXS, XS , S, M ,L -XL  </t>
  </si>
  <si>
    <t>Wzierniki  jednorazowe produkt wykonane z przezroczystego poliestru, śruby oznaczające rozmiar mają różne kolory. Wziernik stosowany w gabinetach i oddziałach ginekologicznych w celu oceny i diagnostyki szyjki macicy. Wziernik jest sterylny, gotowy bezpośrednio do użycia.</t>
  </si>
  <si>
    <t>Zaciskacz do pępowiny po zamknięciu nie ma możliwości ponownego otwarcia zaciskacza. Bezpieczne ząbki zaciskowe o zaoblonych krawędziach nie powodujące  przecinania pępowiny.Pakowany pojedynczo w sterylnym opakowaniu. Bez zawartości ftalanów. Na każdym opakowaniu musi być zaznaczona data ważności, numer serii i wszystkie informacje w języku polskim. Pakowane folia-papier.</t>
  </si>
  <si>
    <t>Zadanie nr 25</t>
  </si>
  <si>
    <t>Zadanie nr 43</t>
  </si>
  <si>
    <t xml:space="preserve">Przyrząd do anestezji i resuscytacji  </t>
  </si>
  <si>
    <t>Aparatura do anestezji i resuscytacji</t>
  </si>
  <si>
    <t>33170000-2</t>
  </si>
  <si>
    <t>Układ oddechowy jednorazowy, typu Y,  do respiratora iVent, dł 1,8 m, jednorazowy.  Na każdym opakowaniu musi być zaznaczona data ważności , numer serii .</t>
  </si>
  <si>
    <t>Układ oddechowy jednorazowy, typu Y, 22 mm  do respiratora iVent, dł 3,8 m, dedykowany do środowiska MRI .  Na każdym opakowaniu musi być zaznaczona data ważności , numer serii .</t>
  </si>
  <si>
    <r>
      <t>Nebulizator typu cirrus (osadzanie w tchawicy i oskrzelach) dla dorosłych o pojemności 10 ml do układów oddechowych 22 mm z rurką T i drenem o przekroju gwiazdkowym (niezałamującym się) o długości 180 cm. Sterylny. Na każdym opakowaniu musi być zaznaczona data ważności , numer serii.</t>
    </r>
    <r>
      <rPr>
        <b/>
        <sz val="11"/>
        <color indexed="8"/>
        <rFont val="Times New Roman"/>
        <family val="1"/>
        <charset val="238"/>
      </rPr>
      <t/>
    </r>
  </si>
  <si>
    <t xml:space="preserve">Materiały medyczne  </t>
  </si>
  <si>
    <t>Żelowa maska nadkrtaniowa typu IGEL. Jednorazowe urządzenie nadkrtaniowe wyposażone  w nienadmuchiwany żelowy mankiet.. Wykonane z termoplastycznego materiału dopasowującego się do struktur gardła i krtani,  zapewniając uszczelnienie okolic nadkrtaniowych. Wyposażone w kanał gastryczny z możliwością wprowadzenia sondy żołądkowej, w zintegrowany bloker zgryzu, stabilizator połozenia w jamie ustnej .Produkt oznaczony nakładkami kolorystycznymi  opisujacymi odpowiedni rozmiar wraz z oznaczeniem graficznym lub tekstowym rozmiaru, zakresu wagowego oraz wskaźnika  ułożenia siekaczy na rurce. .Rozmiary nr 5 (powyżej 90 kg), nr 4 (50-90 kg), nr 3 (30-60kg), nr 2,5 ( 25-35 kg), nr 2 ( 10-25 kg), nr 1,5 ( 5-12 kg), nr 1( 2-5 kg). Rozmiar w zależności od potrzeb zamawiającego. Na każdym opakowaniu musi być zaznaczona data ważności , numer serii .</t>
  </si>
  <si>
    <t>Zadanie nr 44</t>
  </si>
  <si>
    <t>Zadanie nr 45</t>
  </si>
  <si>
    <t>Rurki tracheostomijne z miękkim  mankietem niskociśnieniowym,  oraz  systemem ograniczenia wzrostu ciśnienia we  wewnątrz mankietu z balonikiem kontrolnym wyrażnie wskazującym na wypełnienie mankietu (płaski przed wypełnieniem). Posiadające oznaczenia rozmiaru rurki oraz rodzaju i średnicy  mankietu , wykonane z termoplastycznego PCV , posiadające elastyczny , przezroczysty kołnierz z oznaczeniem rozmiaru i długości rurki oraz samoblokujący mandryn z  otworem około 1,5 mm na prowadnicę Seldingera umożlijący założenie bądź wymianę rurki. Sterylne . Na zewnątrz opakowania powinna być umieszczona informacja o produkcie medycznym (nazwa, parametry, numer referencyjny lub numer katalogowy, data ważności ,numer serii, metoda wyjałowienia).Rozmiar:6,0, 6,5  7,0 7,5, 8,0 ,8,5 9,0 (w zależności od potrzeb zamawiającego).</t>
  </si>
  <si>
    <t>Opaska do rurek tracheostomijnych dla dorosłych</t>
  </si>
  <si>
    <t>Rurki tracheostomijne z mankietem oraz z kołnierzem o regulowanym położeniu, . Posiadająca mechanizm blokujący umożliwiający przesuwanie się kołnierza  wzdłuż osi rurki oraz obracanie o kąt 360 st . z miękkim , cienkościennym  mankietem niskociśnieniowym oraz ogranicza wzrostu ciśnienia wewnątrz mankietu z balonikiem kontrolnym wyrażnie wskazującym na wypełnienie mankietu (płaski przed wypełnieniem).Wykonane z mieszaniny  silikonu i PCV – półprzezroczysta z oznaczeniem rozmiaru rurki, rodzaju i średnicy mankietu na baloniku kontrolnym i zakresem zmiennej długości podanym na kołnierzu. Sterylne. Na zewnątrz opakowania powinna być umieszczona informacja o produkcie medycznym( nazwa, parametry, numer referencyjny lub numer katalogowy, data ważności, numer serii, metoda wyjałowienia. Rozmiar:6,0,6,5 7,0  7,5 8,0 8,5 9,0 (w zależności od potrzeb zamawiającego).</t>
  </si>
  <si>
    <t>Rurki tracheostomijne z odsysaniem z przestrzeni podgłośniowej z miękkim mankietem niskociśnieniowym, oraz systemem ograniczenia wzrostu ciśnienia we wewnątrz mankietu z balonikiem kontrolnym wyrażnie wskazującym na wypełnienie mankietu
( płaski przed wypełnieniem Posiadające oznaczenia rozmiaru rurki oraz rodzaju i średnicy mankietu , wykonane z termoplastycznego PCV , posiadające elastyczny , przezroczysty kołnierz z oznaczeniem rozmiaru i długości rurki oraz samoblokujący mandryn z otworem około 1,5 mm. Sterylne . Na zewnątrz opakowania powinna być umieszczona informacja o produkcie medycznym( nazwa, parametry, numer referencyjny lub numer katalogowy, data ważności ,numer serii, metoda wyjałowienia. Rozmiar6,0 6,57,0 7,5, 8,0 ,8,5, 9,0 (w zależności od potrzeb zamawiającego).</t>
  </si>
  <si>
    <t>Ambulatoryjny zestaw do drenażu opłucnej zawierający: worek 1700 ml, wyskalowany co 100ml do 1500ml, z płatkową zastawką Heimlicha i odpowietrznikiem, ze zintegrowanym drenem łączącym elastyczną prowadnicą do ukształtowania wykonaną z plastycznej stali nierdzewnej pokrytej polietylenem ze znacznikiem potwierdzającym jej właściwe położenie w drenie.
Dren do klatki piersiowej wykonany z termoplastycznego PCV ze znacznikami głębokości, niebieską linią widoczną w Rtg, 20 ml strzykawkę z zakończeniem typu Luer Lock, skalpel nr 10, zestaw szwów nr 0 (1m), sterylną mocną folię umożliwiającą użycie w warunkach pozaszpitalnych, podwójnie pakowany. Rozmiar 28 F, 32 F,36 F (w zależności od potrzeb zamawiającego).</t>
  </si>
  <si>
    <t>ZESTAW DO KONIKOTOMII METODA SELDINGERA:W skład zestawu do konikotomii wchodzą:
skalpel,
igła Tuohy 16G/2 cm do przekłucia stożka spreDystego krtani,
strzykawka 10 ml,
elastyczna prowadnica o długosci 50 cm,
zaoblone rozszerzadło o długosci 7 cm,
zaoblony prowadnik ułatwiajacy wprowadzenie kaniuli,
wykonana z silikonowanego PCW kaniula Blue Line o srednicy wewnetrznej 4 mm,
łacznik 15mm,
tasiemki do przytwierdzenia kaniuli do szyi,
cewnik do odsysania 10F.</t>
  </si>
  <si>
    <t>Zestaw do konikotomii ratunkowej PCK :
Skład zestawu do konikotmii:
Skalpel nr 15
Strzykawka o pojemności 10 ml
Igła Veressa
Mandryn
Żel poślizgowy
Rurka tracheotomijna 6 mm z mankietem Soft-Seal
Opaska do przymocowania rurki tracheotomijnej
Nici nylonowe
Wymiennik ciepła i wilgoci Thermovent T.</t>
  </si>
  <si>
    <t>Trzykomorowy, sterylny zestaw do drenażu klatki piersiowej z mechaniczną regulacją siły ssania (regulacja za pomocą słupa wody wykluczona) posiadający wydzieloną komorę zastawki podwodnej z barwnikiem, komorę na wydzielinę o pojemności 2100 ml wyskalowaną co 5ml w zakresie 0-200ml i co 10ml do 2000ml, z wyskalowanym pokrętłem umieszczonym na przedniej ścianie, posiadający wskaźnik pływakowy umożliwiający wizualizację prawidłowego działania drenażu, automatyczną zastawkę zabezpieczającą przed wysokim dodatnim ciśnieniem oraz mechaniczną zastawkę zabezpieczającą przed wysokim ciśnieniem ujemnym z filtrem.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 z możliwością odłączenia</t>
  </si>
  <si>
    <t>Sterylny dwukomorowy zestaw do drenażu klatki piersiowej z wydzieloną komorą zastawki wodnej, komorą na wydzielinę o pojemności  2200 ml, komorę. Zestaw musi posiadać: specjalny, zabezpieczony port bezigłowy, umożliwiający pobieranie świeżo zdrenowanego płynu do badań, posiadający możliwość podłączenia i współpracy z przenośną próżnią. Budowa kompaktowa o wysokości maksimum 25 cm, o stabilnej podstawie nie wymagającej mocowania stojaka, z uchwytem umożliwiającym przenoszenie lub powieszenie. Dren łączący bezlateksowy zabezpieczony przed zagięciem w sposób umożliwiający badanie pacjenta w rezonansie magnetycznym. Wszystkie elementy w jednym sterylnym opakowaniu  razem z serwetą.</t>
  </si>
  <si>
    <t>Zadanie nr 46</t>
  </si>
  <si>
    <t>Zadanie nr 48</t>
  </si>
  <si>
    <t>Zadanie nr 49</t>
  </si>
  <si>
    <t xml:space="preserve">Przyrząd do przetacznia płynów infuzyjnych , komora kroplowa wykonana z PP z filtrem płynu o wielkości oczek 15 µm całość wolna od ftalanów (informacja na opakowaniu jednostkowym). Dwukanałowy, ostry kolec komory kroplowej ze zmatowioną powierzchnią, gwarantujący szczelne i pewne połączenie z pojemnikami z płynami , zacisk rolkowy,wyposażony  w uchwyt na drenie oraz możliowość  zabezpieczenia igły biorczej po użyciu . Długość przyrządu min. 150 cm .  Zakończenie drenu luer-lockOpakowanie  folia-papier. Sterylny. Na każdym opakowaniu musi być zaznaczona data ważności, numer serii i wszystkie informacje w języku polskim. Do podawania leków światłoczułych. Przyrząd koloru bursztynowego. </t>
  </si>
  <si>
    <t xml:space="preserve"> </t>
  </si>
  <si>
    <t>Zadanie nr 50</t>
  </si>
  <si>
    <t xml:space="preserve">Korek Luer-Lock (korek zamykający światło kaniuli koreczekz  trzpieniem położonym poniżej własnej krawędzi). Pakowane pojedynczo w sposób umożliwiający jałowe otwarcie (ze wskazaniem miejsca otwarcia), z datą ważności , numerem serii, numerem referencyjnym lub numer katalogowy, metodą wyjałowienia na opakowaniu. Sterylny. Zapewniający szczelność i zapobiega wypływaniu krwi. Kompatybilny z każdym standardowym produktem do kaniulacji. </t>
  </si>
  <si>
    <t>Przyrząd do przetacznia płynów infuzyjnych przy użyciu infuzyjnych pomp perystaltycznych produkcji Ascor. Sterylny. na każdym opakowaniu musi być zaznaczona data ważności , numer serii i wszystkie informacje w języku polskim. Pakowany w rękaw foliowo-papierowy. Długość przyrządu 230/13 cm.</t>
  </si>
  <si>
    <t>Przyrząd do przetoczeń do pompy MEDIMA (Medima Line S)  Sterylny.na każdym opakowaniu musi być zaznaczona data ważności , numer serii i wszystkie informacje w języku polskim. Pakowany w rękaw foliowo-papierowy.</t>
  </si>
  <si>
    <t>Zadanie nr 51</t>
  </si>
  <si>
    <t>Strzykawki j.uż. 2 ml .Strzykawka dwuczęściowa ,z końcówką luer , posiadająca  kontrastujący tłok  oraz    czytelną  rozszerzoną skalę pomiarową , musi posiadać zabezpieczenie przed wypadnięciem tłoka, nazwa producenta, typ  strzykawki  nadrukowane na cylindrze.Sterylne. Na każdym opakowaniu musi być zaznaczona data ważności , numer serii i wszystkie informacje w języku polskim. 2 ml skala do 3 ml.</t>
  </si>
  <si>
    <t>Zadanie nr 52</t>
  </si>
  <si>
    <t>Paski testowe do pomiaru stężenia glukozy we krwi</t>
  </si>
  <si>
    <t>33141625-7</t>
  </si>
  <si>
    <r>
      <rPr>
        <b/>
        <sz val="11"/>
        <color indexed="8"/>
        <rFont val="Times New Roman"/>
        <family val="1"/>
        <charset val="238"/>
      </rPr>
      <t xml:space="preserve">Paski testowe do pomiaru stężenia glukozy we krwi
</t>
    </r>
    <r>
      <rPr>
        <sz val="11"/>
        <color indexed="8"/>
        <rFont val="Times New Roman"/>
        <family val="1"/>
        <charset val="238"/>
      </rPr>
      <t xml:space="preserve">
(Wykonawca zapewnia na czas trwania umowy 40 szt. kompatybilnych glukometrów oraz roztwory kontrolne niskie 20 szt i wysokie stężenia w ilości 20 szt oraz przeszkolenie personelu z prawidłowego użytkowania urządzenia.)
1) Zakres wyników pomiaru glikemii wyświetlanych przez glukometr: 10-600 mg/dl
2) Paski przeznaczone do pomiaru stężenia glukozy we krwi kapilarnej, żylnej i tętniczej oraz przeznaczone do stosowania przez profesjonalny personel medyczny (potwierdzenie w instrukcji obsługi)
3) Enzym: dehydrogenaza glukozowa (GDH)
4) Automatyczny wyrzut zużytego paska za pomocą przycisku
5) Zakres hematokrytu: 10-65 %
6) Atest Jednostki Notyfikowanej poświadczający zgodność dokładności pomiaru z normą ISO15197:2013
7) Potwierdzony w instrukcjach obsługi maksymalny błąd pomiarowy glukometrów i pasków testowych: ±15mg/dl dla stężeń glukozy &lt;100mg/dl i ±15% dla stężeń glukozy &gt;100mg/dl
8) Czas pomiaru od chwili zassania próbki do 5s.
9) Zarejestrowane jako wyrób medyczny</t>
    </r>
  </si>
  <si>
    <t>Konektor do podłączenia zestawu typu Enfit do  strzykawki EnLock  ( A 6  X 5 SZT) przejściówka do strzykawki</t>
  </si>
  <si>
    <t xml:space="preserve"> Zestaw uniwersalny do żywienia  dojelitowego służący do podłączenia  worka z dietą  lub butelki z dietą ze zgłębnikiem, umożliwiający  żywienie pacjenta metodą ciągłego wlewu kroplowego ( metodą grawitacyjna ) . Zestaw ze złączem i portem medycznym typu Enfit.</t>
  </si>
  <si>
    <t xml:space="preserve">Zestaw do żywienia dojelitowego służący do podłączenia worka z dietą ( opakowanie miękkie typu Pack) ze zgłębnikiem umożliwiający  żywienie  pacjenta  metodą ciągłego wlewu  za pomocą pompy do żywiwnia dojelitowego typu Flocare 800 </t>
  </si>
  <si>
    <t>Zgłębnik gastrostomijny typu ( G-tube ) z wewnętrznym balonemmocującym . Rozmiar zgłębnika CH 18/23 lub 20/23 cm., wypełnienie balonu 15 ml sterylnej wody . Używany jako wymiennik istniejacego zgłębnika lub jaki początkowy zgłębnik gastrostomijny podczas interwencji operacyjnej.. Zgłębnik wykonany  z silikanu zapewniajacy komfort pacjentowi, , nie wymaga  użycia  endoskopu,. Zgłębnik w części wewnętrznej ( balonowej) posiada  potrójną linię cieniodajną  widoczną w promieniach RTG, w części zewnętrznej  zawiera   centymetrową podziałkę ułatwiajacą  kontrolę kontrolę zakładania  i połozenia  zgłębnika względem kanału stomii/ powłok. Dalszy  koniec  zgłębnika zakończony  jednym centralnym  otworem przelotowym, bliższy koniec zgłębnika  umożliwia  podłączenie zestawu  żywieniowego lub strzykawki  żywieniowej , dodatkowo  posiada  szczelne zamknięcie ( kapturek z silikonu). Zestaw zawiera  zacisk do regulacji przepływu zabezpieczajacy  przed cofaniem się diety oraz  zewnętrzną  płytkę mocujacą wykonaną z silikonu, umożliwiającą  trwałe umiejscowienie zgłębnika w stosunku  do powłok  brzusznych oraz odpowiedni jej kształt , który kieruję położenie zgłębnika na zewnęątrz powłok brzusznych pod odpowiednim katem ( około 90 stopni) zapewniający pacjentowi komfort  i pielęgnację. Rozmiar w zalezności od potrzeb zamawiającego.</t>
  </si>
  <si>
    <t>Zgłębnik gastrostomijny zakładany techniką " pull" pod kontrolą endoskopii , nie wymagajacy interwencji na otwartej jamie brzusznej,  rozmiar zgłębnika CH 18 dł 40 cm. Zgłębnik wykonany z miękkiego przezroczystego  poliuretanu , nietwardaniejący  przy dłuższym stosowaniu . Posiada nadrukowany rozmiar , cieniodajną linie kontrastującą w promieniach RTG, hydromerową powłokę ułatwiającą wprowadzenie  oraz  oznakowanie centryczną podziałką. Zestaw zawiera  zewnętrzną płytkę mocującą wykonaną z silikonu , umożliwiającą trwałe umocowanie zgłębnika  w stosunku do powłok brzusznych oraz odpowiedni jej  kształt , który  kieruje połozenie  . Zestaw zawiera przezroczysty , poliuretanowy zgłębnik o długosci 40 cm z wewnętrznym dyskiem mocujacym składający się z silikonu ( płatki kończynki cieniodajne w  promieniach RTG) , sztywnego stabilizujacego  pierścienia z Makrolonu , zacisk do regulacji przepływu , zacisk zabezpieczajacy utrzymanie odpowiedniej pozycji zgłębnika , jednorazowy skalpel , igłę punkcyjną z trokarem i łacznikiem ułatwiajacym wprowadzenie nici  oraz nić trakcyjną do przeciagania  zgłębnika . Blizszy koniec  ( po jego odcięciu )  zakóńczony złączem typu Enfit , służący do  łaczenia z zestawami do podaży diet  dojelitowych.</t>
  </si>
  <si>
    <t>Strzykawka 3 częściowa , enteralna typu ENFIT  60 ml . Końcówka niecentryczna</t>
  </si>
  <si>
    <t xml:space="preserve">Konektor do podłączenia strzykawki  typu Enfit ze  zgłębnikiem, gastrostomią  EnLock  (A 6 X 5 SZT) </t>
  </si>
  <si>
    <t>Wyroby do transfuzji krwi</t>
  </si>
  <si>
    <t>33194220-4</t>
  </si>
  <si>
    <t>Kaniula wykonana z podwójnie oczyszczonego teflonu (PTEF), bez portu bocznego ze zdejmowalnym uchwytem ułatwiającym wprowadzenie do naczynia żylnego Posiadająca zastawkę bezzwrotną zapobiegającą wypływowi krwi, widoczne w USG. Na opakowaniach jednostkowych i zbiorczych kaniul muszą być zawarte, naniesione przez producenta, istotne informacje takie jak: długość i rozmiar kaniuli, wartości przepływów w ml/min. Rodzaj materiału z jakiego wykonana jest kaniula oraz metoda jej sterylizacji, informacja o tym iż produkt jest bezlateksowy, widoczna data ważności. Nr serii( wszystkie informacje w języku polskim). Kaniula musi być pakowana w opakowanie typu folia - papier  wielowarstwowy wykonany z materiału odpornego na mikro- rozszczelnienia, zabezpieczające przed wilgocią gwarantujące bezpieczeństwo  mikrobiologiczne jej użytkowania np.: Tyvek Jałowe. Oznaczenie kodem kolorowym rozmiaru kaniuli.
Kaniula noworodkowa 26 G/19 mm, 13ml/min, Kaniula noworodkowa 24 G/19 mm 13 ml/min,
( rozmiar w zależności od potrzeb zamawiającego.) .</t>
  </si>
  <si>
    <t xml:space="preserve">Końcówka do odsysania z dwoma otworami, trzema końcówkami wymiennymi i drenem, typu Filter Flow  sterylna </t>
  </si>
  <si>
    <t xml:space="preserve">Ostrza chirurgiczne wykonane  ze stali węglowej, numer ostrza i nazwa producenta wygrawerowane na ostrzu nr 11 sterylne </t>
  </si>
  <si>
    <t xml:space="preserve">Ostrza chirurgiczne wykonane  ze stali węglowej, numer ostrza i nazwa producenta wygrawerowane na ostrzu nr 15 sterylne </t>
  </si>
  <si>
    <t xml:space="preserve">Ostrza chirurgiczne wykonane  ze stali węglowej, numer ostrza i nazwa producenta wygrawerowane na ostrzu nr 20 sterylne </t>
  </si>
  <si>
    <t xml:space="preserve">Ostrza chirurgiczne wykonane  ze stali węglowej, numer ostrza i nazwa producenta wygrawerowane na ostrzu nr 21 sterylne </t>
  </si>
  <si>
    <t xml:space="preserve">Ostrza chirurgiczne wykonane  ze stali węglowej, numer ostrza i nazwa producenta wygrawerowane na ostrzu nr 22- sterylne </t>
  </si>
  <si>
    <t>Igły do wstrzykiwaczy insuliny typ Pen 30 G 0,30x 8 mm.Sterylne jednorazowego użytku komatybilne z wszystkimi     penami .Pakowane pojedyńczo (blister-pack ), z datą ważności , numerem serii. Numerem referencyjnym lub numer katalogowy metoda wyjałowienia na opakowaniu.Oznaczenie o braku lateksu.</t>
  </si>
  <si>
    <t>Zadanie nr 55</t>
  </si>
  <si>
    <t>Rurki krtaniowe LTS-D   ( rozmiar 0,1,2 w zależności od potrzeb Zamawiającego). Sterylne  . Jednorazowe , dwukanałowe z portem do odsysania treści pokarmowej, dwa nadmuchiwane  mankiety do stabilizacji rurki, w zestawie dedykowna strzykawka do napełniania  mankietów rurki oraz zgryzak, . Rozmiar rurki kodowany kolorystycznie . Rozmiar dobierarany do wzrostu pacjenta</t>
  </si>
  <si>
    <t>Rurki krtaniowe LTS-D   (w komplecie rozmiar 3,4,5). Sterylne  . Jednorazowe , dwukanałowe z portem do odsysania treści pokarmowej, dwa nadmuchiwane  mankiety do stabilizacji rurki, w zestawie dedykowna strzykawka do napełniania  mankietów rurki oraz zgryzak, . Rozmiar rurki kodowany kolorystycznie . Rozmiar dobierarany do wzrostu pacjenta</t>
  </si>
  <si>
    <t>Zadanie nr 56</t>
  </si>
  <si>
    <t>Jednorazowe niechemiczne artykuły medyczne i hematologiczne</t>
  </si>
  <si>
    <t>Sterylne butelki typu Redon do odsysania ran pooperacyjnych, o pojemności od 200 do 250 ml, z harmonijką w dolnej części butelki, bez próżni, sterylne, kompatybilne z drenami o średnicy od 6F do 32F, pakowane pojedynczo w torebkę papierowo-foliową i dostarczane w kartonie zbiorczym, opatrzonym informacją   (na zewnętrz opakowania zbiorczego i jednostkowego) o produkcie medycznym(nazwa, parametry, numer referencyjny, LOT, data przydatności nie krótsza niż rok czasu, metoda wyjałowienia)</t>
  </si>
  <si>
    <t>Induktor i elektrody</t>
  </si>
  <si>
    <t>31711140-6</t>
  </si>
  <si>
    <t>Induktor do implantacji elektrody do stymulacji endokawitarnej:
- koszulka o średnicy 5F, dł 11 cm zaopatrzona w port boczny zakończony kranikiem trójdrożnym.
- w zestawie igła 18 G/70 mm do nakłucia żyły, prowadnik „J”, dł 40 cm, rozszerzacz 5F.Sterylny. Na każdym opakowaniu musi być zaznaczona data ważności, numer serii.</t>
  </si>
  <si>
    <t>Elektroda do stymulacji endokawitarnej rozmiar 5F. Długość całkowita 1250 mm,długość robocza 1120 mm  roztaw biegunów 4-10 mm, konfiguracja końca zakrzywiona. Jednorazowa, Steryna.  Na każdym opakowaniu musi być zaznaczona data ważności, numer serii.</t>
  </si>
  <si>
    <t>Zadanie nr 60</t>
  </si>
  <si>
    <t>Dreny typu Redona, z otworami bocznymi na dł. 10 cm, wykonane z PCV medycznego, elastyczne, sterylne, pakowane podłużnie i pojedynczo w torebkę papierowo-foliową, dodatkowo pakowane w sztywne opakowania zbiorcze, opatrzone informacją (na zewnątrz opakowania zbiorczego i jednostkowego) o produkcie medycznym(nazwa, parametry, numer referencyjny, LOT, data przydatności nie krótsza niż rok , metoda wyjałowienia). Rozmiar w zależności od potrzeb zamawiającego: 8F, 10F, 12F, 14F, 16F, 18F /70 cm.</t>
  </si>
  <si>
    <t>Zadanie nr 57</t>
  </si>
  <si>
    <t>Dwukanałowy zestaw do dializy czasowej, sterylny. 11F/ 15 cm, 11F/ 18 cm, 11/ 20 cm, 12F/ 24 cm
Zawartość zestawu: dwukanałowy kateter , prowadnik 0.035”/70 cm z systemem wprowadzającym, kompletem rozszerzaczy 10F i 12F, igłę prostą 18Gx70 mm do nakłucia naczynia *</t>
  </si>
  <si>
    <t>* Zestaw do dializy czasowej powinien być opakowany w rękaw papierowo-foliowy, poszczególne elementy składowe zestawu powinny być ułożone na tacce plastikowej z odpowiednimi wgłębieniami uniemożliwiającymi przemieszczanie się ich i wyginanie. Zestawy dodatkowo powinny być pakowane  w dodatkowe opakowanie zbiorcze typu kartonik,opatrzone informacją   (na zewnątrz opakowania zbiorczego i jednostkowego) o produkcie medycznym(nazwa, parametry, numer referencyjny, LOT, data przydatności nie krótsza niż rok , metoda wyjałowienia). Na zestawach powinna być  umieszczona informacja w języku polskim objaśniająca technikę wykonania wkłucia, opis zestawu, a także uwagi producenta co do stosowania niniejszych cewników.</t>
  </si>
  <si>
    <t>Dreny brzuszne z silikonowego tworzywa, z powłoką hydrofilną, z otworami bocznymi, z linią wzdłużną widoczną w RTG, sterylne, długość 40 cm ,pakowane podłużnie i pojedynczo w rękaw papierowo-foliowy, dodatkowo pakowane w sztywne opakowania zbiorcze, opatrzone informacją   (na zewnętrz opakowania zbiorczego i jednostkowego) o produkcie medycznym(nazwa, parametry, numer referencyjny, LOT, data przydatności nie krótsza niż rok czasu, metoda wyjałowienia).  Rozmiar w zależności od potrzeb zamawiającego: 12F, 14F, 16F, 18F, 20F, 22F, 24F, 26F, 28F, 30F, 32F, 34F, 36F/40 cm.</t>
  </si>
  <si>
    <t>Kateter (dren) do odsysania pola operacyjnego z krwi i roztworów płuczących, z cienką końcówką zakrzywioną, do operacji neurologicznych, sterylny, pakowany pojedynczo w rękaw papierowo-foliowy. Rozmiar: 22F/200 cm, z końcówką 5.3 x 2.9 mm.</t>
  </si>
  <si>
    <t>Kateter z zakrzywioną końcówką do odsysania pola operacyjnego  z krwi podczas operacji brzusznych,  sterylny, z możliwością rozłączenia końcówki ssącej od drenu, pakowany pojedynczo w rękaw papierowo-foliowy. Rozmiar: 27F/200 cm, z końcówką 7.5 x 5.0 mm.</t>
  </si>
  <si>
    <t>Dwuświatłowy cewnik do żyły centralnej, w zestawie Seldingera
7F-16Ga,16Ga /20 cm, z łącznikiem Y do bezkrwawej lokalizacji naczynia, posiadający w składzie zestawu:cewnik, rozszerzacz 8F, strzykawkę 10 ml., igłę 18Gx7 cm, skalpel zintegrowany z rączką. *</t>
  </si>
  <si>
    <t>Trzyświatłowy cewnik do żyły centralnej, w zestawie Seldingera
7F-16Ga,18Ga,18Ga/20 cm, z łącznikiem Y do bezkrwawej lokalizacji naczynia, posiadający w składzie:cewnik, prowadnik, rozszerzacz 8F, igłę 18Gx7 cm, strzykawkę 10 ml., skalpel zintegrowany z rączką. *</t>
  </si>
  <si>
    <t>Zestaw do kaniulacji tętnicy udowej metodą Selingera –cewnik 20Ga x 16 cm , prowadnica 0,53 mm x 50cm , igła wprowadzająca 20
Ga x 7 cm</t>
  </si>
  <si>
    <t>Igła do znieczulenia podpajęczynówkowego Standard.rozmiar 18G, 21G, 25G, 26G, 27G, 29G, dł. 90 mm. Igła  prowadzaca w zestawie 20G-22 G , dł 38 mm .Przezroczysty rowkowany uchwyt umożliwiający wizualizację  płynu mózgowo-rdzeniowego. Sterylne* .</t>
  </si>
  <si>
    <t>Igła do znieczulenia podpajęczynówkowego Standard.rozmiar 26G, 27G, dł. 130 mm. Igła  prowadzaca w zestawie 20G-22 G, dł 38 mm .Przezroczysty rowkowany uchwyt umożliwiający wizualizację  płynu mózgowo-rdzeniowego. Sterylne* .</t>
  </si>
  <si>
    <t>Igła do znieczulenia podpajęczynówkowego Pencil point .Rozmiar 26 G, 27G dł 90 mm .Igła prowadzaca w zestawie 20G-22 G , dł 38 mm .Przezroczysty rowkowany uchwyt umożliwiający wizualizację płynu mozgowo-rdzeniowego.Sterylne *</t>
  </si>
  <si>
    <t>Zestaw do znieczulenia zewnątrzoponowego 18G : katerer epiduralny 20G, igła Tuochy 18 G,filtr przeciwbakteryjny , płaski0,2 mcg , strzykawka niskooporowa 10 ml, strzykawka 10 ml, igła 0,5 mm i 0,9 mm, grot do nacinania skóry, tulejka, igła  podpajęczynówkowa Standard 27 G x 130 mm .Sterylny *</t>
  </si>
  <si>
    <t>* na każdym opakowaniu musi być zaznaczona data ważności , numer serii i wszystkie informacje w języku polskim.</t>
  </si>
  <si>
    <t>Kateter do drenażu przezskórnego metodą jednostopniową w celu wykonania nefrostomii, sterylny, pakowany podłużnie, pojedynczo w rękaw papierowo-foliowy. Igła powinna być zabezpieczona na całej długości osłoną usztywniającą w postaci przezroczystej rurki. Zestaw powinien zawierać: kateter PIGTAIL z otworami bocznymni 9F x 26cm, igłę dwuczęściową 15G x 29cm, opaskę zaciskową, kranik jednodrożny oraz łącznik do worka na mocz.</t>
  </si>
  <si>
    <t>Kaniula dotętnicza  z zaworem odcinającym Typu Floswiitch zapobiegającym wypływowi krwi ,redukując w ten sposób ryzyko zatoru powietrznego w dojściu dotętniczym oraz potencjalnej ekspozycji na krew. Kaniula przeznaczona do wprowadznia do tętnic obwodowych w celu pobierania krwi na gazometrię lub inwazyjnego monitorowania ciśnienia .Sterylna , jednorazowa o wymiarze : 20 G 1,1 mmx 45 mm wielkość przepływu 49 ml/min. Na opakowaniach jednostkowych i zbiorczych kaniul muszą być zawarte, naniesione przez producenta, istotne informacje takie jak :długość i rozmiar kaniuli, wartość przepływów w ml/min, rodzaj materiału z jakiego wykonana jest kaniula oraz rodzaj steryliacji, informacja o tym ,iż produkt jest bezlateksowy,.Widoczna data ważności, nr sereii ( wszystkie inforacje w języku polskim. Kaniula musi być pakowana  w opakowanie typu folia-papier wielowarstwowy, wykonany z materiału odpornego  na mikro-rozszczelnienia, zabezpieczające przed wilgocią gwarantujące bezpieczeństwo mikrobiologiczne. Sterylne.</t>
  </si>
  <si>
    <t>Maski tlenowe</t>
  </si>
  <si>
    <t>33157110-9</t>
  </si>
  <si>
    <t xml:space="preserve"> Zestaw do aerozoloterapii ( dren dł 2,1 m, ustnik, trójnik, nebulizator 6 m,). Sterylny. Bez zawartości ftalanów. Na każdym opakowaniu musi być zaznaczona data ważności, numer serii i wszystkie informacje w języku polskim.</t>
  </si>
  <si>
    <t>Maska tlenowa z nebulizatorem i drenem dla dorosłych. Wykonana z przezroczystego nietoksycznego PCV z regulowana blaszką na nos. Maska do średniej koncentacji tlenu z nebulizatorem 6ml oraz drenem dł210 cm Musi  posiadać  zabezpieczenie  przed wylewaniem leku do maski. Sterylna.Bez zawartości ftalanów. Na każdym opakowaniu musi być zaznaczona data ważności, numer serii i wszystkie informacje w języku polskim. (Rozmiar L, XLw zależności od  potrzeb zamawiającego.)</t>
  </si>
  <si>
    <t>Maska tlenowa z nebulizatorem i drenem dla dzieci Wykonana z przezroczystego nietoksycznego PCV z regulowana blaszką na nos. Maska do średniej koncentacji tlenu z nebulizatorem 6ml oraz drenem dł 210 cm. Musi  posiadać  zabezpieczenie  przed wylewaniem leku do maski. Sterylna Bez zawartości ftalanów. Na każdym opakowaniu musi być zaznaczona data ważności, numer serii i wszystkie informacje w języku polskim. (Rozmiary dziecięce M, L) rozmiar w zaleznosci od potrzeb zamawiajacego.</t>
  </si>
  <si>
    <t>Mandryn wypełniający całość światła kaniuli z końcówką Luer-Lock. Jałowy. Pakowany pojedynczo (blistr –pack) z datą ważności , numerem serii , numerem referencyjnym lub numer katalogowy    ,metodą wyjałowienia na opakowaniu. Sterylny.  Zapewniający szczelność i zapobiega wypływaniu krwi. Kompatybilny z każdym standardowym produktem do kaniulacji .Rozmiar (20 G, 22 G, 18 G, 17 G) w zależności od potrzeb zamawiającego.</t>
  </si>
  <si>
    <t>Przyrządy do resuscytacji</t>
  </si>
  <si>
    <t>33171200-1</t>
  </si>
  <si>
    <t>Rurki nosowo- gardłowe rozmiar od  6, 0  do 8,0  wykonane z przezroczystego,miękkiego i delikatnego PVC medycznego wolne do lateksu. Sterylne   na każdym opakowaniu musi być zaznaczona data ważności , numer serii . Rozmiar  zależności od potrzeb Zamawiającego.</t>
  </si>
  <si>
    <t>Zadanie nr 64</t>
  </si>
  <si>
    <r>
      <t xml:space="preserve">Resusytator jednorazowy dla dorosłych z zastawką nadciśnieniową 60 cmH2O. </t>
    </r>
    <r>
      <rPr>
        <sz val="11"/>
        <rFont val="Times New Roman"/>
        <family val="1"/>
        <charset val="238"/>
      </rPr>
      <t xml:space="preserve">Dedykowany do wentylacji pacjentów dorosych. Zabezpiecza porównywalną ilość tlenu w rezerwuarze do przeprowadzenia skutecznej resuscytacji. Dłuższy dren ttlenowy zabezpieczający długości 150 do 180cm.  Resusytator jednorazowy dla dorosłych z zastawką nadciśnieniową 60 cmH2O. W zestawie maski nr 4 i 5,worek z PCV o poj. 1700ml +/-200ml, rezerwuar tlenowy o poj. 2000 ml, drenem dł 210 cm. Na każdym opakowaniu  data ważności ,  numer serii </t>
    </r>
  </si>
  <si>
    <t>Resuscytator jednorazowego. Dedykowany do wentylacji pacjentów pediatrycznych. Zabezpiecza porównywalną ilość tlenu w rezerwuarze do przeprowadzenia skutecznej resuscytacji. Resuscytator jednorazowego użytku z workiem o pojemności 600ml dziecięcy z zastawką nadciśnieniową 40 cmH2O. W zestawie maski nr 2 i 3 oraz rezerwuar tlenu 1.500 +/-200ml.</t>
  </si>
  <si>
    <r>
      <t>Resuscytator jednorazowego użytku .Dedykowany do wentylacji pacjentów noworodkowych. Zabezpiecza porównywalną ilość tlenu w rezerwuarze do przeprowadzenia skutecznej resuscytacji.Resuscytator jednorazowego użytku z workiem o pojemności 280ml noworodkowy z zastawką nadciśnieniową 40 cmH2O. W zestawie maski nr 0 i 1 oraz rezerwuar tlenu 1600m</t>
    </r>
    <r>
      <rPr>
        <b/>
        <u/>
        <sz val="11"/>
        <rFont val="Times New Roman"/>
        <family val="1"/>
        <charset val="238"/>
      </rPr>
      <t>l</t>
    </r>
  </si>
  <si>
    <t>Łącznik karbowany, o długości 15 cm  zespolony z podwójnie obrotowym łącznikiem kątowym. Sterylny. Pakowany pojedynczo (blistr –pack) z datą ważności, numerem serii, numerem referencyjnym  lub numer katalogowy, metodą wyjałowienia na opakowaniu. Sterylny,  na każdym opakowaniu musi być zaznaczona data ważności , numer serii .</t>
  </si>
  <si>
    <t xml:space="preserve">Obwód oddechowy jednorazowy na intensywną terapię dla dorosłych, 22 mm, z PCV, dł.160 cm - 180 cm –    Złącza respiratora 22 fleks, z gumy. Trójnik Y 22M, 15F, Sterylny. Jednorazowy .  Na każdym opakowaniu musi być zaznaczona data ważności , numer serii .  </t>
  </si>
  <si>
    <t xml:space="preserve">  Czujnik do ciągłego pomiaru rzutu serca z dostępu tętniczego; kompatybilny z posiadaną przez Szpital platformą kliniczną EV 1000 i monitorem Vigileo firmy Edwards Lifesciences; opis: długość linii 125cm; dwa niezależne gniazda sygnału ciśnienia; połączenia gniazd sygnału ciśnienia – bezpinowe; czujnik pozwalający na inwazyjny pomiar ciśnienia krwi na zewnętrznym monitorze funkcji życiowych bez konieczności podłączania dodatkowych przetworników ciśnienia i linii pomiarowych; sterylny j.użytku  Czujnik rzutu minutowego FloTrac</t>
  </si>
  <si>
    <t>Czujnik do pomiaru ciśnienia metodą bezpośrednią – pojedynczy, kompatybilny z posiadaną przez Szpital platformą kliniczną EV 1000; sterylny j.użytku; opis: długość linii płuczącej 150cm; biureta wyposażona w system zabezpieczający przed zapowietrzeniem (szpikulec w biurecie z trzema otworami); jeden przetwornik do krwawego pomiaru ciśnienia o częstotliwości własnej samego przetwornika≥200Hz, błąd pomiaru przetwornika (nieliniowość i histereza) do 15%; odpowiednie oznaczenie drenów – kolorystyczne oznakowanie linii i kraników; system przepłukiwania uruchamiany wielokierunkowo przez pociąganie za niebieski wypustek; połączenie przetwornika z kablem łączącym z monitorem, bezpinowe, chroniące przed zalaniem (wodoodporne); linia nie powinna wymagać stosowania dodatkowych eliminatorów zakłóceń rezonansowych w warunkach OIT lub na Bloku Operacyjnym; przetwornik zawiera osobny port do testowania poprawności działania systemu; linia z przetwornikiem: /kabel sygnałowy/ monitor  Linia z przetwornikiem ciśnienia pojedynczo</t>
  </si>
  <si>
    <t>Zestaw do szynowania moczowodów
typu Double-J 4,7 Ch:
• cewnik o śr. 4,7 Ch oraz dł. 26 cm,
• otwarty-zamknięty,
• popychacz o dł. 40 i 70 cm (do
wyboru przez Zamawiającego</t>
  </si>
  <si>
    <t>Zestaw do szynowania moczowodów
typu Double-J 4,7 Ch:
• cewnik o śr. 4,7 Ch oraz dł. 26 cm,
• otwarty-otwarty,
• popychacz o dł. 40 i 70 cm (do
wyboru przez Zamawiającego).</t>
  </si>
  <si>
    <t>Zestaw do szynowania moczowodów
typu Double-J 4,7 Ch:
• cewnik o śr. 4,7 Ch oraz dł. 28 cm,
• otwarty-zamknięty,
• popychacz o dł. 40 i 70 cm (do
wyboru przez Zamawiającego).</t>
  </si>
  <si>
    <t>Zestaw do szynowania moczowodów
typu Double-J 4,7 Ch:
• cewnik o śr. 4,7 Ch oraz dł. 28 cm,
• otwarty-otwarty,
• popychacz o dł. 40 i 70 cm (do
wyboru przez Zamawiającego)</t>
  </si>
  <si>
    <t>Zestaw do szynowania moczowodów
typu Double-J 4,8 Ch z magnesem:
• cewnik o śr. 4,8 Ch oraz dł. 26 cm,
• pętla pęcherzowa wyposażona
w magnes do wychwytywania,
• urządzenie wychwytujące z
końcówką magnetyczną wygiętą
pod kątem 30°,
• otwarty-otwarty,
• popychacz o dł. 40.</t>
  </si>
  <si>
    <t>* na każdym opakowaniu musi być zaznaczona data ważności , numer serii i wszystkie informacje w języku polskim .</t>
  </si>
  <si>
    <t>Maski tlenowe dla dorosłych. Wykonane z przezroczystego nietoksycznego PCV. Maska do średniej koncentracji tlenu., z regulowaną blaszką na nos , regulowana gumka umożliwiająca dokładne dopasowanie maski,dren długości (min 180 cm -210 cm zakończony uniwersalnym łącznikiem. Rozmiar uniwersalny. Sterylne. Rozmiar L ,XL w zależności od  potrzeb zamawiającego.</t>
  </si>
  <si>
    <t>Maski tlenowe dla dzieci .Wykonane z przezroczystego nietoksycznego PCV. Maska do średniej koncentracji tlenu., z regulowaną blaszką na nos , regulowana gumka umożliwiająca dokładne dopasowanie maski,dren długości  (min 180 cm-210 cm,zakończony uniwersalnym łącznikiem. Rozmiar uniwersalny. Sterylne.</t>
  </si>
  <si>
    <r>
      <rPr>
        <sz val="11"/>
        <color rgb="FF000000"/>
        <rFont val="Times New Roman"/>
        <family val="1"/>
        <charset val="238"/>
      </rPr>
      <t>Maska  tlenowa z rezerwuarem i drenem długości  min 2,1 m odpornym  na przetarcia z  zakończony uniwersalnym łącznikiem. Służy do dostarczania tlenu o wysokiej koncentracji tlenu. Maska wykonana z przezroczystego  nietoksycznego PCV z regulowaną blaszką na nos  oraz  z regulowaną  gumką w masce. Konstrukcja worka na ruchomym łączniku zapewniającym przepływ tlenu i redukuje niebezpieczeństwo zagięcia worka. Sterylne.</t>
    </r>
    <r>
      <rPr>
        <b/>
        <sz val="11"/>
        <color rgb="FF000000"/>
        <rFont val="Times New Roman"/>
        <family val="1"/>
        <charset val="238"/>
      </rPr>
      <t xml:space="preserve"> </t>
    </r>
    <r>
      <rPr>
        <sz val="11"/>
        <color rgb="FF000000"/>
        <rFont val="Times New Roman"/>
        <family val="1"/>
        <charset val="238"/>
      </rPr>
      <t>Bez zawartości ftalanów. Na każdym opakowaniu musi być zaznaczona data ważności, numer serii i wszystkie informacje w języku polskim. Maski dla dorosłych lub dzieci. Rozmiar w zależności od potrzeb zamawiającego.</t>
    </r>
  </si>
  <si>
    <t>Maska tlenowa "Venturi".Maski do tlenoterapii o regulowanej koncentracji tlenu.Zestaw składa się z maski aerozolowej, rury karbowanej, zwężki Venturiego oznaczone kolorami. Sterylne Bez zawartości ftalanów. Na każdym opakowaniu musi być zaznaczona data ważności, numer serii i wszystkie informacje w języku polskim. Maski dla dorosłych.( Rozmiar L, XLw zależności od  potrzeb zamawiającego.)</t>
  </si>
  <si>
    <t>Maski twarzowe wykonane z PCV medycznego z przezroczystą kopułą umożliwiająca kontrolę wzrokową. Rozmiary oznaczone kolorami. Miękki kołnierz umożliwiający dobre przyleganie do twarzy pacjenta. Maski z zastawką regulującą wypełnienie kołnierza. Sterylne, pakowane pojedynczo. Na zewnątrz opakowania powinna być umieszczona informacja o produkcie medycznym (nazwa, parametry, numer referencyjny lub numer katalogowy, data ważności, numer serii, metoda wyjałowienia). Rozmiar 0,00, 000, 1   w zależności od potrzeb zamawiającego.</t>
  </si>
  <si>
    <t>Maski twarzowe wykonane z PCV medycznego z przezroczystą kopułą umożliwiająca kontrolę wzrokową. Rozmiary oznaczone kolorami. Miękki kołnierz umożliwiający dobre przyleganie do twarzy pacjenta. Maski z zastawką regulującą wypełnienie kołnierza. Sterylne, pakowane pojedynczo. Na zewnątrz opakowania powinna być umieszczona informacja o produkcie medycznym (nazwa, parametry, numer referencyjny lub numer katalogowy, data ważności, numer serii, metoda wyjałowienia). Rozmiar 2,3,4, 5 w zależności od potrzeb zamawiającego.</t>
  </si>
  <si>
    <t>Bezigłowy zawór dostępu naczyniowego. Bezigłowy port do wielokrotnego zastosowania bez mechanicznych części wewnętrznych o prostym torze przepływu, przezroczysty, bezbarwny, z podzielną silikonową membraną, kompatybilny z końcówką Luer Lock, o przepływie minimalnym 525 ml/min., do stosowania na 7 dni lub 100 razy. Sterylny. Pakowany pojedynczo(blistr –pack) z datą ważności , numerem serii , numerem referencyjnym  lub numer katalogowy, metodą wyjałowienia na opakowaniu. Na każdym opakowaniu musi być zaznaczona data ważności, numer serii i wszystkie informacje w języku polskim. Produkt powinien być dostarczony z informacją, iż nie zawiera lateksu. Pakowane folia-papier</t>
  </si>
  <si>
    <t>Przedłużacz  z portem bez igłowym dwudrożny. Posiadający dwie zastawki luer, do bezpiecznej , bezigłowej iniekcji, oraz dren długości 22 cm, zaciski na drenie w zestawie , obrotowy łacznik luer  lock -męski. Rozmiar zastawek  1,2 x 2,5 mm. Pakowany pojedynczo(blistr –pack) z datą ważności, numerem serii, numerem referencyjnym  lub numer katalogowy, metodą wyjałowienia na opakowaniu. Sterylny. Na każdym opakowaniu musi być zaznaczona data ważności, numer serii i wszystkie informacje w języku polskim. Produkt powinien być dostarczony z informacją ,iż nie zawiera lateksu. Pakowane folia-papier.
Dop. odp. przedłużacze z portem bezigłowym o długości 9 cm z dwoma zastawkami o wymiarach 1,2x3,0 cm.</t>
  </si>
  <si>
    <t>Przedłużacz  z portem bez igłowym trójdrożnym. Posiadający trzy zastawki luer o wymiarach 1,2 x 25 mm, do bezpiecznej bezigłowej iniekcji, oraz dren o długości 21 cm, zaciski na drenie w zestawie, obrotowy łacznik luer-lock męski. Pakowany pojedynczo(blistr –pack) z datą ważności, numerem serii, numerem referencyjnym lub numer katalogowy, metodą wyjałowienia na opakowaniu. Sterylny. Na każdym opakowaniu musi być zaznaczona data ważności, numer serii i wszystkie informacje w języku polskim. Produkt powinien być dostarczony z informacją, iż nie zawiera lateksu. Pakowane folia-papier
Dop. odp. przedłużacze z portem bezigłowym o długości 9 cm z trzema zastawkami o wymiarach 1,2x3,0 cm.</t>
  </si>
  <si>
    <t xml:space="preserve"> Aparat do przygotowywania i pobierania leków z butelek
+ dla wszystkich opakowań o pojemności 3 – 1000ml
+ szczelna zatyczka zamyka łącznik ze zintegrowaną zastawką i wbudowanym filtrem 0,45 mcg zapewniając maksymalnąochronę przed zanieczyszczeniami
+ łatwy w obsłudze i higienie przy wielokrotnych pobraniach leków 
+ dołączona zastawka zabezpieczająca lek przed wyciekaniem, po rozłączeniu strzykawki. Sterylny. Pakowany folia-papier, nr serii, data ważności na opakowaniu.
Dop. odp. przyrząd do wielokrotnego pobierania płynu/leku posiada filtr odpowietrzający, czyli bakteryjny o wielkości porów 0,1 µm, nie zawierające PVC, DEHP i lateksu, z osłonką zabezpieczającą port do pobrań chroniącą przed przypadkową kontaminacją poprzez brak bezpośredniego kontaktu z otoczeniem zewnętrznym, objętość wypełnienia 0,25 ml, kompatybilne z opakowaniami płynów infuzyjnych typu butelka, pakowany pojedynczo.
Dopuszczono Przyrząd do wielokrotnego pobierania płynu/leku posiada filtr odpowietrzający, czyli bakteryjny o wielkości porów 0,1 µm, nie zawierające PVC, DEHP i lateksu, z osłonką zabezpieczającą port do pobrań chroniącą przed przypadkową kontaminacją poprzez brak bezpośredniego kontaktu z otoczeniem zewnętrznym, objętość wypełnienia 0,25 ml, kompatybilne z opakowaniami płynów infuzyjnych typu butelka, pakowany pojedynczo</t>
  </si>
  <si>
    <t>Zestaw cewników naczyniowych, permanentnych, wykonane z kauczuku silikonowego,miękkie,  z mufą ,,dakronową”, kształt kanałów ,,podwójne D”, z szczelinami bocznymi wycinanymi laserowo, kształt wylotu cewnika, Spiral Z”, końcówki cewnika silikonowe z nadrukiem objętości wypełnienia na ramionach dostępne w wymiarach: cewnik o średnicy 14,5 Fr,: o długości 19 cm, 23 cm, 28 cm, 33 cm. w zależności od potrzeb zamawiającego. W skład zestawu wchodzą: igła wprowadzająca gr. 18 G, prowadnica J prosta, rozrywana koszulka/ rozszerzacz (pull-apart) 16 Fr z PTFE, tunel rozwidlony, skalpel nr 11, rozszerzacz 12 Fr,  gaziki 10x10 cm , strzykawka 12 ml,  samoprzylepny opatrunek na ranę, Sterylny.  na każdym opakowaniu musi być zaznaczona data ważności , numer serii i wszystkie informacje w języku polskim.</t>
  </si>
  <si>
    <t>Zadanie nr 67</t>
  </si>
  <si>
    <t>Zadanie nr 68</t>
  </si>
  <si>
    <t>Adapter do podciśnieniowych systemów pobierania krwi. Adapter jest kompatybilny z żeńskimi końcówkami Luer wenflonów, cewników itp., mogą być także stosowane z igłami iniekcyjnymi.</t>
  </si>
  <si>
    <t>Zadanie nr 41</t>
  </si>
  <si>
    <t>Cewniki moczowodowe wyskalowane cylindryczne, proste z końcem zamkniętym z jednym/dwoma / sześcioma otworami bocznymi, typu Nelaton, dł. Ok. 70 cm CH4. Sterylny. Na każdym opakowaniu musi być zaznaczona data ważności, numer serii i wszystkie informacje w języku polskim .</t>
  </si>
  <si>
    <t>Cewniki moczowodowe typu Nelaton cylindryczny, prosty z końcem zamkniętym z jednym/dwoma / sześcioma otworami bocznymi, dł. Ok. 70 cm CH5. Sterylny. Na każdym opakowaniu musi być zaznaczona data ważności, numer serii i wszystkie informacje w języku polskim .</t>
  </si>
  <si>
    <t>Cewniki pooperacyjne typu Dufour, trójdrożne, balon 30-50 ml, lateks pokryty hydrożelem, CH22. Sterylny.  Na każdym opakowaniu musi być zaznaczona data ważności, numer serii i wszystkie informacje w języku polskim.</t>
  </si>
  <si>
    <t>Cewniki pooperacyjne typu Dufour, trójdrożne, balon 60-80 ml, lateks pokryty hydrożelem, CH24. Sterylny. Na każdym opakowaniu musi być zaznaczona data ważności, numer serii i wszystkie informacje w języku polskim .</t>
  </si>
  <si>
    <t>Przyrządy używane na salach operacyjnych</t>
  </si>
  <si>
    <t>33162200-5</t>
  </si>
  <si>
    <t>Jednorazowa łyżka do laryngoskopu ,światłowodowa , typu MaIntosh, rozmiar2,3,4 .Łyzka komatybilna z twz " zielonymi "rękojeściami ISO 7376-3 .Mocowanie łyżki do rękojeści przy pomocy zatrzaskowego mechanizmu , z dwoma plastikowymi trzpieniami po bokach łyzki .Łyżka wykonana z ABS . Gładka , matowa łopatka umożliwiajaca łagodne i łatwe przesuwanie rurki intubacyjnej bez odbijania światła . Pakowane pojedyńczo, mikrobiologicznie czyste , nr serii i data ważności na kazdym jednostkowym opakowaniu. Kopatybilny z posiadaną rękojeścią.</t>
  </si>
  <si>
    <t>Szt.</t>
  </si>
  <si>
    <t>Nefrostomia 2-stopniowa hydrofilna
Zestaw zawiera
-cewnik wykonany z poliuretanu, dł. Całkowita 250mm, dł. Z zagięciem typ J 215mm
-igła z mandrynem do wyprostowania cewki
-koniec do-nerkowy pokryt hydrożelem na dł. 90mm
-łącznik do worka na mocz
-igła 2-częściowa 18G dł. 20cm
-prowadnica Lunderquista z miękkim bezpiecznym końcem typ J
-rozm.9Fr</t>
  </si>
  <si>
    <t>Nefrostomia 2-stopniowa hydrofilna z zabalonem 2,5ml
Zestaw zawiera
-cewnik wykonany z poliuretanu z zagięciem typu J
-zako nczenie balonem 2,5ml wolnym od lateksu
-koniec do-nerkowy pokryty hydrożelem na dł. 90mm
-łącznik do worka na mocz
-igła 2-częściowa 18G 20cm
-prowadnica Lunderquista z miękkim bezpiecznym końcem typ J
-rozm.10CH</t>
  </si>
  <si>
    <t>Zestawy do cystostomii, metalowy, rozdzieralny trokar; cewnik z pętlą o śr 2-4 cm otwartym zakończeniem; w zestawie zacisk, zatyczka, CH14.Sterylny*</t>
  </si>
  <si>
    <t>* na każdym opakowaniu musi być zaznaczona data ważności, numer serii i wszystkie informacje w języku polskim.</t>
  </si>
  <si>
    <t>Worki do ssaków</t>
  </si>
  <si>
    <t>Worki do ssaków próżniowych o pojemności 1000 ml.</t>
  </si>
  <si>
    <t>Worki do ssaków próżniowych o pojemności 2000 ml.</t>
  </si>
  <si>
    <t>Worki do ssaków próżniowych o pojemności 3000 ml.</t>
  </si>
  <si>
    <t>Pojemniki plastikowe do worków od ssaków próżniowych o pojemności 2000 ml. Pojemniki kompatybilne z systemem FLOVAC.</t>
  </si>
  <si>
    <t>Pojemniki plastikowe do worków od ssaków próżniowych o pojemności 3000 ml. Pojemniki kompatybilne z systemem FLOVAC.</t>
  </si>
  <si>
    <t>Dren do łączenia tandemowego</t>
  </si>
  <si>
    <t>Zadanie nr 70</t>
  </si>
  <si>
    <t>Uchwyt elektrod z przełącznikiem cięcie-koagulacja, wielorazowy, kompatybilny z generatorem Force Triad Valleylab , kabel 5m,wtyk 3-pionowy</t>
  </si>
  <si>
    <t>Przewód elektrody powrotnej pacjenta z klipsem o szerokości styku od 2,5cm do 4cm, przewód dł.od 4,6m do 5m kompatybilny z generatorem Valleylab</t>
  </si>
  <si>
    <t>Elektroda powrotna dla dorosłych z klejem elektroprzewodzącym i dzielonym stykiem szerokości od 2,5cm do 4cm, wyposażona w system kontroli jakości styku kompatybilny z systemem REM generatora Valleylab oraz żelem zapewniającym przwidłowe przyleganie do skóry.</t>
  </si>
  <si>
    <t>Kabel elektrody neutralnej z klipsem o dł. 5m kompatybilny z diatermią AESCULAP</t>
  </si>
  <si>
    <t>Elektroda EKG F 50-55</t>
  </si>
  <si>
    <t>Elektroda EKG LFO-360 (mała, dla dzieci)</t>
  </si>
  <si>
    <t xml:space="preserve">Elektroda całodobowa do holtera wykonana na podłożu pianki PE z nacięciem do umocowania przewodu, prostokątna 35 x 55 mm </t>
  </si>
  <si>
    <t>Elektroda silikonowo-węglowa   6 cm x 12 cm  z podwójnym  przyłączem  do zabiegów fizjoterapeutycznych</t>
  </si>
  <si>
    <t>Żel ścierny, przeznaczony do mechanicznego usuwania warstwy rogowej naskórka, utrudniającej otrzymanie czytelnego zapisu elektrycznego z powierzchni skóry. Zalecany  przed wykonaniem standardowego badania EKG i EEG, 24-godzinnego monitorowania EKG i EEG metodą Holtera, badania wysiłkowego na bieżni i cykloergometrze. Poprawia przewodnictwo skóry, ogranicza zapis artefaktów, odporny na wysychanie, posiada neutralny odczyn pH, nie wykazuje właściwości alergizujących , poj.  160ml</t>
  </si>
  <si>
    <t>Żel do USG, poj. 5 l   bezbarwny, bezwonny, hypoalergiczny, bakteriostatyczny, całkowicie wodny roztwór nieuszkadzający głowic. Duże opakowanie powinno zawierać dodatkowo pusty pojemnik o pojemności 250 ml w celu przelania żelu z dużego opakowania</t>
  </si>
  <si>
    <t>Żel do EKG, poj. 0,25 l</t>
  </si>
  <si>
    <t>Wyroby diagnostyczne</t>
  </si>
  <si>
    <t>33124130-5</t>
  </si>
  <si>
    <t>Papier do aparatu USG VIDEOPRINTER K-65HM/CE</t>
  </si>
  <si>
    <t>Papier KTG BISTOS 300 BT  130x120x250</t>
  </si>
  <si>
    <t>Papier KTG COROMETRICS 430</t>
  </si>
  <si>
    <t>Papier do aparatu EKG 104 X 40 z nadrukiem</t>
  </si>
  <si>
    <t>Papier z nadrukiem do aparatu EKG ASCARD A4 112x25 PAS</t>
  </si>
  <si>
    <t>Papier do defibrylatora life pack 106x22 PAS z nadrukiem</t>
  </si>
  <si>
    <t>Papier SONY UPP 210 HD</t>
  </si>
  <si>
    <t>Papier EKG Gold / BTL-08 210 x 20</t>
  </si>
  <si>
    <t>Zadanie nr 72</t>
  </si>
  <si>
    <t>Kubek jednorazowego użytku, poj. 200 ml</t>
  </si>
  <si>
    <t>kieliszek do leków plastikowy ze skalą do 30ml (ze stałą miarką grawerowaną 5,10,15)</t>
  </si>
  <si>
    <t>Okulary do fototerapii  jednorazowego  użytku, obwód głowy 30-38 cm</t>
  </si>
  <si>
    <t>Osłonki lateksowe suche na głowice USG</t>
  </si>
  <si>
    <t>Termometr lekarski bez etui żelowy</t>
  </si>
  <si>
    <t>Szkiełka podstawowe z polem  matowym   25,4 mm x  76,2 mm</t>
  </si>
  <si>
    <t>Koc przeżycia - folia aluminiowa</t>
  </si>
  <si>
    <t>Opaska uciskowa - staza automatyczna Typu  JETPULL</t>
  </si>
  <si>
    <t>Staza gumowa bezlateksowa (25 szt.)</t>
  </si>
  <si>
    <t>Szyna Kramera 500 mm x 70 mm</t>
  </si>
  <si>
    <t>Szyna Kramera 1000 mm x 100 mm</t>
  </si>
  <si>
    <t>Szyna Kramera 1500 mm x 100 mm</t>
  </si>
  <si>
    <t>Szyna aluminiowa 230 x 20 mm</t>
  </si>
  <si>
    <t>Opaska identyfikacyjna dla niemowląt i dzieci, miękka z zaoblonymi końcami</t>
  </si>
  <si>
    <t>opaska  identyfikacyjna  Z – Band  Direct  dla  dzieci  do  drukarki  ZEBRA HC 100  o  wymiarach  177 mm  x  25 mm</t>
  </si>
  <si>
    <t>opaska  identyfikacyjna Z – Band Direct  dla  dorosłych  do  drukarki  ZEBRA  HC 100  o  wymiarach  279,4 mm  x  25,4 mm</t>
  </si>
  <si>
    <t>Elektrody</t>
  </si>
  <si>
    <t>Elektroda System ze złączem  QUICK COMBO do deflibrylatora Life Pack 12 (dla dorosłych)</t>
  </si>
  <si>
    <t xml:space="preserve">Wartość Vat : </t>
  </si>
  <si>
    <t>Pojemnik na zużyte igły z pokrywą, poj. 0,7 l</t>
  </si>
  <si>
    <t>Pojemnik na zużyte igły z pokrywą, poj. 1 l</t>
  </si>
  <si>
    <t xml:space="preserve">Pojemnik na zużyte igły z pokrywą, poj. 0,7 l (prostokątny)  </t>
  </si>
  <si>
    <t>Pojemnik na zużyte igły z pokrywą poj. 2,0 l wysokość 22 cm</t>
  </si>
  <si>
    <t>Pojemnik na zużyte igły z pokrywą poj. 5 l</t>
  </si>
  <si>
    <t>Pojemnik na zużyte igły z pokrywą poj. 10 l</t>
  </si>
  <si>
    <t>Pojemnik 100 ml do transportu moczu z nakrętką, niesterylny</t>
  </si>
  <si>
    <t>Zadanie nr 2</t>
  </si>
  <si>
    <t>Zadanie nr 62</t>
  </si>
  <si>
    <t>Zadanie nr 65</t>
  </si>
  <si>
    <t>Zadanie nr 69</t>
  </si>
  <si>
    <t>Zadanie nr 63</t>
  </si>
  <si>
    <t xml:space="preserve">Przyrząd do precyzyjnego podawania płynów infuzyjnych i lipidów, z regulacją prędkości przepływu w zakresie 2ml/h - 350ml/h (dla płynów infuzyjnych), z podwójną skalą: w mm/h oraz literową; z możliwością podłączenia zestawu kroplowego, jednoznacznie zaznaczoną pozycją wyłączenia/zamknięcia przepływu i naniesionym znacznikiem kierunku zwiększani/zmniejszania nastawy; wyposażony po obu stronach w przezierne dreny odporne na zamknięcie światła i przeciekanie, o łącznej długości do 45cm, bez portu do wstrzyknięć, z łącznikami typu luer lock (męskim i żeńskim) z koreczkami ochronnymi; posiadający wyprofilowany uchwyt gwarantujący pewne trzymanie regulatora; opakowanie folia-papier, z dokładnymi danymi producenta produktu na opakowaniu; z obrazkową instrukcją podłączenia regulatora w języku polskim dołączoną do produktu. </t>
  </si>
  <si>
    <t>Zadanie nr 10</t>
  </si>
  <si>
    <t>Zadanie nr 11</t>
  </si>
  <si>
    <t>Zadanie nr 12</t>
  </si>
  <si>
    <t>Zadanie nr 71</t>
  </si>
  <si>
    <t>Wszystkie oferowane wyroby medyczne muszą posiadać aktualne dokumenty potwierdzające dopuszczenie  do obrotu zgodnie z obowiązującymi przepisami  (certyfikaty, deklaracje zgodności CE producenta potwierdzające zgodność wyrobu z wymaganiami dyrektyw Unii Europejskiej, potwierdzenie zgłoszenia do Rejestru Wytwórców i Wyrobów Medycznych Prezesa Urzędu Rejestracji produktów Leczniczych, Wyrobów Medycznych i produktów Biobójczych).</t>
  </si>
  <si>
    <r>
      <t xml:space="preserve">Dotyczy wszystkich zadań:
UWAGA!
W celu wyliczenia ceny zadania należy uzupełnić wyłącznie kolumny:
- cena netto opakowania,
- ilość w opakowaniu </t>
    </r>
    <r>
      <rPr>
        <b/>
        <sz val="11"/>
        <color theme="4"/>
        <rFont val="Times New Roman"/>
        <family val="1"/>
        <charset val="238"/>
      </rPr>
      <t>(ilości wskazane w formularzu są przykładowe i  mogą być zmieniane według uznania Wykonawcy za wyjątkiem zad. nr 2, w którym Zamawiający wymaga zaoferowania wskazanej ilości)</t>
    </r>
    <r>
      <rPr>
        <b/>
        <sz val="11"/>
        <rFont val="Times New Roman"/>
        <family val="1"/>
        <charset val="238"/>
      </rPr>
      <t>,
- stawka VAT.
Pozostałe dane zostaną uzupełnione automatycznie z uwzględnieniem następujących zasad:
- ilość opakowań jest zaokrąglana do pełnego opakowania w górę,
- wartość pozycji jest zaokąglana do 2 miejsc po przecinku (do 1 grosza).
UWAGA!
Wyliczenia wykonane w inny sposób będę traktowane jako niezgodne z SWZ.</t>
    </r>
  </si>
  <si>
    <t>Ilość wierszy tabeli dostosować do oferowanego asortymentu (każdy nr katalogowy w odrębnym wierszu)</t>
  </si>
  <si>
    <t>Nr pozycji zadania powyżej</t>
  </si>
  <si>
    <r>
      <t>Przedmiot zamówienia
(</t>
    </r>
    <r>
      <rPr>
        <sz val="11"/>
        <color indexed="8"/>
        <rFont val="Times New Roman"/>
        <family val="1"/>
        <charset val="238"/>
      </rPr>
      <t>Podać nazwę zgodną z nazewnictwem używanym w wystawianych dokumentach dostaw oraz fakturach)</t>
    </r>
  </si>
  <si>
    <t>Nr katalogowy</t>
  </si>
  <si>
    <t>Producent</t>
  </si>
  <si>
    <t>Przyrząd do przetacznia płynów infuzyjnych , komora kroplowa wykonana z PP z filtrem płynu o wielkości oczek 15 µm całość wolna od ftalanów ( informacja na opakowaniu jednostkowym). Dwukanałowy, ostry kolec komory kroplowej ze zmatowioną powierzchnią, gwarantujący szczelne i pewne połączenie z pojemnikami z płynami , zacisk rolkowy,wyposażony  w uchwyt na drenie oraz możliowość  zabezpieczenia igły biorczej po użyciu . Długość przyrządu min. 150 cm .  Zakończenie drenu luer-loc.Opakowanie  folia-papier. Sterylny.  Na każdym opakowaniu musi być zaznaczona data ważności , numer serii i wszystkie informacje w języku polskim</t>
  </si>
  <si>
    <t>33141300-3</t>
  </si>
  <si>
    <t>Urządzenia do pobierania krwi</t>
  </si>
  <si>
    <t xml:space="preserve">Strzykawka do pomp infuzyjnych. Strzykawka 3-częściowa do pomp o pojemności 50/60 ml. Posiada przezroczysty cylinder oraz czarna, wyraźną skala , które umożliwiają precyzyjne odmierzanie leku, oraz blokadę tłoka zabezpieczającą przed niekontrolowanym wysunięciu się tłoka z komory strzykawki. Strzykawka jest bezpieczna dla osób uczulonych na lateks - nie zawiera żadnych lateksowych elementów. . Kompatybilna z posiadanymi przez zamawiającego ( pompy infuzyjne Perfusor  Space).Sterylna. Na każdym opakowaniu musi być zaznaczona data ważności, numer serii i wszystkie informacje w języku polskim. Produkt powinien być dostarczony z informacją ,iż nie zawiera lateksu. Pakowane folia-papier. </t>
  </si>
  <si>
    <t>Strzykawka do pomp infuzyjnych. Strzykawka 3-częściowa do pomp o pojemności 50/60 ml. Posiada bursztynowy cylinder oraz czarna, wyraźną skalę, które umożliwiają precyzyjne odmierzanie leku oraz blokadę tłoka zabezpieczającą przed niekontrolowanym wysunięciu się tłoka z komory strzykawki . Strzykawka jest bezpieczna dla osób uczulonych na lateks - nie zawiera żadnych lateksowych elementów. . Kompatybilna z posiadanymi przez zamawiającego ( pompy infuzyjne Perfusor  Space).Sterylna. Na każdym opakowaniu musi być zaznaczona data ważności, numer serii i wszystkie informacje w języku polskim. Produkt powinien być dostarczony z informacją ,iż nie zawiera lateksu. Pakowane folia-papier.</t>
  </si>
  <si>
    <r>
      <t>Rurka intubacyjna bez mankietu o potwierdzonej badaniami klinicznymi obniżonej przenikalności dla podtlenku azotu lub z innym zewnętrznym systemem monitoringu wzrostu ciśnienia, z otworu Murphyego, znacznik rtg  na całej długości rurki , średnica widoczna po zaintubowaniu. nazwa producenta  Sterylnie pakowane pojedynczo w opakowanie pozwalające zachować odpowiedni kształt.. Na zewnątrz opakowania powinna być umieszczona informacja o produkcie medycznym (nazwa, parametry, numer referencyjny lub  numer katalogowy, data ważności, numer serii, metoda wyjałowienia.). Rozmiar</t>
    </r>
    <r>
      <rPr>
        <b/>
        <sz val="11"/>
        <color indexed="8"/>
        <rFont val="Times New Roman"/>
        <family val="1"/>
        <charset val="238"/>
      </rPr>
      <t xml:space="preserve"> 2,0; 2,5; 3,0</t>
    </r>
    <r>
      <rPr>
        <sz val="11"/>
        <color indexed="8"/>
        <rFont val="Times New Roman"/>
        <family val="1"/>
        <charset val="238"/>
      </rPr>
      <t>;  w zależności od potrzeb zamawiającego.</t>
    </r>
  </si>
  <si>
    <r>
      <t xml:space="preserve">Rurka intubacyjna z mankietem o potwierdzonej badaniami klinicznymi obniżonej przenikalności dla podtlenku azotu lub z innym zewnętrznym systemem monitoringu wzrostu ciśnienia, z otworu Murphyego, znacznik rtg  na całej długości rurki , średnica widoczna po zaintubowaniu. nazwa producenta  Sterylnie pakowane pojedynczo w opakowanie pozwalające zachować odpowiedni kształt.. Na zewnątrz opakowania powinna być umieszczona informacja o produkcie medycznym (nazwa, parametry, numer referencyjny lub  numer katalogowy, data ważności, numer serii, metoda wyjałowienia.). Rozmiar </t>
    </r>
    <r>
      <rPr>
        <b/>
        <sz val="11"/>
        <color indexed="8"/>
        <rFont val="Times New Roman"/>
        <family val="1"/>
        <charset val="238"/>
      </rPr>
      <t>3,5; 4,0; 4,5; 5,0; 5,5;6,0; 6,5;7,0;7,5;</t>
    </r>
    <r>
      <rPr>
        <sz val="11"/>
        <color indexed="8"/>
        <rFont val="Times New Roman"/>
        <family val="1"/>
        <charset val="238"/>
      </rPr>
      <t xml:space="preserve"> </t>
    </r>
    <r>
      <rPr>
        <b/>
        <sz val="11"/>
        <color indexed="8"/>
        <rFont val="Times New Roman"/>
        <family val="1"/>
        <charset val="238"/>
      </rPr>
      <t xml:space="preserve">8,0;8,5;9,0 </t>
    </r>
    <r>
      <rPr>
        <sz val="11"/>
        <color indexed="8"/>
        <rFont val="Times New Roman"/>
        <family val="1"/>
        <charset val="238"/>
      </rPr>
      <t>w zależności od potrzeb zamawiającego.</t>
    </r>
  </si>
  <si>
    <t>Prowadnica intubacyjna  pozwalająca nadać rurce  odpowiednią krzywiznę, konieczne przy trudnych intubacjach, pokryta miękkim tworzywem typu PCV, sterylna, jednorazowa. Prowadnica średnicy  zew. od  2,2mm; 3mm; 4mm do 5mm rozmiar w zależności od potrzeb zamawiającego.</t>
  </si>
  <si>
    <t>Katetery do drenażu klatki piersiowej z trokarami ostrymi typu trójgraniec, o długości 40 cm ,wykonane z miękkiego, termoplastycznego, odpornego na załamania PCV, z wewnętrzną powłoką poliuretanową, znacznikami głebokości co 2 cm., linią wzdłżną widoczną w RTG, dwoma otworami ssącymi, otworami końcowymi gładko zakończonymi, zintegrowanymi łącznikami(typu schodkowego), sterylne ,pakowane pojedynczo w podwójne opakowanie papierowo-foliowe, dostarczane  w opakowaniach zewnętrznych, opatrzone informacją   (na zewnętrz opakowania zbiorczego i jednostkowego) o produkcie medycznym(nazwa, parametry, numer referencyjny, LOT, data przydatności nie krótsza niż rok, metoda wyjałowienia. W rozmiarach: 24Ch/40cm; 28Ch/40cm;32Ch/40cm. (w zależności od potrzeb zamawiającego).</t>
  </si>
  <si>
    <t>Strzykawki j.uż. 5 ml .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5 ml skala do 6 ml.</t>
  </si>
  <si>
    <t>Strzykawki j.uż. 10 ml.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10 ml skala do 12 ml.</t>
  </si>
  <si>
    <t>Strzykawki j.uż. 20 ml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20 ml skala do 24 ml.</t>
  </si>
  <si>
    <t>Zadanie nr 26</t>
  </si>
  <si>
    <t>Zadanie nr 27</t>
  </si>
  <si>
    <t>Zadanie nr 28</t>
  </si>
  <si>
    <t>Zadanie nr 29</t>
  </si>
  <si>
    <t>Zadanie nr 30</t>
  </si>
  <si>
    <t>Zadanie nr 31</t>
  </si>
  <si>
    <t>Zadanie nr 32</t>
  </si>
  <si>
    <t>Zadanie nr 34</t>
  </si>
  <si>
    <t>Zadanie nr 33</t>
  </si>
  <si>
    <t>Zadanie nr 35</t>
  </si>
  <si>
    <t>Zadanie nr 36</t>
  </si>
  <si>
    <t>Zadanie nr 37</t>
  </si>
  <si>
    <t>Zadanie nr 38</t>
  </si>
  <si>
    <t>Zadanie nr 39</t>
  </si>
  <si>
    <t>Zadanie nr 40</t>
  </si>
  <si>
    <t>Zadanie nr 42</t>
  </si>
  <si>
    <t>Zadanie nr 47</t>
  </si>
  <si>
    <t xml:space="preserve"> Zadanie nr 53</t>
  </si>
  <si>
    <t xml:space="preserve"> Zadanie nr 54</t>
  </si>
  <si>
    <t>Zadanie nr 58</t>
  </si>
  <si>
    <t>Zadanie nr 59</t>
  </si>
  <si>
    <t>Zadanie nr 61</t>
  </si>
  <si>
    <t>Zadanie nr 66</t>
  </si>
  <si>
    <t>Formularz cenowy</t>
  </si>
  <si>
    <t>Załącznik Nr 2 do SWZ 11/2022</t>
  </si>
  <si>
    <t>Sukcesywne dostawy wyrobów medycznych jednorazowego użytku.      Numer sprawy: 11/2022</t>
  </si>
  <si>
    <t>Papier do USG SONY UPP-110 S 110mm x 20m</t>
  </si>
  <si>
    <t>.................................................................................</t>
  </si>
  <si>
    <t xml:space="preserve">(data i podpisy osób upoważnionych do składania </t>
  </si>
  <si>
    <t>oświadczeń woli w imieniu wykonawcy)</t>
  </si>
  <si>
    <t>Obwód  anestezjologiczny rozciągliwy 22 mm dla dorosłych , 42-200 cm ze złaczem repiratora 22F-22F, równoległo ramienny trójnik katowy Y 90 stopni z portami , z portem kapnograf , ze złączami  pajenta 22 M/15F, łaczni prosty 22M-22 M/19F, 2L worek bezlateksowy z koszykiem zapobiegajacym sklejaniu worka pod wpłyewm wilgoci , ramie dodatkowe 90-150 cm, złaczki z systemem uniemozliwiajacym przypadkowe wypięcie układu z apartu . Układ  bakteriologicznie czysty (oświadczenie producenta, potwieradzające możliwość używania układu przez różnych pajentów przy kazdorazowej zmianie filtra pomiędzy pajcentami przez 48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</si>
</sst>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0.00\ &quot;zł&quot;_-;\-* #,##0.00\ &quot;zł&quot;_-;_-* &quot;-&quot;??\ &quot;zł&quot;_-;_-@_-"/>
    <numFmt numFmtId="164" formatCode="_-* #,##0.00\ _z_ł_-;\-* #,##0.00\ _z_ł_-;_-* &quot;-&quot;??\ _z_ł_-;_-@_-"/>
    <numFmt numFmtId="165" formatCode="[$-415]General"/>
    <numFmt numFmtId="166" formatCode="_-* #,##0.00\ _z_ł_-;\-* #,##0.00\ _z_ł_-;_-* \-??\ _z_ł_-;_-@_-"/>
    <numFmt numFmtId="167" formatCode="&quot; &quot;#,##0.00&quot;      &quot;;&quot;-&quot;#,##0.00&quot;      &quot;;&quot; -&quot;#&quot;      &quot;;@&quot; &quot;"/>
    <numFmt numFmtId="168" formatCode="&quot; &quot;#,##0.00&quot;      &quot;;&quot;-&quot;#,##0.00&quot;      &quot;;&quot;-&quot;#&quot;      &quot;;@&quot; &quot;"/>
    <numFmt numFmtId="169" formatCode="#,##0.00\ &quot;zł&quot;"/>
    <numFmt numFmtId="170" formatCode="[$-415]0%"/>
    <numFmt numFmtId="171" formatCode="[$-415]#,##0"/>
    <numFmt numFmtId="172" formatCode="#&quot; &quot;##0"/>
    <numFmt numFmtId="173" formatCode="&quot; &quot;0&quot;      &quot;;&quot;-&quot;0&quot;      &quot;;&quot;-&quot;#&quot;      &quot;;@&quot; &quot;"/>
    <numFmt numFmtId="174" formatCode="[$-415]0"/>
    <numFmt numFmtId="175" formatCode="\ #,##0.00&quot;      &quot;;\-#,##0.00&quot;      &quot;;\-#&quot;      &quot;;@\ "/>
    <numFmt numFmtId="176" formatCode="\ #,##0.00&quot;      &quot;;\-#,##0.00&quot;      &quot;;&quot; -&quot;#&quot;      &quot;;@\ "/>
    <numFmt numFmtId="177" formatCode="&quot; &quot;#,##0.00&quot;      &quot;;&quot;-&quot;#,##0.00&quot;      &quot;;&quot;-&quot;#&quot;      &quot;;&quot; &quot;@&quot; &quot;"/>
    <numFmt numFmtId="178" formatCode="[$-415]0.00"/>
    <numFmt numFmtId="179" formatCode="#,##0.00&quot; zł&quot;"/>
    <numFmt numFmtId="180" formatCode="#,##0.00\ _z_ł"/>
    <numFmt numFmtId="181" formatCode="#,##0.00&quot; zł&quot;;[Red]#,##0.00&quot; zł&quot;"/>
    <numFmt numFmtId="182" formatCode="_-* #,##0.00&quot; zł&quot;_-;\-* #,##0.00&quot; zł&quot;_-;_-* \-??&quot; zł&quot;_-;_-@_-"/>
    <numFmt numFmtId="183" formatCode="&quot; &quot;#,##0.00&quot; zł &quot;;&quot;-&quot;#,##0.00&quot; zł &quot;;&quot;-&quot;#&quot; zł &quot;;&quot; &quot;@&quot; &quot;"/>
    <numFmt numFmtId="184" formatCode="\ #,##0.00&quot;      &quot;;\-#,##0.00&quot;      &quot;;\-#&quot;      &quot;;\ @\ "/>
  </numFmts>
  <fonts count="60">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Times New Roman"/>
      <family val="1"/>
      <charset val="238"/>
    </font>
    <font>
      <sz val="11"/>
      <color theme="1"/>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11"/>
      <name val="Times New Roman"/>
      <family val="1"/>
      <charset val="238"/>
    </font>
    <font>
      <sz val="11"/>
      <color rgb="FF000000"/>
      <name val="Arial11"/>
      <charset val="238"/>
    </font>
    <font>
      <sz val="11"/>
      <color indexed="8"/>
      <name val="Times New Roman"/>
      <family val="1"/>
      <charset val="238"/>
    </font>
    <font>
      <b/>
      <sz val="11"/>
      <color indexed="8"/>
      <name val="Times New Roman"/>
      <family val="1"/>
      <charset val="238"/>
    </font>
    <font>
      <sz val="11"/>
      <color rgb="FF000000"/>
      <name val="Arial1"/>
      <charset val="238"/>
    </font>
    <font>
      <sz val="10"/>
      <color rgb="FF000000"/>
      <name val="Arial CE1"/>
      <charset val="238"/>
    </font>
    <font>
      <sz val="11"/>
      <name val="Times New Roman"/>
      <family val="1"/>
      <charset val="238"/>
    </font>
    <font>
      <sz val="11"/>
      <color rgb="FF000000"/>
      <name val="Calibri"/>
      <family val="2"/>
      <charset val="238"/>
    </font>
    <font>
      <sz val="10"/>
      <color rgb="FF000000"/>
      <name val="Arial CE"/>
      <charset val="238"/>
    </font>
    <font>
      <sz val="12"/>
      <color rgb="FF000000"/>
      <name val="Times New Roman"/>
      <family val="1"/>
      <charset val="238"/>
    </font>
    <font>
      <sz val="8"/>
      <color rgb="FF000000"/>
      <name val="Times New Roman"/>
      <family val="1"/>
      <charset val="238"/>
    </font>
    <font>
      <b/>
      <sz val="8"/>
      <color rgb="FF000000"/>
      <name val="Times New Roman"/>
      <family val="1"/>
      <charset val="238"/>
    </font>
    <font>
      <sz val="10"/>
      <color indexed="8"/>
      <name val="Times New Roman"/>
      <family val="1"/>
      <charset val="238"/>
    </font>
    <font>
      <sz val="10"/>
      <name val="Arial CE"/>
      <family val="2"/>
      <charset val="238"/>
    </font>
    <font>
      <sz val="11"/>
      <color indexed="8"/>
      <name val="Calibri"/>
      <family val="2"/>
      <charset val="238"/>
    </font>
    <font>
      <sz val="10"/>
      <name val="Arial"/>
      <family val="2"/>
      <charset val="238"/>
    </font>
    <font>
      <sz val="10"/>
      <color rgb="FF000000"/>
      <name val="Arial2"/>
      <charset val="238"/>
    </font>
    <font>
      <sz val="11"/>
      <color indexed="30"/>
      <name val="Times New Roman"/>
      <family val="1"/>
      <charset val="238"/>
    </font>
    <font>
      <i/>
      <sz val="11"/>
      <color indexed="8"/>
      <name val="Times New Roman"/>
      <family val="1"/>
      <charset val="238"/>
    </font>
    <font>
      <sz val="10"/>
      <color indexed="8"/>
      <name val="Calibri3"/>
      <charset val="238"/>
    </font>
    <font>
      <sz val="11"/>
      <color rgb="FF000000"/>
      <name val="Arial"/>
      <family val="2"/>
      <charset val="238"/>
    </font>
    <font>
      <sz val="10"/>
      <name val="Times New Roman"/>
      <family val="1"/>
      <charset val="238"/>
    </font>
    <font>
      <b/>
      <sz val="11"/>
      <color theme="1"/>
      <name val="Times New Roman"/>
      <family val="1"/>
      <charset val="238"/>
    </font>
    <font>
      <sz val="11"/>
      <color rgb="FF000000"/>
      <name val="Times New Roman"/>
      <family val="1"/>
      <charset val="238"/>
    </font>
    <font>
      <sz val="10"/>
      <color theme="1"/>
      <name val="Times New Roman"/>
      <family val="1"/>
      <charset val="238"/>
    </font>
    <font>
      <sz val="10"/>
      <color indexed="8"/>
      <name val="Calibri"/>
      <family val="2"/>
      <charset val="238"/>
    </font>
    <font>
      <b/>
      <sz val="10"/>
      <color indexed="8"/>
      <name val="Calibri3"/>
      <charset val="238"/>
    </font>
    <font>
      <b/>
      <sz val="10"/>
      <color indexed="8"/>
      <name val="Times New Roman"/>
      <family val="1"/>
      <charset val="238"/>
    </font>
    <font>
      <sz val="11"/>
      <color indexed="8"/>
      <name val="Calibri3"/>
      <charset val="238"/>
    </font>
    <font>
      <b/>
      <sz val="10"/>
      <name val="Times New Roman"/>
      <family val="1"/>
    </font>
    <font>
      <b/>
      <sz val="10"/>
      <name val="Times New Roman"/>
      <family val="1"/>
      <charset val="238"/>
    </font>
    <font>
      <b/>
      <u/>
      <sz val="11"/>
      <name val="Times New Roman"/>
      <family val="1"/>
      <charset val="238"/>
    </font>
    <font>
      <sz val="11"/>
      <name val="Calibri"/>
      <family val="2"/>
      <charset val="238"/>
      <scheme val="minor"/>
    </font>
    <font>
      <sz val="12"/>
      <name val="Times New Roman"/>
      <family val="1"/>
      <charset val="238"/>
    </font>
    <font>
      <b/>
      <sz val="16"/>
      <name val="Times New Roman"/>
      <family val="1"/>
      <charset val="238"/>
    </font>
    <font>
      <sz val="10"/>
      <name val="Calibri3"/>
      <charset val="238"/>
    </font>
    <font>
      <b/>
      <sz val="16"/>
      <color rgb="FF000000"/>
      <name val="Times New Roman"/>
      <family val="1"/>
      <charset val="238"/>
    </font>
    <font>
      <sz val="16"/>
      <color rgb="FF000000"/>
      <name val="Times New Roman"/>
      <family val="1"/>
      <charset val="238"/>
    </font>
    <font>
      <b/>
      <sz val="11"/>
      <color rgb="FF000000"/>
      <name val="Times New Roman"/>
      <family val="1"/>
      <charset val="238"/>
    </font>
    <font>
      <sz val="10"/>
      <color rgb="FF000000"/>
      <name val="Calibri3"/>
      <charset val="238"/>
    </font>
    <font>
      <b/>
      <sz val="10"/>
      <color rgb="FF000000"/>
      <name val="Calibri3"/>
      <charset val="238"/>
    </font>
    <font>
      <sz val="11"/>
      <color rgb="FF000000"/>
      <name val="Calibri3"/>
      <charset val="238"/>
    </font>
    <font>
      <b/>
      <sz val="10"/>
      <name val="Times New Roman"/>
      <family val="1"/>
      <charset val="1"/>
    </font>
    <font>
      <b/>
      <sz val="16"/>
      <color indexed="8"/>
      <name val="Times New Roman"/>
      <family val="1"/>
      <charset val="238"/>
    </font>
    <font>
      <sz val="11"/>
      <color indexed="8"/>
      <name val="Arial11"/>
      <charset val="238"/>
    </font>
    <font>
      <b/>
      <sz val="11"/>
      <color indexed="8"/>
      <name val="Calibri"/>
      <family val="2"/>
      <charset val="238"/>
    </font>
    <font>
      <sz val="10"/>
      <color rgb="FF000000"/>
      <name val="Times New Roman"/>
      <family val="1"/>
      <charset val="238"/>
    </font>
    <font>
      <b/>
      <sz val="10"/>
      <color rgb="FF000000"/>
      <name val="Times New Roman"/>
      <family val="1"/>
      <charset val="238"/>
    </font>
    <font>
      <sz val="10"/>
      <color rgb="FF000000"/>
      <name val="Arial"/>
      <family val="2"/>
      <charset val="238"/>
    </font>
    <font>
      <b/>
      <sz val="11"/>
      <color theme="4"/>
      <name val="Times New Roman"/>
      <family val="1"/>
      <charset val="238"/>
    </font>
    <font>
      <sz val="11"/>
      <color indexed="10"/>
      <name val="Times New Roman"/>
      <family val="1"/>
      <charset val="238"/>
    </font>
    <font>
      <i/>
      <sz val="12"/>
      <color theme="1"/>
      <name val="Times New Roman"/>
      <family val="1"/>
      <charset val="238"/>
    </font>
  </fonts>
  <fills count="2">
    <fill>
      <patternFill patternType="none"/>
    </fill>
    <fill>
      <patternFill patternType="gray125"/>
    </fill>
  </fills>
  <borders count="54">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auto="1"/>
      </right>
      <top style="thin">
        <color indexed="8"/>
      </top>
      <bottom style="thin">
        <color auto="1"/>
      </bottom>
      <diagonal/>
    </border>
    <border>
      <left style="thin">
        <color indexed="64"/>
      </left>
      <right/>
      <top/>
      <bottom style="thin">
        <color indexed="64"/>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48">
    <xf numFmtId="0" fontId="0" fillId="0" borderId="0"/>
    <xf numFmtId="44" fontId="1" fillId="0" borderId="0" applyFont="0" applyFill="0" applyBorder="0" applyAlignment="0" applyProtection="0"/>
    <xf numFmtId="165" fontId="9" fillId="0" borderId="0"/>
    <xf numFmtId="0" fontId="9" fillId="0" borderId="0"/>
    <xf numFmtId="165" fontId="12" fillId="0" borderId="0"/>
    <xf numFmtId="0" fontId="13" fillId="0" borderId="0"/>
    <xf numFmtId="0" fontId="13" fillId="0" borderId="0"/>
    <xf numFmtId="0" fontId="15" fillId="0" borderId="0"/>
    <xf numFmtId="0" fontId="13" fillId="0" borderId="0"/>
    <xf numFmtId="9" fontId="13" fillId="0" borderId="0"/>
    <xf numFmtId="0" fontId="12" fillId="0" borderId="0"/>
    <xf numFmtId="165" fontId="16" fillId="0" borderId="0"/>
    <xf numFmtId="0" fontId="12" fillId="0" borderId="0" applyNumberFormat="0" applyBorder="0" applyProtection="0"/>
    <xf numFmtId="170" fontId="12" fillId="0" borderId="0" applyBorder="0" applyProtection="0"/>
    <xf numFmtId="165" fontId="12" fillId="0" borderId="0"/>
    <xf numFmtId="165" fontId="16" fillId="0" borderId="0"/>
    <xf numFmtId="170" fontId="16" fillId="0" borderId="0"/>
    <xf numFmtId="0" fontId="21" fillId="0" borderId="0"/>
    <xf numFmtId="0" fontId="22" fillId="0" borderId="0"/>
    <xf numFmtId="0" fontId="23" fillId="0" borderId="0"/>
    <xf numFmtId="168" fontId="24" fillId="0" borderId="0"/>
    <xf numFmtId="165" fontId="15" fillId="0" borderId="0"/>
    <xf numFmtId="0" fontId="12" fillId="0" borderId="0"/>
    <xf numFmtId="9" fontId="1" fillId="0" borderId="0" applyFont="0" applyFill="0" applyBorder="0" applyAlignment="0" applyProtection="0"/>
    <xf numFmtId="165" fontId="16" fillId="0" borderId="0"/>
    <xf numFmtId="0" fontId="9" fillId="0" borderId="0" applyNumberFormat="0" applyBorder="0" applyProtection="0"/>
    <xf numFmtId="0" fontId="15" fillId="0" borderId="0" applyNumberFormat="0" applyBorder="0" applyProtection="0"/>
    <xf numFmtId="165" fontId="16" fillId="0" borderId="0" applyBorder="0" applyProtection="0"/>
    <xf numFmtId="0" fontId="13" fillId="0" borderId="0" applyNumberFormat="0" applyBorder="0" applyProtection="0"/>
    <xf numFmtId="9" fontId="13" fillId="0" borderId="0" applyBorder="0" applyProtection="0"/>
    <xf numFmtId="182" fontId="23" fillId="0" borderId="0" applyFill="0" applyBorder="0" applyAlignment="0" applyProtection="0"/>
    <xf numFmtId="0" fontId="21" fillId="0" borderId="0"/>
    <xf numFmtId="183" fontId="28" fillId="0" borderId="0"/>
    <xf numFmtId="165" fontId="15" fillId="0" borderId="0" applyBorder="0" applyProtection="0"/>
    <xf numFmtId="165" fontId="16" fillId="0" borderId="0" applyBorder="0" applyProtection="0"/>
    <xf numFmtId="170" fontId="16" fillId="0" borderId="0" applyBorder="0" applyProtection="0"/>
    <xf numFmtId="170" fontId="16" fillId="0" borderId="0"/>
    <xf numFmtId="44" fontId="22" fillId="0" borderId="0" applyFont="0" applyFill="0" applyBorder="0" applyAlignment="0" applyProtection="0"/>
    <xf numFmtId="0" fontId="12" fillId="0" borderId="0"/>
    <xf numFmtId="0" fontId="22" fillId="0" borderId="0"/>
    <xf numFmtId="0" fontId="1" fillId="0" borderId="0"/>
    <xf numFmtId="165" fontId="12" fillId="0" borderId="0" applyBorder="0" applyProtection="0"/>
    <xf numFmtId="9" fontId="22" fillId="0" borderId="0" applyFont="0" applyFill="0" applyBorder="0" applyAlignment="0" applyProtection="0"/>
    <xf numFmtId="9" fontId="21" fillId="0" borderId="0" applyFill="0" applyBorder="0" applyAlignment="0" applyProtection="0"/>
    <xf numFmtId="9" fontId="22" fillId="0" borderId="0" applyFill="0" applyBorder="0" applyProtection="0"/>
    <xf numFmtId="0" fontId="23" fillId="0" borderId="0"/>
    <xf numFmtId="0" fontId="22" fillId="0" borderId="0"/>
    <xf numFmtId="0" fontId="56" fillId="0" borderId="0" applyNumberFormat="0" applyBorder="0" applyProtection="0"/>
  </cellStyleXfs>
  <cellXfs count="777">
    <xf numFmtId="0" fontId="0" fillId="0" borderId="0" xfId="0"/>
    <xf numFmtId="0" fontId="4" fillId="0" borderId="0" xfId="0" applyFont="1"/>
    <xf numFmtId="165" fontId="10" fillId="0" borderId="0" xfId="4" applyFont="1"/>
    <xf numFmtId="164" fontId="11" fillId="0" borderId="6" xfId="1" applyNumberFormat="1" applyFont="1" applyFill="1" applyBorder="1" applyAlignment="1" applyProtection="1">
      <alignment horizontal="center" vertical="center" wrapText="1"/>
    </xf>
    <xf numFmtId="164" fontId="11" fillId="0" borderId="9" xfId="1" applyNumberFormat="1" applyFont="1" applyFill="1" applyBorder="1" applyAlignment="1" applyProtection="1">
      <alignment vertical="center" wrapText="1"/>
    </xf>
    <xf numFmtId="164" fontId="11" fillId="0" borderId="9" xfId="1" applyNumberFormat="1" applyFont="1" applyFill="1" applyBorder="1" applyAlignment="1" applyProtection="1">
      <alignment horizontal="center" vertical="center" wrapText="1"/>
    </xf>
    <xf numFmtId="164" fontId="11" fillId="0" borderId="15" xfId="1" applyNumberFormat="1" applyFont="1" applyFill="1" applyBorder="1" applyAlignment="1" applyProtection="1">
      <alignment horizontal="center" vertical="center" wrapText="1"/>
    </xf>
    <xf numFmtId="0" fontId="14" fillId="0" borderId="0" xfId="18" applyFont="1"/>
    <xf numFmtId="44" fontId="10" fillId="0" borderId="14" xfId="1" applyFont="1" applyFill="1" applyBorder="1" applyAlignment="1"/>
    <xf numFmtId="44" fontId="10" fillId="0" borderId="12" xfId="1" applyFont="1" applyFill="1" applyBorder="1" applyAlignment="1"/>
    <xf numFmtId="0" fontId="11" fillId="0" borderId="0" xfId="3" applyFont="1" applyBorder="1"/>
    <xf numFmtId="0" fontId="10" fillId="0" borderId="0" xfId="3" applyFont="1" applyBorder="1"/>
    <xf numFmtId="169" fontId="10" fillId="0" borderId="0" xfId="3" applyNumberFormat="1" applyFont="1" applyBorder="1"/>
    <xf numFmtId="164" fontId="37" fillId="0" borderId="8" xfId="30" applyNumberFormat="1" applyFont="1" applyFill="1" applyBorder="1" applyAlignment="1" applyProtection="1">
      <alignment horizontal="center" vertical="center" wrapText="1"/>
    </xf>
    <xf numFmtId="164" fontId="8" fillId="0" borderId="9" xfId="1" applyNumberFormat="1" applyFont="1" applyFill="1" applyBorder="1" applyAlignment="1" applyProtection="1">
      <alignment horizontal="center" vertical="center" wrapText="1"/>
    </xf>
    <xf numFmtId="4" fontId="10" fillId="0" borderId="14" xfId="1" applyNumberFormat="1" applyFont="1" applyFill="1" applyBorder="1" applyAlignment="1"/>
    <xf numFmtId="166" fontId="8" fillId="0" borderId="34" xfId="30" applyNumberFormat="1" applyFont="1" applyFill="1" applyBorder="1" applyAlignment="1" applyProtection="1">
      <alignment horizontal="center" vertical="center" wrapText="1"/>
    </xf>
    <xf numFmtId="166" fontId="8" fillId="0" borderId="8" xfId="30" applyNumberFormat="1" applyFont="1" applyFill="1" applyBorder="1" applyAlignment="1" applyProtection="1">
      <alignment horizontal="center" vertical="center" wrapText="1"/>
    </xf>
    <xf numFmtId="0" fontId="10" fillId="0" borderId="0" xfId="31" applyFont="1" applyFill="1"/>
    <xf numFmtId="9" fontId="14" fillId="0" borderId="11" xfId="42" applyFont="1" applyFill="1" applyBorder="1" applyAlignment="1" applyProtection="1">
      <alignment horizontal="center" vertical="center"/>
    </xf>
    <xf numFmtId="166" fontId="8" fillId="0" borderId="0" xfId="30" applyNumberFormat="1" applyFont="1" applyFill="1" applyBorder="1" applyAlignment="1" applyProtection="1">
      <alignment horizontal="center" vertical="center" wrapText="1"/>
    </xf>
    <xf numFmtId="9" fontId="14" fillId="0" borderId="8" xfId="43" applyFont="1" applyFill="1" applyBorder="1" applyAlignment="1" applyProtection="1">
      <alignment horizontal="center" vertical="center"/>
    </xf>
    <xf numFmtId="169" fontId="11" fillId="0" borderId="0" xfId="1" applyNumberFormat="1" applyFont="1" applyFill="1" applyBorder="1" applyAlignment="1" applyProtection="1">
      <alignment horizontal="center" vertical="center" wrapText="1"/>
    </xf>
    <xf numFmtId="0" fontId="14" fillId="0" borderId="0" xfId="39" applyFont="1"/>
    <xf numFmtId="1" fontId="0" fillId="0" borderId="0" xfId="0" applyNumberFormat="1"/>
    <xf numFmtId="0" fontId="14" fillId="0" borderId="0" xfId="39" applyFont="1" applyFill="1"/>
    <xf numFmtId="0" fontId="8" fillId="0" borderId="0" xfId="31" applyFont="1" applyFill="1"/>
    <xf numFmtId="0" fontId="14" fillId="0" borderId="0" xfId="18" applyFont="1" applyFill="1"/>
    <xf numFmtId="2" fontId="14" fillId="0" borderId="0" xfId="18" applyNumberFormat="1" applyFont="1" applyFill="1"/>
    <xf numFmtId="0" fontId="8" fillId="0" borderId="0" xfId="18" applyFont="1" applyFill="1"/>
    <xf numFmtId="0" fontId="14" fillId="0" borderId="9" xfId="18" applyFont="1" applyFill="1" applyBorder="1" applyAlignment="1">
      <alignment horizontal="center" vertical="center"/>
    </xf>
    <xf numFmtId="0" fontId="14" fillId="0" borderId="9" xfId="17" applyFont="1" applyFill="1" applyBorder="1" applyAlignment="1">
      <alignment horizontal="left" vertical="center" wrapText="1"/>
    </xf>
    <xf numFmtId="3" fontId="14" fillId="0" borderId="9" xfId="17" applyNumberFormat="1" applyFont="1" applyFill="1" applyBorder="1" applyAlignment="1">
      <alignment horizontal="center" vertical="center"/>
    </xf>
    <xf numFmtId="0" fontId="14" fillId="0" borderId="9" xfId="0" applyFont="1" applyFill="1" applyBorder="1" applyAlignment="1">
      <alignment horizontal="center" vertical="center" wrapText="1"/>
    </xf>
    <xf numFmtId="180" fontId="14" fillId="0" borderId="8" xfId="0" applyNumberFormat="1" applyFont="1" applyFill="1" applyBorder="1" applyAlignment="1">
      <alignment horizontal="center" vertical="center" wrapText="1"/>
    </xf>
    <xf numFmtId="9" fontId="14" fillId="0" borderId="11" xfId="18" applyNumberFormat="1" applyFont="1" applyFill="1" applyBorder="1" applyAlignment="1">
      <alignment horizontal="center" vertical="center" wrapText="1"/>
    </xf>
    <xf numFmtId="9" fontId="14" fillId="0" borderId="8" xfId="18" applyNumberFormat="1" applyFont="1" applyFill="1" applyBorder="1" applyAlignment="1">
      <alignment horizontal="center" vertical="center" wrapText="1"/>
    </xf>
    <xf numFmtId="0" fontId="8" fillId="0" borderId="11" xfId="18" applyFont="1" applyFill="1" applyBorder="1"/>
    <xf numFmtId="0" fontId="10" fillId="0" borderId="14" xfId="18" applyFont="1" applyFill="1" applyBorder="1"/>
    <xf numFmtId="0" fontId="10" fillId="0" borderId="14" xfId="18" applyFont="1" applyFill="1" applyBorder="1" applyAlignment="1">
      <alignment horizontal="center" vertical="center" wrapText="1"/>
    </xf>
    <xf numFmtId="169" fontId="10" fillId="0" borderId="14" xfId="18" applyNumberFormat="1" applyFont="1" applyFill="1" applyBorder="1" applyAlignment="1">
      <alignment horizontal="center" vertical="center" wrapText="1"/>
    </xf>
    <xf numFmtId="169" fontId="10" fillId="0" borderId="12" xfId="18" applyNumberFormat="1" applyFont="1" applyFill="1" applyBorder="1" applyAlignment="1">
      <alignment horizontal="center" vertical="center" wrapText="1"/>
    </xf>
    <xf numFmtId="0" fontId="14" fillId="0" borderId="0" xfId="18" applyFont="1" applyFill="1" applyAlignment="1">
      <alignment horizontal="center" vertical="center" wrapText="1"/>
    </xf>
    <xf numFmtId="2" fontId="14" fillId="0" borderId="0" xfId="18" applyNumberFormat="1" applyFont="1" applyFill="1" applyAlignment="1">
      <alignment horizontal="center" vertical="center" wrapText="1"/>
    </xf>
    <xf numFmtId="0" fontId="14" fillId="0" borderId="11" xfId="18" applyFont="1" applyFill="1" applyBorder="1" applyAlignment="1">
      <alignment horizontal="center" vertical="center" wrapText="1"/>
    </xf>
    <xf numFmtId="167" fontId="11" fillId="0" borderId="12" xfId="2" applyNumberFormat="1" applyFont="1" applyFill="1" applyBorder="1" applyAlignment="1">
      <alignment horizontal="left" vertical="center" wrapText="1"/>
    </xf>
    <xf numFmtId="0" fontId="14" fillId="0" borderId="0" xfId="18" applyFont="1" applyFill="1" applyAlignment="1">
      <alignment horizontal="right"/>
    </xf>
    <xf numFmtId="167" fontId="11" fillId="0" borderId="0" xfId="2" applyNumberFormat="1" applyFont="1" applyFill="1" applyAlignment="1">
      <alignment horizontal="left" vertical="center" wrapText="1"/>
    </xf>
    <xf numFmtId="0" fontId="4" fillId="0" borderId="0" xfId="0" applyFont="1" applyFill="1"/>
    <xf numFmtId="0" fontId="14" fillId="0" borderId="9" xfId="0" applyFont="1" applyFill="1" applyBorder="1" applyAlignment="1">
      <alignment horizontal="center" vertical="center"/>
    </xf>
    <xf numFmtId="180" fontId="10" fillId="0" borderId="9" xfId="5" applyNumberFormat="1" applyFont="1" applyFill="1" applyBorder="1" applyAlignment="1">
      <alignment horizontal="center" vertical="center" wrapText="1"/>
    </xf>
    <xf numFmtId="9" fontId="14" fillId="0" borderId="11" xfId="18" applyNumberFormat="1" applyFont="1" applyFill="1" applyBorder="1" applyAlignment="1">
      <alignment horizontal="center" vertical="center"/>
    </xf>
    <xf numFmtId="0" fontId="14" fillId="0" borderId="1" xfId="17" applyFont="1" applyFill="1" applyBorder="1" applyAlignment="1">
      <alignment horizontal="left" vertical="center" wrapText="1"/>
    </xf>
    <xf numFmtId="3" fontId="14" fillId="0" borderId="1" xfId="17" applyNumberFormat="1" applyFont="1" applyFill="1" applyBorder="1" applyAlignment="1">
      <alignment horizontal="center" vertical="center"/>
    </xf>
    <xf numFmtId="0" fontId="14" fillId="0" borderId="1" xfId="18" applyFont="1" applyFill="1" applyBorder="1" applyAlignment="1">
      <alignment horizontal="center" vertical="center"/>
    </xf>
    <xf numFmtId="0" fontId="14" fillId="0" borderId="11" xfId="18" applyFont="1" applyFill="1" applyBorder="1" applyAlignment="1">
      <alignment horizontal="center" vertical="center"/>
    </xf>
    <xf numFmtId="0" fontId="14" fillId="0" borderId="8" xfId="17" applyFont="1" applyFill="1" applyBorder="1" applyAlignment="1">
      <alignment horizontal="left" vertical="center" wrapText="1"/>
    </xf>
    <xf numFmtId="3" fontId="14" fillId="0" borderId="8" xfId="17" applyNumberFormat="1" applyFont="1" applyFill="1" applyBorder="1" applyAlignment="1">
      <alignment horizontal="center" vertical="center"/>
    </xf>
    <xf numFmtId="0" fontId="14" fillId="0" borderId="8" xfId="18" applyFont="1" applyFill="1" applyBorder="1" applyAlignment="1">
      <alignment horizontal="center" vertical="center"/>
    </xf>
    <xf numFmtId="0" fontId="10" fillId="0" borderId="35" xfId="18" applyFont="1" applyFill="1" applyBorder="1"/>
    <xf numFmtId="169" fontId="10" fillId="0" borderId="35" xfId="18" applyNumberFormat="1" applyFont="1" applyFill="1" applyBorder="1" applyAlignment="1">
      <alignment horizontal="center" vertical="center" wrapText="1"/>
    </xf>
    <xf numFmtId="169" fontId="10" fillId="0" borderId="36" xfId="18" applyNumberFormat="1" applyFont="1" applyFill="1" applyBorder="1" applyAlignment="1">
      <alignment horizontal="center" vertical="center" wrapText="1"/>
    </xf>
    <xf numFmtId="169" fontId="14" fillId="0" borderId="0" xfId="18" applyNumberFormat="1" applyFont="1" applyFill="1" applyAlignment="1">
      <alignment horizontal="center" vertical="center" wrapText="1"/>
    </xf>
    <xf numFmtId="169" fontId="14" fillId="0" borderId="11" xfId="18" applyNumberFormat="1" applyFont="1" applyFill="1" applyBorder="1" applyAlignment="1">
      <alignment horizontal="center" vertical="center" wrapText="1"/>
    </xf>
    <xf numFmtId="0" fontId="0" fillId="0" borderId="0" xfId="0" applyFill="1"/>
    <xf numFmtId="164" fontId="11" fillId="0" borderId="33" xfId="1" applyNumberFormat="1" applyFont="1" applyFill="1" applyBorder="1" applyAlignment="1" applyProtection="1">
      <alignment horizontal="center" vertical="center" wrapText="1"/>
    </xf>
    <xf numFmtId="9" fontId="14" fillId="0" borderId="8" xfId="44" applyFont="1" applyFill="1" applyBorder="1" applyAlignment="1" applyProtection="1">
      <alignment horizontal="center" vertical="center"/>
    </xf>
    <xf numFmtId="9" fontId="14" fillId="0" borderId="11" xfId="44" applyFont="1" applyFill="1" applyBorder="1" applyAlignment="1" applyProtection="1">
      <alignment horizontal="center" vertical="center"/>
    </xf>
    <xf numFmtId="0" fontId="0" fillId="0" borderId="8" xfId="0" applyBorder="1"/>
    <xf numFmtId="9" fontId="29" fillId="0" borderId="11" xfId="0" applyNumberFormat="1" applyFont="1" applyFill="1" applyBorder="1" applyAlignment="1">
      <alignment horizontal="center" vertical="center" wrapText="1"/>
    </xf>
    <xf numFmtId="9" fontId="27" fillId="0" borderId="11" xfId="3" applyNumberFormat="1" applyFont="1" applyFill="1" applyBorder="1" applyAlignment="1">
      <alignment horizontal="center" vertical="center" wrapText="1"/>
    </xf>
    <xf numFmtId="0" fontId="11" fillId="0" borderId="8" xfId="3" applyFont="1" applyFill="1" applyBorder="1" applyAlignment="1">
      <alignment horizontal="center" vertical="center" wrapText="1"/>
    </xf>
    <xf numFmtId="169" fontId="14" fillId="0" borderId="0" xfId="18" applyNumberFormat="1" applyFont="1" applyFill="1" applyBorder="1" applyAlignment="1">
      <alignment horizontal="center" vertical="center" wrapText="1"/>
    </xf>
    <xf numFmtId="167" fontId="11" fillId="0" borderId="0" xfId="2" applyNumberFormat="1" applyFont="1" applyFill="1" applyBorder="1" applyAlignment="1">
      <alignment horizontal="left" vertical="center" wrapText="1"/>
    </xf>
    <xf numFmtId="0" fontId="5" fillId="0" borderId="0" xfId="0" applyFont="1" applyFill="1"/>
    <xf numFmtId="0" fontId="6" fillId="0" borderId="0" xfId="0" applyFont="1" applyFill="1" applyAlignment="1">
      <alignment wrapText="1"/>
    </xf>
    <xf numFmtId="0" fontId="8" fillId="0" borderId="0" xfId="0" applyFont="1" applyFill="1" applyAlignment="1">
      <alignment vertical="center" wrapText="1"/>
    </xf>
    <xf numFmtId="0" fontId="10" fillId="0" borderId="9" xfId="5" applyFont="1" applyFill="1" applyBorder="1" applyAlignment="1">
      <alignment horizontal="left" vertical="center" wrapText="1"/>
    </xf>
    <xf numFmtId="165" fontId="11" fillId="0" borderId="0" xfId="2" applyFont="1" applyFill="1"/>
    <xf numFmtId="0" fontId="11" fillId="0" borderId="0" xfId="3" applyFont="1" applyFill="1"/>
    <xf numFmtId="165" fontId="11" fillId="0" borderId="0" xfId="14" applyFont="1" applyFill="1"/>
    <xf numFmtId="2" fontId="11" fillId="0" borderId="0" xfId="2" applyNumberFormat="1" applyFont="1" applyFill="1"/>
    <xf numFmtId="165" fontId="11" fillId="0" borderId="0" xfId="14" applyFont="1" applyFill="1" applyAlignment="1">
      <alignment vertical="top"/>
    </xf>
    <xf numFmtId="0" fontId="30" fillId="0" borderId="0" xfId="0" applyFont="1" applyFill="1"/>
    <xf numFmtId="2" fontId="11" fillId="0" borderId="0" xfId="4" applyNumberFormat="1" applyFont="1" applyFill="1"/>
    <xf numFmtId="0" fontId="8" fillId="0" borderId="0" xfId="3" applyFont="1" applyFill="1"/>
    <xf numFmtId="178" fontId="46" fillId="0" borderId="0" xfId="19" applyNumberFormat="1" applyFont="1" applyFill="1"/>
    <xf numFmtId="0" fontId="11" fillId="0" borderId="0" xfId="3" applyFont="1" applyFill="1" applyBorder="1"/>
    <xf numFmtId="184" fontId="10" fillId="0" borderId="45" xfId="27" applyNumberFormat="1" applyFont="1" applyFill="1" applyBorder="1" applyAlignment="1" applyProtection="1">
      <alignment horizontal="center" vertical="center" wrapText="1"/>
    </xf>
    <xf numFmtId="184" fontId="10" fillId="0" borderId="1" xfId="27" applyNumberFormat="1" applyFont="1" applyFill="1" applyBorder="1" applyAlignment="1" applyProtection="1">
      <alignment horizontal="center" vertical="center" wrapText="1"/>
    </xf>
    <xf numFmtId="0" fontId="11" fillId="0" borderId="1" xfId="5" applyFont="1" applyFill="1" applyBorder="1" applyAlignment="1">
      <alignment horizontal="center" vertical="center" wrapText="1"/>
    </xf>
    <xf numFmtId="2" fontId="11" fillId="0" borderId="1" xfId="5" applyNumberFormat="1" applyFont="1" applyFill="1" applyBorder="1" applyAlignment="1">
      <alignment horizontal="center" vertical="center" wrapText="1"/>
    </xf>
    <xf numFmtId="3" fontId="14" fillId="0" borderId="9" xfId="17" applyNumberFormat="1" applyFont="1" applyFill="1" applyBorder="1" applyAlignment="1">
      <alignment horizontal="center" vertical="center" wrapText="1"/>
    </xf>
    <xf numFmtId="0" fontId="14" fillId="0" borderId="9" xfId="18" applyFont="1" applyFill="1" applyBorder="1" applyAlignment="1">
      <alignment horizontal="center" vertical="center" wrapText="1"/>
    </xf>
    <xf numFmtId="169" fontId="10" fillId="0" borderId="9" xfId="5" applyNumberFormat="1" applyFont="1" applyFill="1" applyBorder="1" applyAlignment="1">
      <alignment horizontal="center" vertical="center" wrapText="1"/>
    </xf>
    <xf numFmtId="166" fontId="14" fillId="0" borderId="9" xfId="0" applyNumberFormat="1" applyFont="1" applyFill="1" applyBorder="1" applyAlignment="1">
      <alignment vertical="center" wrapText="1"/>
    </xf>
    <xf numFmtId="0" fontId="10" fillId="0" borderId="13" xfId="25" applyFont="1" applyFill="1" applyBorder="1"/>
    <xf numFmtId="49" fontId="10" fillId="0" borderId="13" xfId="25" applyNumberFormat="1" applyFont="1" applyFill="1" applyBorder="1"/>
    <xf numFmtId="0" fontId="10" fillId="0" borderId="36" xfId="25" applyFont="1" applyFill="1" applyBorder="1"/>
    <xf numFmtId="165" fontId="10" fillId="0" borderId="0" xfId="2" applyFont="1" applyFill="1"/>
    <xf numFmtId="0" fontId="14" fillId="0" borderId="8" xfId="0" applyFont="1" applyFill="1" applyBorder="1" applyAlignment="1">
      <alignment horizontal="center" vertical="center"/>
    </xf>
    <xf numFmtId="2" fontId="14" fillId="0" borderId="8" xfId="18" applyNumberFormat="1" applyFont="1" applyFill="1" applyBorder="1" applyAlignment="1">
      <alignment horizontal="center" vertical="center" wrapText="1"/>
    </xf>
    <xf numFmtId="2" fontId="10" fillId="0" borderId="35" xfId="18" applyNumberFormat="1" applyFont="1" applyFill="1" applyBorder="1"/>
    <xf numFmtId="0" fontId="10" fillId="0" borderId="36" xfId="18" applyFont="1" applyFill="1" applyBorder="1"/>
    <xf numFmtId="165" fontId="11" fillId="0" borderId="0" xfId="11" applyFont="1" applyFill="1"/>
    <xf numFmtId="165" fontId="10" fillId="0" borderId="0" xfId="4" applyFont="1" applyFill="1"/>
    <xf numFmtId="0" fontId="10" fillId="0" borderId="0" xfId="3" applyFont="1" applyFill="1"/>
    <xf numFmtId="0" fontId="14" fillId="0" borderId="43" xfId="17" applyFont="1" applyFill="1" applyBorder="1" applyAlignment="1">
      <alignment horizontal="left" vertical="center" wrapText="1"/>
    </xf>
    <xf numFmtId="3" fontId="14" fillId="0" borderId="1" xfId="18" applyNumberFormat="1" applyFont="1" applyFill="1" applyBorder="1" applyAlignment="1">
      <alignment horizontal="center" vertical="center"/>
    </xf>
    <xf numFmtId="0" fontId="14" fillId="0" borderId="1" xfId="0" applyFont="1" applyFill="1" applyBorder="1" applyAlignment="1">
      <alignment horizontal="center" vertical="center"/>
    </xf>
    <xf numFmtId="2" fontId="14" fillId="0" borderId="1" xfId="18" applyNumberFormat="1" applyFont="1" applyFill="1" applyBorder="1" applyAlignment="1">
      <alignment horizontal="center" vertical="center" wrapText="1"/>
    </xf>
    <xf numFmtId="3" fontId="14" fillId="0" borderId="8" xfId="18" applyNumberFormat="1" applyFont="1" applyFill="1" applyBorder="1" applyAlignment="1">
      <alignment horizontal="center" vertical="center"/>
    </xf>
    <xf numFmtId="0" fontId="14" fillId="0" borderId="18" xfId="0" applyFont="1" applyFill="1" applyBorder="1" applyAlignment="1">
      <alignment horizontal="center" vertical="center"/>
    </xf>
    <xf numFmtId="0" fontId="14" fillId="0" borderId="9" xfId="39" applyFont="1" applyFill="1" applyBorder="1" applyAlignment="1">
      <alignment horizontal="left" vertical="center" wrapText="1"/>
    </xf>
    <xf numFmtId="0" fontId="14" fillId="0" borderId="9" xfId="17" applyFont="1" applyFill="1" applyBorder="1" applyAlignment="1">
      <alignment horizontal="center" vertical="center"/>
    </xf>
    <xf numFmtId="2" fontId="14" fillId="0" borderId="9" xfId="18" applyNumberFormat="1" applyFont="1" applyFill="1" applyBorder="1" applyAlignment="1">
      <alignment horizontal="center" vertical="center" wrapText="1"/>
    </xf>
    <xf numFmtId="2" fontId="10" fillId="0" borderId="14" xfId="18" applyNumberFormat="1" applyFont="1" applyFill="1" applyBorder="1"/>
    <xf numFmtId="0" fontId="10" fillId="0" borderId="12" xfId="18" applyFont="1" applyFill="1" applyBorder="1"/>
    <xf numFmtId="168" fontId="10" fillId="0" borderId="9" xfId="5" applyNumberFormat="1" applyFont="1" applyFill="1" applyBorder="1" applyAlignment="1">
      <alignment horizontal="center" vertical="center" wrapText="1"/>
    </xf>
    <xf numFmtId="2" fontId="11" fillId="0" borderId="0" xfId="4" applyNumberFormat="1" applyFont="1" applyFill="1" applyAlignment="1">
      <alignment horizontal="left"/>
    </xf>
    <xf numFmtId="0" fontId="29" fillId="0" borderId="44" xfId="45" applyFont="1" applyFill="1" applyBorder="1" applyAlignment="1">
      <alignment horizontal="left" vertical="center" wrapText="1"/>
    </xf>
    <xf numFmtId="0" fontId="29" fillId="0" borderId="44" xfId="45" applyFont="1" applyFill="1" applyBorder="1" applyAlignment="1">
      <alignment horizontal="center" vertical="center" wrapText="1"/>
    </xf>
    <xf numFmtId="3" fontId="29" fillId="0" borderId="44" xfId="45" applyNumberFormat="1" applyFont="1" applyFill="1" applyBorder="1" applyAlignment="1">
      <alignment horizontal="center" vertical="center" wrapText="1"/>
    </xf>
    <xf numFmtId="2" fontId="54" fillId="0" borderId="44" xfId="46" applyNumberFormat="1" applyFont="1" applyFill="1" applyBorder="1" applyAlignment="1">
      <alignment horizontal="center" vertical="center" wrapText="1"/>
    </xf>
    <xf numFmtId="168" fontId="10" fillId="0" borderId="9" xfId="3" applyNumberFormat="1" applyFont="1" applyFill="1" applyBorder="1" applyAlignment="1">
      <alignment horizontal="center" vertical="center" wrapText="1"/>
    </xf>
    <xf numFmtId="166" fontId="14" fillId="0" borderId="33" xfId="0" applyNumberFormat="1" applyFont="1" applyFill="1" applyBorder="1" applyAlignment="1">
      <alignment vertical="center" wrapText="1"/>
    </xf>
    <xf numFmtId="4" fontId="10" fillId="0" borderId="9" xfId="5" applyNumberFormat="1" applyFont="1" applyFill="1" applyBorder="1" applyAlignment="1">
      <alignment horizontal="center" vertical="center" wrapText="1"/>
    </xf>
    <xf numFmtId="168" fontId="27" fillId="0" borderId="9" xfId="28" applyNumberFormat="1" applyFont="1" applyFill="1" applyBorder="1" applyAlignment="1">
      <alignment horizontal="center" vertical="center" wrapText="1"/>
    </xf>
    <xf numFmtId="1" fontId="0" fillId="0" borderId="0" xfId="0" applyNumberFormat="1" applyFill="1"/>
    <xf numFmtId="1" fontId="2" fillId="0" borderId="0" xfId="0" applyNumberFormat="1" applyFont="1" applyFill="1"/>
    <xf numFmtId="0" fontId="11" fillId="0" borderId="2" xfId="5" applyFont="1" applyFill="1" applyBorder="1" applyAlignment="1">
      <alignment horizontal="center" vertical="center" wrapText="1"/>
    </xf>
    <xf numFmtId="0" fontId="11" fillId="0" borderId="8" xfId="5" applyFont="1" applyFill="1" applyBorder="1" applyAlignment="1">
      <alignment horizontal="center" vertical="center" wrapText="1"/>
    </xf>
    <xf numFmtId="1" fontId="0" fillId="0" borderId="8" xfId="0" applyNumberFormat="1" applyFill="1" applyBorder="1"/>
    <xf numFmtId="0" fontId="14" fillId="0" borderId="8" xfId="18" applyFont="1" applyFill="1" applyBorder="1" applyAlignment="1">
      <alignment horizontal="center" vertical="center" wrapText="1"/>
    </xf>
    <xf numFmtId="0" fontId="11" fillId="0" borderId="34" xfId="25" applyFont="1" applyFill="1" applyBorder="1"/>
    <xf numFmtId="165" fontId="10" fillId="0" borderId="0" xfId="41" applyFont="1" applyFill="1"/>
    <xf numFmtId="9" fontId="14" fillId="0" borderId="8" xfId="18" applyNumberFormat="1" applyFont="1" applyFill="1" applyBorder="1" applyAlignment="1">
      <alignment horizontal="center" vertical="center"/>
    </xf>
    <xf numFmtId="9" fontId="29" fillId="0" borderId="8" xfId="18" applyNumberFormat="1" applyFont="1" applyFill="1" applyBorder="1" applyAlignment="1">
      <alignment horizontal="center" vertical="center" wrapText="1"/>
    </xf>
    <xf numFmtId="0" fontId="8" fillId="0" borderId="34" xfId="18" applyFont="1" applyFill="1" applyBorder="1"/>
    <xf numFmtId="0" fontId="14" fillId="0" borderId="11" xfId="18" applyFont="1" applyFill="1" applyBorder="1" applyAlignment="1">
      <alignment horizontal="right"/>
    </xf>
    <xf numFmtId="0" fontId="14" fillId="0" borderId="0" xfId="18" applyFont="1" applyFill="1" applyBorder="1" applyAlignment="1">
      <alignment horizontal="right"/>
    </xf>
    <xf numFmtId="0" fontId="10" fillId="0" borderId="0" xfId="7" applyFont="1" applyFill="1"/>
    <xf numFmtId="165" fontId="20" fillId="0" borderId="8" xfId="2" applyFont="1" applyFill="1" applyBorder="1" applyAlignment="1">
      <alignment horizontal="center" vertical="center" wrapText="1"/>
    </xf>
    <xf numFmtId="9" fontId="29" fillId="0" borderId="8" xfId="0" applyNumberFormat="1" applyFont="1" applyFill="1" applyBorder="1" applyAlignment="1">
      <alignment horizontal="center" vertical="center" wrapText="1"/>
    </xf>
    <xf numFmtId="49" fontId="29" fillId="0" borderId="8" xfId="45" applyNumberFormat="1" applyFont="1" applyFill="1" applyBorder="1" applyAlignment="1">
      <alignment horizontal="center" vertical="center" wrapText="1"/>
    </xf>
    <xf numFmtId="1" fontId="29" fillId="0" borderId="8" xfId="45" applyNumberFormat="1" applyFont="1" applyFill="1" applyBorder="1" applyAlignment="1">
      <alignment horizontal="center" vertical="center" wrapText="1"/>
    </xf>
    <xf numFmtId="0" fontId="32" fillId="0" borderId="8" xfId="0" applyFont="1" applyFill="1" applyBorder="1"/>
    <xf numFmtId="44" fontId="55" fillId="0" borderId="0" xfId="1" applyFont="1" applyFill="1" applyBorder="1" applyAlignment="1">
      <alignment horizontal="right" vertical="center"/>
    </xf>
    <xf numFmtId="0" fontId="32" fillId="0" borderId="0" xfId="0" applyFont="1" applyFill="1"/>
    <xf numFmtId="1" fontId="32" fillId="0" borderId="0" xfId="0" applyNumberFormat="1" applyFont="1" applyFill="1"/>
    <xf numFmtId="0" fontId="10" fillId="0" borderId="0" xfId="18" applyFont="1" applyFill="1"/>
    <xf numFmtId="0" fontId="10" fillId="0" borderId="0" xfId="3" applyFont="1" applyFill="1" applyBorder="1"/>
    <xf numFmtId="169" fontId="10" fillId="0" borderId="0" xfId="3" applyNumberFormat="1" applyFont="1" applyFill="1" applyBorder="1"/>
    <xf numFmtId="0" fontId="10" fillId="0" borderId="9" xfId="25" applyFont="1" applyFill="1" applyBorder="1" applyAlignment="1" applyProtection="1">
      <alignment horizontal="center" vertical="center"/>
    </xf>
    <xf numFmtId="0" fontId="10" fillId="0" borderId="14" xfId="25" applyFont="1" applyFill="1" applyBorder="1" applyAlignment="1" applyProtection="1">
      <alignment vertical="center" wrapText="1"/>
    </xf>
    <xf numFmtId="3" fontId="10" fillId="0" borderId="9" xfId="28" applyNumberFormat="1" applyFont="1" applyFill="1" applyBorder="1" applyAlignment="1" applyProtection="1">
      <alignment horizontal="center" vertical="center"/>
    </xf>
    <xf numFmtId="3" fontId="10" fillId="0" borderId="9" xfId="25" applyNumberFormat="1" applyFont="1" applyFill="1" applyBorder="1" applyAlignment="1" applyProtection="1">
      <alignment horizontal="center" vertical="center" wrapText="1"/>
    </xf>
    <xf numFmtId="3" fontId="10" fillId="0" borderId="9" xfId="12" applyNumberFormat="1" applyFont="1" applyFill="1" applyBorder="1" applyAlignment="1">
      <alignment horizontal="center" vertical="center" wrapText="1"/>
    </xf>
    <xf numFmtId="169" fontId="10" fillId="0" borderId="9" xfId="25" applyNumberFormat="1" applyFont="1" applyFill="1" applyBorder="1" applyAlignment="1" applyProtection="1">
      <alignment horizontal="center" vertical="center" wrapText="1"/>
    </xf>
    <xf numFmtId="9" fontId="10" fillId="0" borderId="9" xfId="29" applyFont="1" applyFill="1" applyBorder="1" applyAlignment="1" applyProtection="1">
      <alignment horizontal="center" vertical="center"/>
    </xf>
    <xf numFmtId="9" fontId="10" fillId="0" borderId="11" xfId="3" applyNumberFormat="1" applyFont="1" applyFill="1" applyBorder="1" applyAlignment="1">
      <alignment horizontal="center" vertical="center" wrapText="1"/>
    </xf>
    <xf numFmtId="0" fontId="0" fillId="0" borderId="8" xfId="0" applyFill="1" applyBorder="1"/>
    <xf numFmtId="0" fontId="11" fillId="0" borderId="11" xfId="25" applyFont="1" applyFill="1" applyBorder="1" applyProtection="1"/>
    <xf numFmtId="0" fontId="10" fillId="0" borderId="14" xfId="25" applyFont="1" applyFill="1" applyBorder="1" applyProtection="1"/>
    <xf numFmtId="169" fontId="10" fillId="0" borderId="14" xfId="25" applyNumberFormat="1" applyFont="1" applyFill="1" applyBorder="1" applyProtection="1"/>
    <xf numFmtId="169" fontId="10" fillId="0" borderId="12" xfId="25" applyNumberFormat="1" applyFont="1" applyFill="1" applyBorder="1" applyProtection="1"/>
    <xf numFmtId="0" fontId="10" fillId="0" borderId="0" xfId="25" applyFont="1" applyFill="1" applyBorder="1" applyProtection="1"/>
    <xf numFmtId="0" fontId="10" fillId="0" borderId="11" xfId="3" applyFont="1" applyFill="1" applyBorder="1" applyAlignment="1">
      <alignment horizontal="right"/>
    </xf>
    <xf numFmtId="167" fontId="11" fillId="0" borderId="12" xfId="2" applyNumberFormat="1" applyFont="1" applyFill="1" applyBorder="1" applyAlignment="1">
      <alignment horizontal="center" vertical="center" wrapText="1"/>
    </xf>
    <xf numFmtId="165" fontId="58" fillId="0" borderId="0" xfId="11" applyFont="1" applyFill="1"/>
    <xf numFmtId="165" fontId="10" fillId="0" borderId="0" xfId="11" applyFont="1" applyFill="1"/>
    <xf numFmtId="165" fontId="11" fillId="0" borderId="8" xfId="11" applyFont="1" applyFill="1" applyBorder="1" applyAlignment="1">
      <alignment horizontal="center" vertical="center" wrapText="1"/>
    </xf>
    <xf numFmtId="165" fontId="11" fillId="0" borderId="3" xfId="11" applyFont="1" applyFill="1" applyBorder="1" applyAlignment="1">
      <alignment horizontal="center" vertical="center" wrapText="1"/>
    </xf>
    <xf numFmtId="165" fontId="10" fillId="0" borderId="8" xfId="11" applyFont="1" applyFill="1" applyBorder="1" applyAlignment="1">
      <alignment horizontal="center" vertical="center" wrapText="1"/>
    </xf>
    <xf numFmtId="1" fontId="10" fillId="0" borderId="8" xfId="11" applyNumberFormat="1" applyFont="1" applyFill="1" applyBorder="1" applyAlignment="1">
      <alignment horizontal="center" vertical="center" wrapText="1"/>
    </xf>
    <xf numFmtId="0" fontId="3" fillId="0" borderId="0" xfId="0" applyFont="1" applyFill="1"/>
    <xf numFmtId="0" fontId="10" fillId="0" borderId="9" xfId="3" applyFont="1" applyFill="1" applyBorder="1" applyAlignment="1">
      <alignment horizontal="center" vertical="center"/>
    </xf>
    <xf numFmtId="0" fontId="10" fillId="0" borderId="6" xfId="3" applyFont="1" applyFill="1" applyBorder="1" applyAlignment="1">
      <alignment vertical="center" wrapText="1"/>
    </xf>
    <xf numFmtId="3" fontId="10" fillId="0" borderId="9" xfId="5" applyNumberFormat="1" applyFont="1" applyFill="1" applyBorder="1" applyAlignment="1">
      <alignment horizontal="center" vertical="center"/>
    </xf>
    <xf numFmtId="3" fontId="10" fillId="0" borderId="9" xfId="3" applyNumberFormat="1" applyFont="1" applyFill="1" applyBorder="1" applyAlignment="1">
      <alignment horizontal="center" vertical="center" wrapText="1"/>
    </xf>
    <xf numFmtId="175" fontId="10" fillId="0" borderId="9" xfId="3" applyNumberFormat="1" applyFont="1" applyFill="1" applyBorder="1" applyAlignment="1">
      <alignment horizontal="center" vertical="center" wrapText="1"/>
    </xf>
    <xf numFmtId="9" fontId="10" fillId="0" borderId="9" xfId="23" applyFont="1" applyFill="1" applyBorder="1" applyAlignment="1">
      <alignment horizontal="center" vertical="center"/>
    </xf>
    <xf numFmtId="0" fontId="11" fillId="0" borderId="11" xfId="3" applyFont="1" applyFill="1" applyBorder="1"/>
    <xf numFmtId="0" fontId="10" fillId="0" borderId="14" xfId="3" applyFont="1" applyFill="1" applyBorder="1"/>
    <xf numFmtId="0" fontId="10" fillId="0" borderId="12" xfId="3" applyFont="1" applyFill="1" applyBorder="1"/>
    <xf numFmtId="176" fontId="11" fillId="0" borderId="12" xfId="2" applyNumberFormat="1" applyFont="1" applyFill="1" applyBorder="1" applyAlignment="1">
      <alignment horizontal="left" vertical="center" wrapText="1"/>
    </xf>
    <xf numFmtId="2" fontId="10" fillId="0" borderId="0" xfId="2" applyNumberFormat="1" applyFont="1" applyFill="1"/>
    <xf numFmtId="0" fontId="33" fillId="0" borderId="9" xfId="0" applyFont="1" applyFill="1" applyBorder="1" applyAlignment="1">
      <alignment horizontal="center" vertical="center"/>
    </xf>
    <xf numFmtId="175" fontId="10" fillId="0" borderId="9" xfId="25" applyNumberFormat="1" applyFont="1" applyFill="1" applyBorder="1" applyAlignment="1" applyProtection="1">
      <alignment horizontal="center" vertical="center" wrapText="1"/>
    </xf>
    <xf numFmtId="170" fontId="27" fillId="0" borderId="9" xfId="35" applyFont="1" applyFill="1" applyBorder="1" applyAlignment="1">
      <alignment horizontal="center" vertical="center"/>
    </xf>
    <xf numFmtId="0" fontId="27" fillId="0" borderId="9" xfId="25" applyFont="1" applyFill="1" applyBorder="1" applyAlignment="1">
      <alignment horizontal="center" vertical="center"/>
    </xf>
    <xf numFmtId="0" fontId="10" fillId="0" borderId="8" xfId="25" applyFont="1" applyFill="1" applyBorder="1" applyAlignment="1" applyProtection="1">
      <alignment horizontal="center" vertical="center"/>
    </xf>
    <xf numFmtId="0" fontId="10" fillId="0" borderId="8" xfId="25" applyFont="1" applyFill="1" applyBorder="1" applyAlignment="1" applyProtection="1">
      <alignment vertical="center" wrapText="1"/>
    </xf>
    <xf numFmtId="3" fontId="10" fillId="0" borderId="8" xfId="28" applyNumberFormat="1" applyFont="1" applyFill="1" applyBorder="1" applyAlignment="1" applyProtection="1">
      <alignment horizontal="center" vertical="center"/>
    </xf>
    <xf numFmtId="3" fontId="10" fillId="0" borderId="8" xfId="25" applyNumberFormat="1" applyFont="1" applyFill="1" applyBorder="1" applyAlignment="1" applyProtection="1">
      <alignment horizontal="center" vertical="center" wrapText="1"/>
    </xf>
    <xf numFmtId="3" fontId="10" fillId="0" borderId="8" xfId="12" applyNumberFormat="1" applyFont="1" applyFill="1" applyBorder="1" applyAlignment="1">
      <alignment horizontal="center" vertical="center" wrapText="1"/>
    </xf>
    <xf numFmtId="175" fontId="10" fillId="0" borderId="8" xfId="25" applyNumberFormat="1" applyFont="1" applyFill="1" applyBorder="1" applyAlignment="1" applyProtection="1">
      <alignment horizontal="center" vertical="center" wrapText="1"/>
    </xf>
    <xf numFmtId="9" fontId="10" fillId="0" borderId="8" xfId="29" applyFont="1" applyFill="1" applyBorder="1" applyAlignment="1" applyProtection="1">
      <alignment horizontal="center" vertical="center"/>
    </xf>
    <xf numFmtId="0" fontId="10" fillId="0" borderId="14" xfId="25" applyFont="1" applyFill="1" applyBorder="1" applyAlignment="1" applyProtection="1">
      <alignment horizontal="left" wrapText="1"/>
    </xf>
    <xf numFmtId="0" fontId="27" fillId="0" borderId="6" xfId="25" applyFont="1" applyFill="1" applyBorder="1" applyAlignment="1">
      <alignment horizontal="center" vertical="center"/>
    </xf>
    <xf numFmtId="3" fontId="27" fillId="0" borderId="9" xfId="28" applyNumberFormat="1" applyFont="1" applyFill="1" applyBorder="1" applyAlignment="1">
      <alignment horizontal="center" vertical="center"/>
    </xf>
    <xf numFmtId="3" fontId="27" fillId="0" borderId="9" xfId="25" applyNumberFormat="1" applyFont="1" applyFill="1" applyBorder="1" applyAlignment="1">
      <alignment horizontal="center" vertical="center" wrapText="1"/>
    </xf>
    <xf numFmtId="171" fontId="27" fillId="0" borderId="9" xfId="12" applyNumberFormat="1" applyFont="1" applyFill="1" applyBorder="1" applyAlignment="1">
      <alignment horizontal="center" vertical="center" wrapText="1"/>
    </xf>
    <xf numFmtId="168" fontId="27" fillId="0" borderId="9" xfId="25" applyNumberFormat="1" applyFont="1" applyFill="1" applyBorder="1" applyAlignment="1">
      <alignment horizontal="center" vertical="center" wrapText="1"/>
    </xf>
    <xf numFmtId="9" fontId="27" fillId="0" borderId="9" xfId="29" applyFont="1" applyFill="1" applyBorder="1" applyAlignment="1">
      <alignment horizontal="center" vertical="center"/>
    </xf>
    <xf numFmtId="9" fontId="27" fillId="0" borderId="11" xfId="25" applyNumberFormat="1" applyFont="1" applyFill="1" applyBorder="1" applyAlignment="1">
      <alignment horizontal="center" vertical="center" wrapText="1"/>
    </xf>
    <xf numFmtId="1" fontId="27" fillId="0" borderId="9" xfId="28" applyNumberFormat="1" applyFont="1" applyFill="1" applyBorder="1" applyAlignment="1">
      <alignment horizontal="center" vertical="center"/>
    </xf>
    <xf numFmtId="0" fontId="34" fillId="0" borderId="11" xfId="25" applyFont="1" applyFill="1" applyBorder="1"/>
    <xf numFmtId="0" fontId="36" fillId="0" borderId="14" xfId="25" applyFont="1" applyFill="1" applyBorder="1"/>
    <xf numFmtId="0" fontId="27" fillId="0" borderId="14" xfId="25" applyFont="1" applyFill="1" applyBorder="1"/>
    <xf numFmtId="0" fontId="27" fillId="0" borderId="12" xfId="25" applyFont="1" applyFill="1" applyBorder="1"/>
    <xf numFmtId="0" fontId="27" fillId="0" borderId="0" xfId="25" applyFont="1" applyFill="1"/>
    <xf numFmtId="0" fontId="27" fillId="0" borderId="11" xfId="25" applyFont="1" applyFill="1" applyBorder="1" applyAlignment="1">
      <alignment horizontal="right"/>
    </xf>
    <xf numFmtId="166" fontId="38" fillId="0" borderId="8" xfId="31" applyNumberFormat="1" applyFont="1" applyFill="1" applyBorder="1" applyAlignment="1">
      <alignment horizontal="left" vertical="center" wrapText="1"/>
    </xf>
    <xf numFmtId="0" fontId="0" fillId="0" borderId="0" xfId="0" applyFill="1" applyAlignment="1">
      <alignment wrapText="1"/>
    </xf>
    <xf numFmtId="0" fontId="17" fillId="0" borderId="0" xfId="19" applyFont="1" applyFill="1"/>
    <xf numFmtId="0" fontId="31" fillId="0" borderId="0" xfId="19" applyFont="1" applyFill="1"/>
    <xf numFmtId="0" fontId="45" fillId="0" borderId="0" xfId="19" applyFont="1" applyFill="1"/>
    <xf numFmtId="0" fontId="44" fillId="0" borderId="0" xfId="19" applyFont="1" applyFill="1"/>
    <xf numFmtId="0" fontId="47" fillId="0" borderId="0" xfId="19" applyFont="1" applyFill="1"/>
    <xf numFmtId="171" fontId="47" fillId="0" borderId="26" xfId="19" applyNumberFormat="1" applyFont="1" applyFill="1" applyBorder="1" applyAlignment="1">
      <alignment horizontal="center" vertical="center" wrapText="1"/>
    </xf>
    <xf numFmtId="9" fontId="47" fillId="0" borderId="26" xfId="19" applyNumberFormat="1" applyFont="1" applyFill="1" applyBorder="1" applyAlignment="1">
      <alignment horizontal="center" vertical="center"/>
    </xf>
    <xf numFmtId="9" fontId="31" fillId="0" borderId="26" xfId="19" applyNumberFormat="1" applyFont="1" applyFill="1" applyBorder="1" applyAlignment="1">
      <alignment horizontal="center" vertical="center" wrapText="1"/>
    </xf>
    <xf numFmtId="0" fontId="48" fillId="0" borderId="28" xfId="19" applyFont="1" applyFill="1" applyBorder="1"/>
    <xf numFmtId="0" fontId="49" fillId="0" borderId="29" xfId="19" applyFont="1" applyFill="1" applyBorder="1"/>
    <xf numFmtId="0" fontId="47" fillId="0" borderId="29" xfId="19" applyFont="1" applyFill="1" applyBorder="1"/>
    <xf numFmtId="166" fontId="50" fillId="0" borderId="26" xfId="19" applyNumberFormat="1" applyFont="1" applyFill="1" applyBorder="1" applyAlignment="1">
      <alignment horizontal="center" vertical="center" wrapText="1"/>
    </xf>
    <xf numFmtId="0" fontId="47" fillId="0" borderId="30" xfId="19" applyFont="1" applyFill="1" applyBorder="1" applyAlignment="1">
      <alignment horizontal="right"/>
    </xf>
    <xf numFmtId="166" fontId="38" fillId="0" borderId="26" xfId="19" applyNumberFormat="1" applyFont="1" applyFill="1" applyBorder="1" applyAlignment="1">
      <alignment horizontal="left" vertical="center" wrapText="1"/>
    </xf>
    <xf numFmtId="0" fontId="31" fillId="0" borderId="0" xfId="0" applyFont="1" applyFill="1" applyAlignment="1">
      <alignment vertical="center"/>
    </xf>
    <xf numFmtId="0" fontId="10" fillId="0" borderId="0" xfId="12" applyFont="1" applyFill="1"/>
    <xf numFmtId="0" fontId="20" fillId="0" borderId="0" xfId="3" applyFont="1" applyFill="1"/>
    <xf numFmtId="0" fontId="20" fillId="0" borderId="0" xfId="12" applyFont="1" applyFill="1"/>
    <xf numFmtId="0" fontId="35" fillId="0" borderId="0" xfId="12" applyFont="1" applyFill="1"/>
    <xf numFmtId="0" fontId="29" fillId="0" borderId="9" xfId="18" applyFont="1" applyFill="1" applyBorder="1" applyAlignment="1">
      <alignment horizontal="center" vertical="center"/>
    </xf>
    <xf numFmtId="0" fontId="20" fillId="0" borderId="9" xfId="5" applyFont="1" applyFill="1" applyBorder="1" applyAlignment="1">
      <alignment vertical="center" wrapText="1"/>
    </xf>
    <xf numFmtId="171" fontId="20" fillId="0" borderId="9" xfId="5" applyNumberFormat="1" applyFont="1" applyFill="1" applyBorder="1" applyAlignment="1">
      <alignment horizontal="center" vertical="center"/>
    </xf>
    <xf numFmtId="171" fontId="20" fillId="0" borderId="9" xfId="12" applyNumberFormat="1" applyFont="1" applyFill="1" applyBorder="1" applyAlignment="1">
      <alignment horizontal="center" vertical="center" wrapText="1"/>
    </xf>
    <xf numFmtId="0" fontId="20" fillId="0" borderId="9" xfId="12" applyFont="1" applyFill="1" applyBorder="1" applyAlignment="1">
      <alignment horizontal="center" vertical="center"/>
    </xf>
    <xf numFmtId="170" fontId="10" fillId="0" borderId="9" xfId="9" applyNumberFormat="1" applyFont="1" applyFill="1" applyBorder="1" applyAlignment="1">
      <alignment horizontal="center" vertical="center"/>
    </xf>
    <xf numFmtId="9" fontId="20" fillId="0" borderId="11" xfId="3" applyNumberFormat="1" applyFont="1" applyFill="1" applyBorder="1" applyAlignment="1">
      <alignment horizontal="center" vertical="center" wrapText="1"/>
    </xf>
    <xf numFmtId="0" fontId="35" fillId="0" borderId="11" xfId="12" applyFont="1" applyFill="1" applyBorder="1"/>
    <xf numFmtId="0" fontId="10" fillId="0" borderId="14" xfId="12" applyFont="1" applyFill="1" applyBorder="1"/>
    <xf numFmtId="0" fontId="20" fillId="0" borderId="14" xfId="12" applyFont="1" applyFill="1" applyBorder="1"/>
    <xf numFmtId="0" fontId="20" fillId="0" borderId="12" xfId="12" applyFont="1" applyFill="1" applyBorder="1"/>
    <xf numFmtId="164" fontId="38" fillId="0" borderId="8" xfId="30" applyNumberFormat="1" applyFont="1" applyFill="1" applyBorder="1" applyAlignment="1">
      <alignment horizontal="center" vertical="center" wrapText="1"/>
    </xf>
    <xf numFmtId="0" fontId="20" fillId="0" borderId="0" xfId="12" applyFont="1" applyFill="1" applyAlignment="1">
      <alignment horizontal="left"/>
    </xf>
    <xf numFmtId="0" fontId="20" fillId="0" borderId="11" xfId="12" applyFont="1" applyFill="1" applyBorder="1" applyAlignment="1">
      <alignment horizontal="right"/>
    </xf>
    <xf numFmtId="165" fontId="10" fillId="0" borderId="0" xfId="2" applyFont="1" applyFill="1" applyAlignment="1">
      <alignment horizontal="left" vertical="top"/>
    </xf>
    <xf numFmtId="165" fontId="10" fillId="0" borderId="0" xfId="2" applyFont="1" applyFill="1" applyAlignment="1">
      <alignment vertical="top"/>
    </xf>
    <xf numFmtId="0" fontId="11" fillId="0" borderId="0" xfId="3" applyFont="1" applyFill="1" applyBorder="1" applyAlignment="1">
      <alignment horizontal="center" vertical="center" wrapText="1"/>
    </xf>
    <xf numFmtId="0" fontId="11" fillId="0" borderId="26" xfId="5" applyFont="1" applyFill="1" applyBorder="1" applyAlignment="1">
      <alignment horizontal="center" vertical="center" wrapText="1"/>
    </xf>
    <xf numFmtId="2" fontId="11" fillId="0" borderId="26" xfId="5" applyNumberFormat="1" applyFont="1" applyFill="1" applyBorder="1" applyAlignment="1">
      <alignment horizontal="center" vertical="center" wrapText="1"/>
    </xf>
    <xf numFmtId="0" fontId="11" fillId="0" borderId="16"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10" fillId="0" borderId="9" xfId="5" applyFont="1" applyFill="1" applyBorder="1" applyAlignment="1">
      <alignment vertical="top" wrapText="1"/>
    </xf>
    <xf numFmtId="165" fontId="10" fillId="0" borderId="45" xfId="27" applyFont="1" applyFill="1" applyBorder="1" applyAlignment="1" applyProtection="1">
      <alignment horizontal="center" vertical="center" wrapText="1"/>
    </xf>
    <xf numFmtId="1" fontId="10" fillId="0" borderId="45" xfId="27" applyNumberFormat="1" applyFont="1" applyFill="1" applyBorder="1" applyAlignment="1" applyProtection="1">
      <alignment horizontal="center" vertical="center" wrapText="1"/>
    </xf>
    <xf numFmtId="165" fontId="10" fillId="0" borderId="33" xfId="27" applyFont="1" applyFill="1" applyBorder="1" applyAlignment="1" applyProtection="1">
      <alignment horizontal="center" vertical="center" wrapText="1"/>
    </xf>
    <xf numFmtId="9" fontId="14" fillId="0" borderId="11" xfId="22" applyNumberFormat="1" applyFont="1" applyFill="1" applyBorder="1" applyAlignment="1">
      <alignment horizontal="center" vertical="center" wrapText="1"/>
    </xf>
    <xf numFmtId="165" fontId="10" fillId="0" borderId="1" xfId="27" applyFont="1" applyFill="1" applyBorder="1" applyAlignment="1" applyProtection="1">
      <alignment horizontal="center" vertical="center" wrapText="1"/>
    </xf>
    <xf numFmtId="1" fontId="10" fillId="0" borderId="1" xfId="27" applyNumberFormat="1" applyFont="1" applyFill="1" applyBorder="1" applyAlignment="1" applyProtection="1">
      <alignment horizontal="center" vertical="center" wrapText="1"/>
    </xf>
    <xf numFmtId="0" fontId="11" fillId="0" borderId="11" xfId="22" applyFont="1" applyFill="1" applyBorder="1" applyAlignment="1">
      <alignment horizontal="left" vertical="top"/>
    </xf>
    <xf numFmtId="0" fontId="10" fillId="0" borderId="14" xfId="22" applyFont="1" applyFill="1" applyBorder="1" applyAlignment="1">
      <alignment vertical="top"/>
    </xf>
    <xf numFmtId="0" fontId="10" fillId="0" borderId="12" xfId="22" applyFont="1" applyFill="1" applyBorder="1" applyAlignment="1">
      <alignment vertical="top"/>
    </xf>
    <xf numFmtId="2" fontId="10" fillId="0" borderId="0" xfId="2" applyNumberFormat="1" applyFont="1" applyFill="1" applyAlignment="1">
      <alignment vertical="top"/>
    </xf>
    <xf numFmtId="2" fontId="10" fillId="0" borderId="0" xfId="2" applyNumberFormat="1" applyFont="1" applyFill="1" applyAlignment="1">
      <alignment horizontal="left" vertical="top"/>
    </xf>
    <xf numFmtId="0" fontId="10" fillId="0" borderId="0" xfId="3" applyFont="1" applyFill="1" applyAlignment="1">
      <alignment vertical="top"/>
    </xf>
    <xf numFmtId="165" fontId="10" fillId="0" borderId="0" xfId="27" applyFont="1" applyFill="1" applyBorder="1" applyProtection="1"/>
    <xf numFmtId="0" fontId="10" fillId="0" borderId="0" xfId="0" applyFont="1" applyFill="1"/>
    <xf numFmtId="2" fontId="11" fillId="0" borderId="8" xfId="5" applyNumberFormat="1" applyFont="1" applyFill="1" applyBorder="1" applyAlignment="1">
      <alignment horizontal="center" vertical="center" wrapText="1"/>
    </xf>
    <xf numFmtId="165" fontId="10" fillId="0" borderId="45" xfId="27" applyFont="1" applyFill="1" applyBorder="1" applyAlignment="1" applyProtection="1">
      <alignment horizontal="left" vertical="center" wrapText="1"/>
    </xf>
    <xf numFmtId="180" fontId="10" fillId="0" borderId="33" xfId="27" applyNumberFormat="1" applyFont="1" applyFill="1" applyBorder="1" applyAlignment="1" applyProtection="1">
      <alignment horizontal="center" vertical="center" wrapText="1"/>
    </xf>
    <xf numFmtId="9" fontId="10" fillId="0" borderId="33" xfId="29" applyFont="1" applyFill="1" applyBorder="1" applyAlignment="1" applyProtection="1">
      <alignment horizontal="center" vertical="center"/>
    </xf>
    <xf numFmtId="9" fontId="10" fillId="0" borderId="34" xfId="3" applyNumberFormat="1" applyFont="1" applyFill="1" applyBorder="1" applyAlignment="1">
      <alignment horizontal="center" vertical="center" wrapText="1"/>
    </xf>
    <xf numFmtId="165" fontId="10" fillId="0" borderId="1" xfId="27" applyFont="1" applyFill="1" applyBorder="1" applyAlignment="1" applyProtection="1">
      <alignment vertical="center" wrapText="1"/>
    </xf>
    <xf numFmtId="180" fontId="10" fillId="0" borderId="1" xfId="27" applyNumberFormat="1" applyFont="1" applyFill="1" applyBorder="1" applyAlignment="1" applyProtection="1">
      <alignment horizontal="center" vertical="center" wrapText="1"/>
    </xf>
    <xf numFmtId="165" fontId="11" fillId="0" borderId="11" xfId="27" applyFont="1" applyFill="1" applyBorder="1" applyProtection="1"/>
    <xf numFmtId="165" fontId="11" fillId="0" borderId="14" xfId="27" applyFont="1" applyFill="1" applyBorder="1" applyProtection="1"/>
    <xf numFmtId="165" fontId="10" fillId="0" borderId="14" xfId="2" applyFont="1" applyFill="1" applyBorder="1"/>
    <xf numFmtId="2" fontId="10" fillId="0" borderId="12" xfId="2" applyNumberFormat="1" applyFont="1" applyFill="1" applyBorder="1"/>
    <xf numFmtId="184" fontId="10" fillId="0" borderId="12" xfId="27" applyNumberFormat="1" applyFont="1" applyFill="1" applyBorder="1" applyAlignment="1" applyProtection="1">
      <alignment horizontal="center" vertical="center"/>
    </xf>
    <xf numFmtId="0" fontId="10" fillId="0" borderId="0" xfId="25" applyFont="1" applyFill="1" applyBorder="1" applyAlignment="1" applyProtection="1">
      <alignment horizontal="right"/>
    </xf>
    <xf numFmtId="180" fontId="11" fillId="0" borderId="0" xfId="2" applyNumberFormat="1" applyFont="1" applyFill="1" applyBorder="1" applyAlignment="1">
      <alignment horizontal="center" vertical="center" wrapText="1"/>
    </xf>
    <xf numFmtId="165" fontId="34" fillId="0" borderId="0" xfId="27" applyFont="1" applyFill="1"/>
    <xf numFmtId="0" fontId="34" fillId="0" borderId="0" xfId="25" applyFont="1" applyFill="1"/>
    <xf numFmtId="2" fontId="10" fillId="0" borderId="0" xfId="31" applyNumberFormat="1" applyFont="1" applyFill="1"/>
    <xf numFmtId="0" fontId="14" fillId="0" borderId="9" xfId="0" applyFont="1" applyFill="1" applyBorder="1" applyAlignment="1">
      <alignment horizontal="left"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0" fontId="14" fillId="0" borderId="34" xfId="0" applyFont="1" applyFill="1" applyBorder="1" applyAlignment="1">
      <alignment horizontal="center" vertical="center"/>
    </xf>
    <xf numFmtId="0" fontId="14" fillId="0" borderId="35" xfId="0" applyFont="1" applyFill="1" applyBorder="1" applyAlignment="1">
      <alignment horizontal="center" vertical="center"/>
    </xf>
    <xf numFmtId="0" fontId="29" fillId="0" borderId="8" xfId="0" applyFont="1" applyFill="1" applyBorder="1" applyAlignment="1">
      <alignment horizontal="center" vertical="center" wrapText="1"/>
    </xf>
    <xf numFmtId="0" fontId="14" fillId="0" borderId="8" xfId="31" applyFont="1" applyFill="1" applyBorder="1" applyAlignment="1">
      <alignment horizontal="center" vertical="center"/>
    </xf>
    <xf numFmtId="1" fontId="14" fillId="0" borderId="8" xfId="31" applyNumberFormat="1" applyFont="1" applyFill="1" applyBorder="1" applyAlignment="1">
      <alignment horizontal="center" vertical="center" wrapText="1"/>
    </xf>
    <xf numFmtId="2" fontId="14" fillId="0" borderId="8" xfId="17" applyNumberFormat="1" applyFont="1" applyFill="1" applyBorder="1" applyAlignment="1">
      <alignment horizontal="center" vertical="center" wrapText="1"/>
    </xf>
    <xf numFmtId="0" fontId="14" fillId="0" borderId="0" xfId="0" applyFont="1" applyFill="1" applyAlignment="1">
      <alignment horizontal="left" vertical="center" wrapText="1"/>
    </xf>
    <xf numFmtId="0" fontId="8" fillId="0" borderId="0" xfId="0" applyFont="1" applyFill="1" applyAlignment="1">
      <alignment horizontal="left" vertical="center" wrapText="1"/>
    </xf>
    <xf numFmtId="0" fontId="14" fillId="0" borderId="11" xfId="0" applyFont="1" applyFill="1" applyBorder="1" applyAlignment="1">
      <alignment horizontal="right"/>
    </xf>
    <xf numFmtId="0" fontId="14" fillId="0" borderId="0" xfId="0" applyFont="1" applyFill="1" applyBorder="1" applyAlignment="1">
      <alignment horizontal="right"/>
    </xf>
    <xf numFmtId="0" fontId="14" fillId="0" borderId="0" xfId="31" applyFont="1" applyFill="1"/>
    <xf numFmtId="0" fontId="31" fillId="0" borderId="0" xfId="38" applyFont="1" applyFill="1"/>
    <xf numFmtId="0" fontId="10" fillId="0" borderId="8" xfId="25" applyFont="1" applyFill="1" applyBorder="1" applyAlignment="1">
      <alignment horizontal="center" vertical="center"/>
    </xf>
    <xf numFmtId="0" fontId="14" fillId="0" borderId="8" xfId="39" applyFont="1" applyFill="1" applyBorder="1" applyAlignment="1">
      <alignment horizontal="left" vertical="center" wrapText="1"/>
    </xf>
    <xf numFmtId="3" fontId="10" fillId="0" borderId="8" xfId="5" applyNumberFormat="1" applyFont="1" applyFill="1" applyBorder="1" applyAlignment="1">
      <alignment horizontal="center" vertical="center"/>
    </xf>
    <xf numFmtId="3" fontId="14" fillId="0" borderId="8" xfId="38" applyNumberFormat="1" applyFont="1" applyFill="1" applyBorder="1" applyAlignment="1">
      <alignment horizontal="center" vertical="center" wrapText="1"/>
    </xf>
    <xf numFmtId="0" fontId="14" fillId="0" borderId="8" xfId="40" applyFont="1" applyFill="1" applyBorder="1" applyAlignment="1">
      <alignment horizontal="center" vertical="center"/>
    </xf>
    <xf numFmtId="9" fontId="10" fillId="0" borderId="8" xfId="9" applyFont="1" applyFill="1" applyBorder="1" applyAlignment="1">
      <alignment horizontal="center" vertical="center"/>
    </xf>
    <xf numFmtId="0" fontId="10" fillId="0" borderId="0" xfId="25" applyFont="1" applyFill="1"/>
    <xf numFmtId="2" fontId="10" fillId="0" borderId="0" xfId="4" applyNumberFormat="1" applyFont="1" applyFill="1"/>
    <xf numFmtId="0" fontId="11" fillId="0" borderId="3" xfId="5" applyFont="1" applyFill="1" applyBorder="1" applyAlignment="1">
      <alignment horizontal="center" vertical="center" wrapText="1"/>
    </xf>
    <xf numFmtId="0" fontId="14" fillId="0" borderId="4" xfId="5" applyFont="1" applyFill="1" applyBorder="1" applyAlignment="1">
      <alignment horizontal="left" vertical="center" wrapText="1"/>
    </xf>
    <xf numFmtId="0" fontId="11" fillId="0" borderId="4" xfId="5" applyFont="1" applyFill="1" applyBorder="1" applyAlignment="1">
      <alignment horizontal="center" vertical="center" wrapText="1"/>
    </xf>
    <xf numFmtId="2" fontId="11" fillId="0" borderId="4" xfId="5" applyNumberFormat="1" applyFont="1" applyFill="1" applyBorder="1" applyAlignment="1">
      <alignment horizontal="center" vertical="center" wrapText="1"/>
    </xf>
    <xf numFmtId="9" fontId="10" fillId="0" borderId="0" xfId="3" applyNumberFormat="1" applyFont="1" applyFill="1" applyBorder="1" applyAlignment="1">
      <alignment horizontal="center" vertical="center" wrapText="1"/>
    </xf>
    <xf numFmtId="9" fontId="10" fillId="0" borderId="5" xfId="3" applyNumberFormat="1" applyFont="1" applyFill="1" applyBorder="1" applyAlignment="1">
      <alignment horizontal="center" vertical="center" wrapText="1"/>
    </xf>
    <xf numFmtId="0" fontId="10" fillId="0" borderId="6" xfId="6" applyFont="1" applyFill="1" applyBorder="1" applyAlignment="1">
      <alignment horizontal="center" vertical="center"/>
    </xf>
    <xf numFmtId="0" fontId="10" fillId="0" borderId="7" xfId="5" applyFont="1" applyFill="1" applyBorder="1" applyAlignment="1">
      <alignment horizontal="left" vertical="center" wrapText="1"/>
    </xf>
    <xf numFmtId="0" fontId="10" fillId="0" borderId="8" xfId="7" applyFont="1" applyFill="1" applyBorder="1" applyAlignment="1">
      <alignment horizontal="center" vertical="center" wrapText="1"/>
    </xf>
    <xf numFmtId="3" fontId="10" fillId="0" borderId="8" xfId="8" applyNumberFormat="1" applyFont="1" applyFill="1" applyBorder="1" applyAlignment="1">
      <alignment horizontal="center" vertical="center" wrapText="1"/>
    </xf>
    <xf numFmtId="0" fontId="10" fillId="0" borderId="8" xfId="5" applyFont="1" applyFill="1" applyBorder="1" applyAlignment="1">
      <alignment horizontal="center" vertical="center" wrapText="1"/>
    </xf>
    <xf numFmtId="2" fontId="10" fillId="0" borderId="8" xfId="8" applyNumberFormat="1" applyFont="1" applyFill="1" applyBorder="1" applyAlignment="1">
      <alignment horizontal="center" vertical="center"/>
    </xf>
    <xf numFmtId="49" fontId="10" fillId="0" borderId="8" xfId="10" applyNumberFormat="1" applyFont="1" applyFill="1" applyBorder="1" applyAlignment="1">
      <alignment horizontal="center" vertical="center" wrapText="1"/>
    </xf>
    <xf numFmtId="0" fontId="10" fillId="0" borderId="9" xfId="6" applyFont="1" applyFill="1" applyBorder="1" applyAlignment="1">
      <alignment horizontal="center" vertical="center"/>
    </xf>
    <xf numFmtId="0" fontId="10" fillId="0" borderId="11" xfId="5" applyFont="1" applyFill="1" applyBorder="1" applyAlignment="1">
      <alignment horizontal="left" vertical="center" wrapText="1"/>
    </xf>
    <xf numFmtId="49" fontId="10" fillId="0" borderId="35" xfId="10" applyNumberFormat="1" applyFont="1" applyFill="1" applyBorder="1" applyAlignment="1">
      <alignment horizontal="center" vertical="center" wrapText="1"/>
    </xf>
    <xf numFmtId="49" fontId="10" fillId="0" borderId="14" xfId="10" applyNumberFormat="1" applyFont="1" applyFill="1" applyBorder="1" applyAlignment="1">
      <alignment horizontal="center" vertical="center" wrapText="1"/>
    </xf>
    <xf numFmtId="0" fontId="10" fillId="0" borderId="1" xfId="6" applyFont="1" applyFill="1" applyBorder="1" applyAlignment="1">
      <alignment horizontal="center" vertical="center"/>
    </xf>
    <xf numFmtId="0" fontId="11" fillId="0" borderId="7" xfId="3" applyFont="1" applyFill="1" applyBorder="1"/>
    <xf numFmtId="0" fontId="11" fillId="0" borderId="13" xfId="3" applyFont="1" applyFill="1" applyBorder="1"/>
    <xf numFmtId="2" fontId="11" fillId="0" borderId="13" xfId="3" applyNumberFormat="1" applyFont="1" applyFill="1" applyBorder="1"/>
    <xf numFmtId="2" fontId="11" fillId="0" borderId="0" xfId="3" applyNumberFormat="1" applyFont="1" applyFill="1"/>
    <xf numFmtId="0" fontId="14" fillId="0" borderId="9" xfId="3" applyFont="1" applyFill="1" applyBorder="1" applyAlignment="1">
      <alignment horizontal="center" vertical="center"/>
    </xf>
    <xf numFmtId="3" fontId="14" fillId="0" borderId="9" xfId="5" applyNumberFormat="1" applyFont="1" applyFill="1" applyBorder="1" applyAlignment="1">
      <alignment horizontal="center" vertical="center" wrapText="1"/>
    </xf>
    <xf numFmtId="3" fontId="14" fillId="0" borderId="9" xfId="3" applyNumberFormat="1" applyFont="1" applyFill="1" applyBorder="1" applyAlignment="1">
      <alignment horizontal="center" vertical="center" wrapText="1"/>
    </xf>
    <xf numFmtId="0" fontId="14" fillId="0" borderId="9" xfId="3" applyFont="1" applyFill="1" applyBorder="1" applyAlignment="1">
      <alignment horizontal="center" vertical="center" wrapText="1"/>
    </xf>
    <xf numFmtId="9" fontId="14" fillId="0" borderId="11" xfId="3" applyNumberFormat="1" applyFont="1" applyFill="1" applyBorder="1" applyAlignment="1">
      <alignment horizontal="center" vertical="center" wrapText="1"/>
    </xf>
    <xf numFmtId="2" fontId="10" fillId="0" borderId="14" xfId="3" applyNumberFormat="1" applyFont="1" applyFill="1" applyBorder="1"/>
    <xf numFmtId="169" fontId="10" fillId="0" borderId="12" xfId="3" applyNumberFormat="1" applyFont="1" applyFill="1" applyBorder="1"/>
    <xf numFmtId="169" fontId="10" fillId="0" borderId="0" xfId="3" applyNumberFormat="1" applyFont="1" applyFill="1"/>
    <xf numFmtId="169" fontId="10" fillId="0" borderId="9" xfId="3" applyNumberFormat="1" applyFont="1" applyFill="1" applyBorder="1" applyAlignment="1">
      <alignment horizontal="right"/>
    </xf>
    <xf numFmtId="0" fontId="11" fillId="0" borderId="9" xfId="5" applyFont="1" applyFill="1" applyBorder="1" applyAlignment="1">
      <alignment horizontal="center" vertical="center" wrapText="1"/>
    </xf>
    <xf numFmtId="49" fontId="11" fillId="0" borderId="9" xfId="5" applyNumberFormat="1" applyFont="1" applyFill="1" applyBorder="1" applyAlignment="1">
      <alignment horizontal="center" vertical="center" wrapText="1"/>
    </xf>
    <xf numFmtId="170" fontId="11" fillId="0" borderId="9" xfId="5" applyNumberFormat="1" applyFont="1" applyFill="1" applyBorder="1" applyAlignment="1">
      <alignment horizontal="center" vertical="center" wrapText="1"/>
    </xf>
    <xf numFmtId="0" fontId="11" fillId="0" borderId="11" xfId="3" applyFont="1" applyFill="1" applyBorder="1" applyAlignment="1">
      <alignment horizontal="center" vertical="center" wrapText="1"/>
    </xf>
    <xf numFmtId="49" fontId="10" fillId="0" borderId="9" xfId="5" applyNumberFormat="1" applyFont="1" applyFill="1" applyBorder="1" applyAlignment="1">
      <alignment horizontal="center" vertical="center"/>
    </xf>
    <xf numFmtId="1" fontId="10" fillId="0" borderId="9" xfId="5" applyNumberFormat="1" applyFont="1" applyFill="1" applyBorder="1" applyAlignment="1">
      <alignment horizontal="center" vertical="center" wrapText="1"/>
    </xf>
    <xf numFmtId="49" fontId="10" fillId="0" borderId="14" xfId="3" applyNumberFormat="1" applyFont="1" applyFill="1" applyBorder="1"/>
    <xf numFmtId="0" fontId="18" fillId="0" borderId="0" xfId="3" applyFont="1" applyFill="1"/>
    <xf numFmtId="165" fontId="11" fillId="0" borderId="11" xfId="2" applyFont="1" applyFill="1" applyBorder="1"/>
    <xf numFmtId="2" fontId="10" fillId="0" borderId="14" xfId="2" applyNumberFormat="1" applyFont="1" applyFill="1" applyBorder="1"/>
    <xf numFmtId="165" fontId="10" fillId="0" borderId="12" xfId="2" applyFont="1" applyFill="1" applyBorder="1"/>
    <xf numFmtId="165" fontId="18" fillId="0" borderId="0" xfId="2" applyFont="1" applyFill="1"/>
    <xf numFmtId="0" fontId="10" fillId="0" borderId="9" xfId="3" applyFont="1" applyFill="1" applyBorder="1" applyAlignment="1">
      <alignment horizontal="right"/>
    </xf>
    <xf numFmtId="165" fontId="10" fillId="0" borderId="0" xfId="14" applyFont="1" applyFill="1"/>
    <xf numFmtId="165" fontId="10" fillId="0" borderId="9" xfId="2" applyFont="1" applyFill="1" applyBorder="1" applyAlignment="1">
      <alignment horizontal="center" vertical="center"/>
    </xf>
    <xf numFmtId="165" fontId="10" fillId="0" borderId="9" xfId="15" applyFont="1" applyFill="1" applyBorder="1" applyAlignment="1">
      <alignment horizontal="left" vertical="center" wrapText="1"/>
    </xf>
    <xf numFmtId="172" fontId="10" fillId="0" borderId="9" xfId="15" applyNumberFormat="1" applyFont="1" applyFill="1" applyBorder="1" applyAlignment="1">
      <alignment horizontal="center" vertical="center"/>
    </xf>
    <xf numFmtId="172" fontId="10" fillId="0" borderId="9" xfId="2" applyNumberFormat="1" applyFont="1" applyFill="1" applyBorder="1" applyAlignment="1">
      <alignment horizontal="center" vertical="center" wrapText="1"/>
    </xf>
    <xf numFmtId="2" fontId="10" fillId="0" borderId="9" xfId="15" applyNumberFormat="1" applyFont="1" applyFill="1" applyBorder="1" applyAlignment="1">
      <alignment horizontal="center" vertical="center" wrapText="1"/>
    </xf>
    <xf numFmtId="170" fontId="10" fillId="0" borderId="15" xfId="2" applyNumberFormat="1" applyFont="1" applyFill="1" applyBorder="1" applyAlignment="1">
      <alignment horizontal="center" vertical="center" wrapText="1"/>
    </xf>
    <xf numFmtId="170" fontId="10" fillId="0" borderId="9" xfId="16" applyFont="1" applyFill="1" applyBorder="1" applyAlignment="1">
      <alignment horizontal="center" vertical="center"/>
    </xf>
    <xf numFmtId="170" fontId="20" fillId="0" borderId="11" xfId="2" applyNumberFormat="1" applyFont="1" applyFill="1" applyBorder="1" applyAlignment="1">
      <alignment horizontal="center" vertical="center" wrapText="1"/>
    </xf>
    <xf numFmtId="169" fontId="14" fillId="0" borderId="8" xfId="0" applyNumberFormat="1" applyFont="1" applyFill="1" applyBorder="1" applyAlignment="1">
      <alignment horizontal="center" vertical="center"/>
    </xf>
    <xf numFmtId="170" fontId="10" fillId="0" borderId="11" xfId="2" applyNumberFormat="1" applyFont="1" applyFill="1" applyBorder="1" applyAlignment="1">
      <alignment horizontal="center" vertical="center" wrapText="1"/>
    </xf>
    <xf numFmtId="169" fontId="10" fillId="0" borderId="14" xfId="18" applyNumberFormat="1" applyFont="1" applyFill="1" applyBorder="1"/>
    <xf numFmtId="169" fontId="10" fillId="0" borderId="12" xfId="18" applyNumberFormat="1" applyFont="1" applyFill="1" applyBorder="1"/>
    <xf numFmtId="169" fontId="14" fillId="0" borderId="0" xfId="18" applyNumberFormat="1" applyFont="1" applyFill="1"/>
    <xf numFmtId="0" fontId="10" fillId="0" borderId="9" xfId="7" applyFont="1" applyFill="1" applyBorder="1" applyAlignment="1">
      <alignment horizontal="center" vertical="center" wrapText="1"/>
    </xf>
    <xf numFmtId="173" fontId="10" fillId="0" borderId="9" xfId="20" applyNumberFormat="1" applyFont="1" applyFill="1" applyBorder="1" applyAlignment="1">
      <alignment horizontal="center" vertical="center" wrapText="1"/>
    </xf>
    <xf numFmtId="9" fontId="10" fillId="0" borderId="9" xfId="9" applyFont="1" applyFill="1" applyBorder="1" applyAlignment="1">
      <alignment horizontal="center" vertical="center"/>
    </xf>
    <xf numFmtId="165" fontId="10" fillId="0" borderId="11" xfId="2" applyFont="1" applyFill="1" applyBorder="1" applyAlignment="1">
      <alignment horizontal="right"/>
    </xf>
    <xf numFmtId="0" fontId="10" fillId="0" borderId="0" xfId="19" applyFont="1" applyFill="1"/>
    <xf numFmtId="0" fontId="11" fillId="0" borderId="0" xfId="19" applyFont="1" applyFill="1"/>
    <xf numFmtId="0" fontId="10" fillId="0" borderId="9" xfId="3" applyFont="1" applyFill="1" applyBorder="1" applyAlignment="1">
      <alignment wrapText="1"/>
    </xf>
    <xf numFmtId="0" fontId="10" fillId="0" borderId="0" xfId="3" applyFont="1" applyFill="1" applyAlignment="1">
      <alignment horizontal="right"/>
    </xf>
    <xf numFmtId="0" fontId="10" fillId="0" borderId="9" xfId="3" applyFont="1" applyFill="1" applyBorder="1" applyAlignment="1">
      <alignment vertical="center" wrapText="1"/>
    </xf>
    <xf numFmtId="2" fontId="10" fillId="0" borderId="9" xfId="3" applyNumberFormat="1" applyFont="1" applyFill="1" applyBorder="1" applyAlignment="1">
      <alignment horizontal="center" vertical="center" wrapText="1"/>
    </xf>
    <xf numFmtId="165" fontId="25" fillId="0" borderId="0" xfId="2" applyFont="1" applyFill="1"/>
    <xf numFmtId="171" fontId="10" fillId="0" borderId="9" xfId="15" applyNumberFormat="1" applyFont="1" applyFill="1" applyBorder="1" applyAlignment="1">
      <alignment horizontal="center" vertical="center"/>
    </xf>
    <xf numFmtId="174" fontId="10" fillId="0" borderId="9" xfId="15" applyNumberFormat="1" applyFont="1" applyFill="1" applyBorder="1" applyAlignment="1">
      <alignment horizontal="center" vertical="center"/>
    </xf>
    <xf numFmtId="165" fontId="10" fillId="0" borderId="11" xfId="2" applyFont="1" applyFill="1" applyBorder="1" applyAlignment="1">
      <alignment horizontal="right" vertical="center"/>
    </xf>
    <xf numFmtId="165" fontId="10" fillId="0" borderId="0" xfId="2" applyFont="1" applyFill="1" applyBorder="1" applyAlignment="1">
      <alignment horizontal="right" vertical="center"/>
    </xf>
    <xf numFmtId="0" fontId="10" fillId="0" borderId="14" xfId="5" applyFont="1" applyFill="1" applyBorder="1" applyAlignment="1">
      <alignment wrapText="1"/>
    </xf>
    <xf numFmtId="0" fontId="10" fillId="0" borderId="8" xfId="3" applyFont="1" applyFill="1" applyBorder="1" applyAlignment="1">
      <alignment horizontal="right"/>
    </xf>
    <xf numFmtId="167" fontId="11" fillId="0" borderId="8" xfId="2" applyNumberFormat="1" applyFont="1" applyFill="1" applyBorder="1" applyAlignment="1">
      <alignment horizontal="left" vertical="center" wrapText="1"/>
    </xf>
    <xf numFmtId="165" fontId="11" fillId="0" borderId="0" xfId="4" applyFont="1" applyFill="1"/>
    <xf numFmtId="164" fontId="10" fillId="0" borderId="9" xfId="1" applyNumberFormat="1" applyFont="1" applyFill="1" applyBorder="1" applyAlignment="1">
      <alignment horizontal="center" vertical="center" wrapText="1"/>
    </xf>
    <xf numFmtId="1" fontId="10" fillId="0" borderId="1" xfId="5" applyNumberFormat="1" applyFont="1" applyFill="1" applyBorder="1" applyAlignment="1">
      <alignment horizontal="center" vertical="center" wrapText="1"/>
    </xf>
    <xf numFmtId="0" fontId="10" fillId="0" borderId="9" xfId="3" applyFont="1" applyFill="1" applyBorder="1" applyAlignment="1">
      <alignment horizontal="left" vertical="center" wrapText="1"/>
    </xf>
    <xf numFmtId="3" fontId="10" fillId="0" borderId="9" xfId="19" applyNumberFormat="1" applyFont="1" applyFill="1" applyBorder="1" applyAlignment="1">
      <alignment horizontal="center" vertical="center"/>
    </xf>
    <xf numFmtId="3" fontId="10" fillId="0" borderId="9" xfId="19" applyNumberFormat="1" applyFont="1" applyFill="1" applyBorder="1" applyAlignment="1">
      <alignment horizontal="center" vertical="center" wrapText="1"/>
    </xf>
    <xf numFmtId="0" fontId="10" fillId="0" borderId="9" xfId="19" applyFont="1" applyFill="1" applyBorder="1" applyAlignment="1">
      <alignment horizontal="center" vertical="center"/>
    </xf>
    <xf numFmtId="0" fontId="14" fillId="0" borderId="9" xfId="19" applyFont="1" applyFill="1" applyBorder="1" applyAlignment="1">
      <alignment horizontal="center" vertical="center"/>
    </xf>
    <xf numFmtId="175" fontId="10" fillId="0" borderId="9" xfId="19" applyNumberFormat="1" applyFont="1" applyFill="1" applyBorder="1" applyAlignment="1">
      <alignment horizontal="center" vertical="center" wrapText="1"/>
    </xf>
    <xf numFmtId="9" fontId="10" fillId="0" borderId="9" xfId="19" applyNumberFormat="1" applyFont="1" applyFill="1" applyBorder="1" applyAlignment="1">
      <alignment horizontal="center" vertical="center"/>
    </xf>
    <xf numFmtId="9" fontId="10" fillId="0" borderId="11" xfId="19" applyNumberFormat="1" applyFont="1" applyFill="1" applyBorder="1" applyAlignment="1">
      <alignment horizontal="center" vertical="center" wrapText="1"/>
    </xf>
    <xf numFmtId="0" fontId="10" fillId="0" borderId="11" xfId="19" applyFont="1" applyFill="1" applyBorder="1" applyAlignment="1">
      <alignment horizontal="right"/>
    </xf>
    <xf numFmtId="176" fontId="11" fillId="0" borderId="12" xfId="19" applyNumberFormat="1" applyFont="1" applyFill="1" applyBorder="1" applyAlignment="1">
      <alignment horizontal="left" vertical="center" wrapText="1"/>
    </xf>
    <xf numFmtId="0" fontId="10" fillId="0" borderId="1" xfId="3" applyFont="1" applyFill="1" applyBorder="1" applyAlignment="1">
      <alignment wrapText="1"/>
    </xf>
    <xf numFmtId="171" fontId="10" fillId="0" borderId="1" xfId="15" applyNumberFormat="1" applyFont="1" applyFill="1" applyBorder="1" applyAlignment="1">
      <alignment horizontal="center" vertical="center"/>
    </xf>
    <xf numFmtId="171" fontId="10" fillId="0" borderId="1" xfId="2" applyNumberFormat="1" applyFont="1" applyFill="1" applyBorder="1" applyAlignment="1">
      <alignment horizontal="center" vertical="center" wrapText="1"/>
    </xf>
    <xf numFmtId="165" fontId="10" fillId="0" borderId="1" xfId="2" applyFont="1" applyFill="1" applyBorder="1" applyAlignment="1">
      <alignment horizontal="center" vertical="center"/>
    </xf>
    <xf numFmtId="165" fontId="11" fillId="0" borderId="3" xfId="2" applyFont="1" applyFill="1" applyBorder="1"/>
    <xf numFmtId="0" fontId="10" fillId="0" borderId="4" xfId="3" applyFont="1" applyFill="1" applyBorder="1" applyAlignment="1">
      <alignment wrapText="1"/>
    </xf>
    <xf numFmtId="165" fontId="10" fillId="0" borderId="4" xfId="2" applyFont="1" applyFill="1" applyBorder="1"/>
    <xf numFmtId="0" fontId="10" fillId="0" borderId="0" xfId="3" applyFont="1" applyFill="1" applyAlignment="1">
      <alignment wrapText="1"/>
    </xf>
    <xf numFmtId="165" fontId="10" fillId="0" borderId="3" xfId="2" applyFont="1" applyFill="1" applyBorder="1" applyAlignment="1">
      <alignment horizontal="right"/>
    </xf>
    <xf numFmtId="167" fontId="11" fillId="0" borderId="5" xfId="2" applyNumberFormat="1" applyFont="1" applyFill="1" applyBorder="1" applyAlignment="1">
      <alignment horizontal="left" vertical="center" wrapText="1"/>
    </xf>
    <xf numFmtId="165" fontId="10" fillId="0" borderId="0" xfId="2" applyFont="1" applyFill="1" applyAlignment="1">
      <alignment horizontal="right"/>
    </xf>
    <xf numFmtId="1" fontId="10" fillId="0" borderId="9" xfId="5" applyNumberFormat="1" applyFont="1" applyFill="1" applyBorder="1" applyAlignment="1">
      <alignment horizontal="center" vertical="center"/>
    </xf>
    <xf numFmtId="9" fontId="10" fillId="0" borderId="11" xfId="9" applyFont="1" applyFill="1" applyBorder="1" applyAlignment="1">
      <alignment horizontal="center" vertical="center"/>
    </xf>
    <xf numFmtId="3" fontId="10" fillId="0" borderId="1" xfId="5" applyNumberFormat="1" applyFont="1" applyFill="1" applyBorder="1" applyAlignment="1">
      <alignment horizontal="center" vertical="center"/>
    </xf>
    <xf numFmtId="0" fontId="10" fillId="0" borderId="1" xfId="3" applyFont="1" applyFill="1" applyBorder="1" applyAlignment="1">
      <alignment horizontal="center" vertical="center"/>
    </xf>
    <xf numFmtId="9" fontId="14" fillId="0" borderId="3" xfId="18" applyNumberFormat="1" applyFont="1" applyFill="1" applyBorder="1" applyAlignment="1">
      <alignment horizontal="center" vertical="center" wrapText="1"/>
    </xf>
    <xf numFmtId="0" fontId="10" fillId="0" borderId="0" xfId="0" applyFont="1" applyFill="1" applyAlignment="1">
      <alignment wrapText="1"/>
    </xf>
    <xf numFmtId="0" fontId="10" fillId="0" borderId="17" xfId="0" applyFont="1" applyFill="1" applyBorder="1" applyAlignment="1">
      <alignment vertical="center" wrapText="1"/>
    </xf>
    <xf numFmtId="165" fontId="10" fillId="0" borderId="18" xfId="11" applyFont="1" applyFill="1" applyBorder="1" applyAlignment="1">
      <alignment horizontal="center" vertical="center" wrapText="1"/>
    </xf>
    <xf numFmtId="174" fontId="10" fillId="0" borderId="18" xfId="11" applyNumberFormat="1" applyFont="1" applyFill="1" applyBorder="1" applyAlignment="1">
      <alignment horizontal="center" vertical="center" wrapText="1"/>
    </xf>
    <xf numFmtId="177" fontId="10" fillId="0" borderId="18" xfId="11"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165" fontId="10" fillId="0" borderId="21" xfId="21" applyFont="1" applyFill="1" applyBorder="1" applyAlignment="1">
      <alignment horizontal="center" vertical="center"/>
    </xf>
    <xf numFmtId="167" fontId="11" fillId="0" borderId="17" xfId="2" applyNumberFormat="1" applyFont="1" applyFill="1" applyBorder="1" applyAlignment="1">
      <alignment horizontal="left" vertical="center" wrapText="1"/>
    </xf>
    <xf numFmtId="165" fontId="10" fillId="0" borderId="9" xfId="15" applyFont="1" applyFill="1" applyBorder="1" applyAlignment="1">
      <alignment horizontal="center" vertical="center" wrapText="1"/>
    </xf>
    <xf numFmtId="171" fontId="10" fillId="0" borderId="9" xfId="2" applyNumberFormat="1" applyFont="1" applyFill="1" applyBorder="1" applyAlignment="1">
      <alignment horizontal="center" vertical="center" wrapText="1"/>
    </xf>
    <xf numFmtId="168" fontId="10" fillId="0" borderId="9" xfId="2" applyNumberFormat="1" applyFont="1" applyFill="1" applyBorder="1" applyAlignment="1">
      <alignment horizontal="center" vertical="center" wrapText="1"/>
    </xf>
    <xf numFmtId="165" fontId="26" fillId="0" borderId="0" xfId="2" applyFont="1" applyFill="1"/>
    <xf numFmtId="0" fontId="10" fillId="0" borderId="8" xfId="3" applyFont="1" applyFill="1" applyBorder="1" applyAlignment="1">
      <alignment horizontal="center" vertical="center"/>
    </xf>
    <xf numFmtId="0" fontId="10" fillId="0" borderId="8" xfId="5" applyFont="1" applyFill="1" applyBorder="1" applyAlignment="1">
      <alignment horizontal="left" vertical="center" wrapText="1"/>
    </xf>
    <xf numFmtId="1" fontId="10" fillId="0" borderId="8" xfId="5" applyNumberFormat="1" applyFont="1" applyFill="1" applyBorder="1" applyAlignment="1">
      <alignment horizontal="center" vertical="center" wrapText="1"/>
    </xf>
    <xf numFmtId="2" fontId="10" fillId="0" borderId="8" xfId="3" applyNumberFormat="1" applyFont="1" applyFill="1" applyBorder="1" applyAlignment="1">
      <alignment horizontal="center" vertical="center" wrapText="1"/>
    </xf>
    <xf numFmtId="9" fontId="10" fillId="0" borderId="8" xfId="3" applyNumberFormat="1" applyFont="1" applyFill="1" applyBorder="1" applyAlignment="1">
      <alignment horizontal="center" vertical="center" wrapText="1"/>
    </xf>
    <xf numFmtId="0" fontId="10" fillId="0" borderId="13" xfId="3" applyFont="1" applyFill="1" applyBorder="1"/>
    <xf numFmtId="2" fontId="10" fillId="0" borderId="13" xfId="3" applyNumberFormat="1" applyFont="1" applyFill="1" applyBorder="1"/>
    <xf numFmtId="0" fontId="10" fillId="0" borderId="10" xfId="3" applyFont="1" applyFill="1" applyBorder="1"/>
    <xf numFmtId="0" fontId="10" fillId="0" borderId="11" xfId="22" applyFont="1" applyFill="1" applyBorder="1" applyAlignment="1">
      <alignment horizontal="right" vertical="top"/>
    </xf>
    <xf numFmtId="176" fontId="11" fillId="0" borderId="12" xfId="2" applyNumberFormat="1" applyFont="1" applyFill="1" applyBorder="1" applyAlignment="1">
      <alignment horizontal="left" vertical="top" wrapText="1"/>
    </xf>
    <xf numFmtId="49" fontId="10" fillId="0" borderId="9" xfId="10" applyNumberFormat="1" applyFont="1" applyFill="1" applyBorder="1" applyAlignment="1">
      <alignment horizontal="right" vertical="center"/>
    </xf>
    <xf numFmtId="49" fontId="11" fillId="0" borderId="0" xfId="3" applyNumberFormat="1" applyFont="1" applyFill="1"/>
    <xf numFmtId="178" fontId="27" fillId="0" borderId="9" xfId="3" applyNumberFormat="1" applyFont="1" applyFill="1" applyBorder="1" applyAlignment="1">
      <alignment horizontal="center" vertical="center" wrapText="1"/>
    </xf>
    <xf numFmtId="170" fontId="10" fillId="0" borderId="11" xfId="9" applyNumberFormat="1" applyFont="1" applyFill="1" applyBorder="1" applyAlignment="1">
      <alignment horizontal="center" vertical="center"/>
    </xf>
    <xf numFmtId="9" fontId="27" fillId="0" borderId="2" xfId="3" applyNumberFormat="1" applyFont="1" applyFill="1" applyBorder="1" applyAlignment="1">
      <alignment horizontal="center" vertical="center" wrapText="1"/>
    </xf>
    <xf numFmtId="168" fontId="11" fillId="0" borderId="0" xfId="3" applyNumberFormat="1" applyFont="1" applyFill="1" applyAlignment="1">
      <alignment horizontal="left" vertical="center" wrapText="1"/>
    </xf>
    <xf numFmtId="2" fontId="27" fillId="0" borderId="9" xfId="3" applyNumberFormat="1" applyFont="1" applyFill="1" applyBorder="1" applyAlignment="1">
      <alignment horizontal="center" vertical="center" wrapText="1"/>
    </xf>
    <xf numFmtId="2" fontId="27" fillId="0" borderId="9" xfId="5" applyNumberFormat="1" applyFont="1" applyFill="1" applyBorder="1" applyAlignment="1">
      <alignment horizontal="center" vertical="center" wrapText="1"/>
    </xf>
    <xf numFmtId="165" fontId="10" fillId="0" borderId="9" xfId="11" applyFont="1" applyFill="1" applyBorder="1" applyAlignment="1">
      <alignment horizontal="center" vertical="center" wrapText="1"/>
    </xf>
    <xf numFmtId="174" fontId="10" fillId="0" borderId="9" xfId="11" applyNumberFormat="1" applyFont="1" applyFill="1" applyBorder="1" applyAlignment="1">
      <alignment horizontal="center" vertical="center" wrapText="1"/>
    </xf>
    <xf numFmtId="177" fontId="10" fillId="0" borderId="9" xfId="11" applyNumberFormat="1" applyFont="1" applyFill="1" applyBorder="1" applyAlignment="1">
      <alignment horizontal="center" vertical="center" wrapText="1"/>
    </xf>
    <xf numFmtId="165" fontId="10" fillId="0" borderId="22" xfId="21" applyFont="1" applyFill="1" applyBorder="1" applyAlignment="1">
      <alignment horizontal="center" vertical="center"/>
    </xf>
    <xf numFmtId="165" fontId="10" fillId="0" borderId="0" xfId="21" applyFont="1" applyFill="1" applyBorder="1" applyAlignment="1">
      <alignment horizontal="center" vertical="center"/>
    </xf>
    <xf numFmtId="49" fontId="11" fillId="0" borderId="0" xfId="19" applyNumberFormat="1" applyFont="1" applyFill="1"/>
    <xf numFmtId="49" fontId="10" fillId="0" borderId="23" xfId="19" applyNumberFormat="1" applyFont="1" applyFill="1" applyBorder="1" applyAlignment="1">
      <alignment horizontal="center" vertical="center"/>
    </xf>
    <xf numFmtId="3" fontId="10" fillId="0" borderId="23" xfId="19" applyNumberFormat="1" applyFont="1" applyFill="1" applyBorder="1" applyAlignment="1">
      <alignment horizontal="center" vertical="center" wrapText="1"/>
    </xf>
    <xf numFmtId="0" fontId="10" fillId="0" borderId="23" xfId="19" applyFont="1" applyFill="1" applyBorder="1" applyAlignment="1">
      <alignment horizontal="center" vertical="center"/>
    </xf>
    <xf numFmtId="177" fontId="27" fillId="0" borderId="9" xfId="4" applyNumberFormat="1" applyFont="1" applyFill="1" applyBorder="1" applyAlignment="1">
      <alignment horizontal="center" vertical="center" wrapText="1"/>
    </xf>
    <xf numFmtId="9" fontId="10" fillId="0" borderId="14" xfId="19" applyNumberFormat="1" applyFont="1" applyFill="1" applyBorder="1" applyAlignment="1">
      <alignment horizontal="center" vertical="center"/>
    </xf>
    <xf numFmtId="0" fontId="11" fillId="0" borderId="11" xfId="19" applyFont="1" applyFill="1" applyBorder="1"/>
    <xf numFmtId="0" fontId="10" fillId="0" borderId="14" xfId="19" applyFont="1" applyFill="1" applyBorder="1"/>
    <xf numFmtId="49" fontId="10" fillId="0" borderId="14" xfId="19" applyNumberFormat="1" applyFont="1" applyFill="1" applyBorder="1"/>
    <xf numFmtId="0" fontId="10" fillId="0" borderId="13" xfId="19" applyFont="1" applyFill="1" applyBorder="1"/>
    <xf numFmtId="0" fontId="10" fillId="0" borderId="10" xfId="19" applyFont="1" applyFill="1" applyBorder="1"/>
    <xf numFmtId="0" fontId="10" fillId="0" borderId="8" xfId="19" applyFont="1" applyFill="1" applyBorder="1" applyAlignment="1">
      <alignment horizontal="right"/>
    </xf>
    <xf numFmtId="176" fontId="11" fillId="0" borderId="8" xfId="19" applyNumberFormat="1" applyFont="1" applyFill="1" applyBorder="1" applyAlignment="1">
      <alignment horizontal="left" vertical="center" wrapText="1"/>
    </xf>
    <xf numFmtId="0" fontId="11" fillId="0" borderId="3" xfId="19" applyFont="1" applyFill="1" applyBorder="1" applyAlignment="1">
      <alignment horizontal="center" vertical="center" wrapText="1"/>
    </xf>
    <xf numFmtId="0" fontId="10" fillId="0" borderId="4" xfId="3" applyFont="1" applyFill="1" applyBorder="1" applyAlignment="1">
      <alignment vertical="center" wrapText="1"/>
    </xf>
    <xf numFmtId="49" fontId="11" fillId="0" borderId="4" xfId="19" applyNumberFormat="1" applyFont="1" applyFill="1" applyBorder="1" applyAlignment="1">
      <alignment horizontal="center" vertical="center" wrapText="1"/>
    </xf>
    <xf numFmtId="0" fontId="11" fillId="0" borderId="4" xfId="19" applyFont="1" applyFill="1" applyBorder="1" applyAlignment="1">
      <alignment horizontal="center" vertical="center" wrapText="1"/>
    </xf>
    <xf numFmtId="9" fontId="11" fillId="0" borderId="4" xfId="19" applyNumberFormat="1" applyFont="1" applyFill="1" applyBorder="1" applyAlignment="1">
      <alignment horizontal="center" vertical="center" wrapText="1"/>
    </xf>
    <xf numFmtId="0" fontId="0" fillId="0" borderId="5" xfId="0" applyFill="1" applyBorder="1"/>
    <xf numFmtId="9" fontId="10" fillId="0" borderId="23" xfId="19" applyNumberFormat="1" applyFont="1" applyFill="1" applyBorder="1" applyAlignment="1">
      <alignment horizontal="center" vertical="center"/>
    </xf>
    <xf numFmtId="9" fontId="10" fillId="0" borderId="14" xfId="3" applyNumberFormat="1" applyFont="1" applyFill="1" applyBorder="1" applyAlignment="1">
      <alignment horizontal="center" vertical="center" wrapText="1"/>
    </xf>
    <xf numFmtId="0" fontId="10" fillId="0" borderId="8" xfId="19" applyFont="1" applyFill="1" applyBorder="1" applyAlignment="1">
      <alignment horizontal="center" vertical="center"/>
    </xf>
    <xf numFmtId="49" fontId="10" fillId="0" borderId="8" xfId="19" applyNumberFormat="1" applyFont="1" applyFill="1" applyBorder="1" applyAlignment="1">
      <alignment horizontal="center" vertical="center"/>
    </xf>
    <xf numFmtId="3" fontId="10" fillId="0" borderId="8" xfId="19" applyNumberFormat="1" applyFont="1" applyFill="1" applyBorder="1" applyAlignment="1">
      <alignment horizontal="center" vertical="center" wrapText="1"/>
    </xf>
    <xf numFmtId="4" fontId="10" fillId="0" borderId="8" xfId="19" applyNumberFormat="1" applyFont="1" applyFill="1" applyBorder="1" applyAlignment="1">
      <alignment horizontal="center" vertical="center"/>
    </xf>
    <xf numFmtId="1" fontId="10" fillId="0" borderId="8" xfId="19" applyNumberFormat="1" applyFont="1" applyFill="1" applyBorder="1" applyAlignment="1">
      <alignment horizontal="center" vertical="center" wrapText="1"/>
    </xf>
    <xf numFmtId="0" fontId="11" fillId="0" borderId="7" xfId="19" applyFont="1" applyFill="1" applyBorder="1"/>
    <xf numFmtId="49" fontId="10" fillId="0" borderId="13" xfId="19" applyNumberFormat="1" applyFont="1" applyFill="1" applyBorder="1"/>
    <xf numFmtId="0" fontId="10" fillId="0" borderId="0" xfId="19" applyFont="1" applyFill="1" applyAlignment="1">
      <alignment horizontal="right"/>
    </xf>
    <xf numFmtId="176" fontId="11" fillId="0" borderId="0" xfId="19" applyNumberFormat="1" applyFont="1" applyFill="1" applyAlignment="1">
      <alignment horizontal="left" vertical="center" wrapText="1"/>
    </xf>
    <xf numFmtId="2" fontId="11" fillId="0" borderId="9" xfId="5" applyNumberFormat="1" applyFont="1" applyFill="1" applyBorder="1" applyAlignment="1">
      <alignment horizontal="center" vertical="center" wrapText="1"/>
    </xf>
    <xf numFmtId="165" fontId="10" fillId="0" borderId="0" xfId="14" applyFont="1" applyFill="1" applyAlignment="1">
      <alignment vertical="top"/>
    </xf>
    <xf numFmtId="0" fontId="10" fillId="0" borderId="9" xfId="5" applyFont="1" applyFill="1" applyBorder="1" applyAlignment="1">
      <alignment horizontal="left" vertical="top" wrapText="1"/>
    </xf>
    <xf numFmtId="9" fontId="4" fillId="0" borderId="8" xfId="23" applyFont="1" applyFill="1" applyBorder="1" applyAlignment="1">
      <alignment horizontal="center" vertical="center"/>
    </xf>
    <xf numFmtId="165" fontId="10" fillId="0" borderId="11" xfId="2" applyFont="1" applyFill="1" applyBorder="1"/>
    <xf numFmtId="2" fontId="10" fillId="0" borderId="0" xfId="3" applyNumberFormat="1" applyFont="1" applyFill="1"/>
    <xf numFmtId="0" fontId="10" fillId="0" borderId="11" xfId="3" applyFont="1" applyFill="1" applyBorder="1" applyAlignment="1">
      <alignment horizontal="center" vertical="center" wrapText="1"/>
    </xf>
    <xf numFmtId="180" fontId="10" fillId="0" borderId="9" xfId="3" applyNumberFormat="1" applyFont="1" applyFill="1" applyBorder="1" applyAlignment="1">
      <alignment horizontal="center" vertical="center" wrapText="1"/>
    </xf>
    <xf numFmtId="2" fontId="10" fillId="0" borderId="9" xfId="5" applyNumberFormat="1" applyFont="1" applyFill="1" applyBorder="1" applyAlignment="1">
      <alignment horizontal="center" vertical="center" wrapText="1"/>
    </xf>
    <xf numFmtId="181" fontId="10" fillId="0" borderId="9" xfId="4" applyNumberFormat="1" applyFont="1" applyFill="1" applyBorder="1" applyAlignment="1">
      <alignment horizontal="center" vertical="center" wrapText="1"/>
    </xf>
    <xf numFmtId="176" fontId="11" fillId="0" borderId="12" xfId="19" applyNumberFormat="1" applyFont="1" applyFill="1" applyBorder="1" applyAlignment="1">
      <alignment horizontal="center" vertical="center" wrapText="1"/>
    </xf>
    <xf numFmtId="181" fontId="10" fillId="0" borderId="0" xfId="4" applyNumberFormat="1" applyFont="1" applyFill="1" applyBorder="1" applyAlignment="1">
      <alignment horizontal="center" vertical="center" wrapText="1"/>
    </xf>
    <xf numFmtId="176" fontId="11" fillId="0" borderId="0" xfId="19" applyNumberFormat="1" applyFont="1" applyFill="1" applyBorder="1" applyAlignment="1">
      <alignment horizontal="center" vertical="center" wrapText="1"/>
    </xf>
    <xf numFmtId="181" fontId="10" fillId="0" borderId="0" xfId="4" applyNumberFormat="1" applyFont="1" applyFill="1" applyAlignment="1">
      <alignment horizontal="center" vertical="center" wrapText="1"/>
    </xf>
    <xf numFmtId="165" fontId="11" fillId="0" borderId="0" xfId="24" applyFont="1" applyFill="1"/>
    <xf numFmtId="49" fontId="10" fillId="0" borderId="11" xfId="10" applyNumberFormat="1" applyFont="1" applyFill="1" applyBorder="1" applyAlignment="1">
      <alignment horizontal="center" vertical="center" wrapText="1"/>
    </xf>
    <xf numFmtId="0" fontId="10" fillId="0" borderId="9" xfId="5" applyFont="1" applyFill="1" applyBorder="1" applyAlignment="1">
      <alignment wrapText="1"/>
    </xf>
    <xf numFmtId="169" fontId="10" fillId="0" borderId="14" xfId="3" applyNumberFormat="1" applyFont="1" applyFill="1" applyBorder="1"/>
    <xf numFmtId="169" fontId="10" fillId="0" borderId="0" xfId="2" applyNumberFormat="1" applyFont="1" applyFill="1"/>
    <xf numFmtId="0" fontId="10" fillId="0" borderId="9" xfId="5" applyFont="1" applyFill="1" applyBorder="1" applyAlignment="1">
      <alignment vertical="center" wrapText="1"/>
    </xf>
    <xf numFmtId="0" fontId="10" fillId="0" borderId="6" xfId="3" applyFont="1" applyFill="1" applyBorder="1" applyAlignment="1">
      <alignment horizontal="left" vertical="center" wrapText="1"/>
    </xf>
    <xf numFmtId="183" fontId="11" fillId="0" borderId="13" xfId="32" applyFont="1" applyFill="1" applyBorder="1"/>
    <xf numFmtId="164" fontId="11" fillId="0" borderId="12" xfId="1" applyNumberFormat="1" applyFont="1" applyFill="1" applyBorder="1" applyAlignment="1">
      <alignment horizontal="left" vertical="center" wrapText="1"/>
    </xf>
    <xf numFmtId="0" fontId="10" fillId="0" borderId="0" xfId="3" applyFont="1" applyFill="1" applyBorder="1" applyAlignment="1">
      <alignment horizontal="right"/>
    </xf>
    <xf numFmtId="164" fontId="11" fillId="0" borderId="0" xfId="1" applyNumberFormat="1" applyFont="1" applyFill="1" applyBorder="1" applyAlignment="1">
      <alignment horizontal="left" vertical="center" wrapText="1"/>
    </xf>
    <xf numFmtId="165" fontId="10" fillId="0" borderId="1" xfId="21" applyFont="1" applyFill="1" applyBorder="1" applyAlignment="1">
      <alignment horizontal="left" vertical="center" wrapText="1"/>
    </xf>
    <xf numFmtId="170" fontId="20" fillId="0" borderId="2" xfId="2" applyNumberFormat="1" applyFont="1" applyFill="1" applyBorder="1" applyAlignment="1">
      <alignment horizontal="center" vertical="center" wrapText="1"/>
    </xf>
    <xf numFmtId="0" fontId="10" fillId="0" borderId="11" xfId="3" applyFont="1" applyFill="1" applyBorder="1" applyAlignment="1">
      <alignment horizontal="center" vertical="center"/>
    </xf>
    <xf numFmtId="165" fontId="10" fillId="0" borderId="24" xfId="21" applyFont="1" applyFill="1" applyBorder="1" applyAlignment="1">
      <alignment horizontal="left" vertical="center" wrapText="1"/>
    </xf>
    <xf numFmtId="3" fontId="10" fillId="0" borderId="25" xfId="5" applyNumberFormat="1" applyFont="1" applyFill="1" applyBorder="1" applyAlignment="1">
      <alignment horizontal="center" vertical="center"/>
    </xf>
    <xf numFmtId="1" fontId="10" fillId="0" borderId="25" xfId="5" applyNumberFormat="1" applyFont="1" applyFill="1" applyBorder="1" applyAlignment="1">
      <alignment horizontal="center" vertical="center" wrapText="1"/>
    </xf>
    <xf numFmtId="0" fontId="10" fillId="0" borderId="25" xfId="3" applyFont="1" applyFill="1" applyBorder="1" applyAlignment="1">
      <alignment horizontal="center" vertical="center"/>
    </xf>
    <xf numFmtId="0" fontId="14" fillId="0" borderId="25" xfId="0" applyFont="1" applyFill="1" applyBorder="1" applyAlignment="1">
      <alignment horizontal="center" vertical="center"/>
    </xf>
    <xf numFmtId="168" fontId="10" fillId="0" borderId="25" xfId="5" applyNumberFormat="1" applyFont="1" applyFill="1" applyBorder="1" applyAlignment="1">
      <alignment horizontal="center" vertical="center" wrapText="1"/>
    </xf>
    <xf numFmtId="9" fontId="10" fillId="0" borderId="25" xfId="9" applyFont="1" applyFill="1" applyBorder="1" applyAlignment="1">
      <alignment horizontal="center" vertical="center"/>
    </xf>
    <xf numFmtId="0" fontId="14" fillId="0" borderId="9" xfId="5" applyFont="1" applyFill="1" applyBorder="1" applyAlignment="1">
      <alignment horizontal="left" vertical="center" wrapText="1"/>
    </xf>
    <xf numFmtId="1" fontId="10" fillId="0" borderId="9" xfId="3" applyNumberFormat="1" applyFont="1" applyFill="1" applyBorder="1" applyAlignment="1">
      <alignment horizontal="center" vertical="center"/>
    </xf>
    <xf numFmtId="0" fontId="14" fillId="0" borderId="33" xfId="0" applyFont="1" applyFill="1" applyBorder="1" applyAlignment="1">
      <alignment horizontal="center" vertical="center"/>
    </xf>
    <xf numFmtId="168" fontId="10" fillId="0" borderId="33" xfId="5" applyNumberFormat="1" applyFont="1" applyFill="1" applyBorder="1" applyAlignment="1">
      <alignment horizontal="center" vertical="center" wrapText="1"/>
    </xf>
    <xf numFmtId="9" fontId="10" fillId="0" borderId="33" xfId="9" applyFont="1" applyFill="1" applyBorder="1" applyAlignment="1">
      <alignment horizontal="center" vertical="center"/>
    </xf>
    <xf numFmtId="0" fontId="10" fillId="0" borderId="11" xfId="3" applyFont="1" applyFill="1" applyBorder="1" applyAlignment="1">
      <alignment horizontal="right" vertical="center"/>
    </xf>
    <xf numFmtId="165" fontId="10" fillId="0" borderId="0" xfId="21" applyFont="1" applyFill="1" applyAlignment="1">
      <alignment vertical="center"/>
    </xf>
    <xf numFmtId="165" fontId="10" fillId="0" borderId="0" xfId="21" applyFont="1" applyFill="1"/>
    <xf numFmtId="165" fontId="10" fillId="0" borderId="8" xfId="21" applyFont="1" applyFill="1" applyBorder="1" applyAlignment="1">
      <alignment horizontal="center" vertical="center"/>
    </xf>
    <xf numFmtId="3" fontId="10" fillId="0" borderId="8" xfId="17" applyNumberFormat="1" applyFont="1" applyFill="1" applyBorder="1" applyAlignment="1">
      <alignment horizontal="center" vertical="center"/>
    </xf>
    <xf numFmtId="3" fontId="10" fillId="0" borderId="8" xfId="21" applyNumberFormat="1" applyFont="1" applyFill="1" applyBorder="1" applyAlignment="1">
      <alignment horizontal="center" vertical="center" wrapText="1"/>
    </xf>
    <xf numFmtId="180" fontId="10" fillId="0" borderId="8" xfId="0" applyNumberFormat="1" applyFont="1" applyFill="1" applyBorder="1" applyAlignment="1">
      <alignment horizontal="center" vertical="center"/>
    </xf>
    <xf numFmtId="170" fontId="10" fillId="0" borderId="18" xfId="0" applyNumberFormat="1" applyFont="1" applyFill="1" applyBorder="1" applyAlignment="1">
      <alignment horizontal="center" vertical="center"/>
    </xf>
    <xf numFmtId="9" fontId="20" fillId="0" borderId="15" xfId="21" applyNumberFormat="1" applyFont="1" applyFill="1" applyBorder="1" applyAlignment="1">
      <alignment horizontal="center" vertical="center" wrapText="1"/>
    </xf>
    <xf numFmtId="177" fontId="11" fillId="0" borderId="0" xfId="0" applyNumberFormat="1" applyFont="1" applyFill="1" applyAlignment="1">
      <alignment horizontal="center" vertical="center" wrapText="1"/>
    </xf>
    <xf numFmtId="168" fontId="11" fillId="0" borderId="0" xfId="21" applyNumberFormat="1" applyFont="1" applyFill="1" applyAlignment="1">
      <alignment horizontal="left" vertical="center" wrapText="1"/>
    </xf>
    <xf numFmtId="0" fontId="31" fillId="0" borderId="0" xfId="0" applyFont="1" applyFill="1" applyAlignment="1">
      <alignment horizontal="left" vertical="center" wrapText="1"/>
    </xf>
    <xf numFmtId="0" fontId="31" fillId="0" borderId="0" xfId="0" applyFont="1" applyFill="1" applyAlignment="1">
      <alignment horizontal="right" vertical="center" wrapText="1"/>
    </xf>
    <xf numFmtId="0" fontId="31" fillId="0" borderId="8" xfId="0" applyFont="1" applyFill="1" applyBorder="1" applyAlignment="1">
      <alignment horizontal="center" vertical="center" wrapText="1"/>
    </xf>
    <xf numFmtId="171" fontId="10" fillId="0" borderId="8" xfId="15" applyNumberFormat="1" applyFont="1" applyFill="1" applyBorder="1" applyAlignment="1">
      <alignment horizontal="center" vertical="center"/>
    </xf>
    <xf numFmtId="0" fontId="31" fillId="0" borderId="46" xfId="0" applyFont="1" applyFill="1" applyBorder="1" applyAlignment="1">
      <alignment horizontal="center" vertical="center" wrapText="1"/>
    </xf>
    <xf numFmtId="0" fontId="14" fillId="0" borderId="46" xfId="0" applyFont="1" applyFill="1" applyBorder="1" applyAlignment="1">
      <alignment horizontal="center" vertical="center"/>
    </xf>
    <xf numFmtId="170" fontId="10" fillId="0" borderId="46" xfId="16" applyFont="1" applyFill="1" applyBorder="1" applyAlignment="1">
      <alignment horizontal="center" vertical="center"/>
    </xf>
    <xf numFmtId="170" fontId="10" fillId="0" borderId="8" xfId="2" applyNumberFormat="1" applyFont="1" applyFill="1" applyBorder="1" applyAlignment="1">
      <alignment horizontal="center" vertical="center" wrapText="1"/>
    </xf>
    <xf numFmtId="171" fontId="14" fillId="0" borderId="8" xfId="15" applyNumberFormat="1" applyFont="1" applyFill="1" applyBorder="1" applyAlignment="1">
      <alignment horizontal="center" vertical="center"/>
    </xf>
    <xf numFmtId="0" fontId="14" fillId="0" borderId="8" xfId="0" applyFont="1" applyFill="1" applyBorder="1" applyAlignment="1">
      <alignment horizontal="center" vertical="center" wrapText="1"/>
    </xf>
    <xf numFmtId="168" fontId="14" fillId="0" borderId="9" xfId="5" applyNumberFormat="1" applyFont="1" applyFill="1" applyBorder="1" applyAlignment="1">
      <alignment horizontal="center" vertical="center" wrapText="1"/>
    </xf>
    <xf numFmtId="170" fontId="10" fillId="0" borderId="8" xfId="16" applyFont="1" applyFill="1" applyBorder="1" applyAlignment="1">
      <alignment horizontal="center" vertical="center"/>
    </xf>
    <xf numFmtId="0" fontId="14" fillId="0" borderId="9" xfId="3" applyFont="1" applyFill="1" applyBorder="1" applyAlignment="1">
      <alignment vertical="center" wrapText="1"/>
    </xf>
    <xf numFmtId="170" fontId="14" fillId="0" borderId="8" xfId="2" applyNumberFormat="1" applyFont="1" applyFill="1" applyBorder="1" applyAlignment="1">
      <alignment horizontal="center" vertical="center" wrapText="1"/>
    </xf>
    <xf numFmtId="170" fontId="14" fillId="0" borderId="8" xfId="16" applyFont="1" applyFill="1" applyBorder="1" applyAlignment="1">
      <alignment horizontal="center" vertical="center"/>
    </xf>
    <xf numFmtId="165" fontId="10" fillId="0" borderId="13" xfId="2" applyFont="1" applyFill="1" applyBorder="1"/>
    <xf numFmtId="165" fontId="10" fillId="0" borderId="10" xfId="2" applyFont="1" applyFill="1" applyBorder="1"/>
    <xf numFmtId="0" fontId="10" fillId="0" borderId="0" xfId="22" applyFont="1" applyFill="1" applyAlignment="1">
      <alignment vertical="top"/>
    </xf>
    <xf numFmtId="0" fontId="10" fillId="0" borderId="11" xfId="5" applyFont="1" applyFill="1" applyBorder="1" applyAlignment="1">
      <alignment vertical="center" wrapText="1"/>
    </xf>
    <xf numFmtId="9" fontId="10" fillId="0" borderId="3" xfId="22" applyNumberFormat="1" applyFont="1" applyFill="1" applyBorder="1" applyAlignment="1">
      <alignment horizontal="center" vertical="top" wrapText="1"/>
    </xf>
    <xf numFmtId="0" fontId="10" fillId="0" borderId="9" xfId="0" applyFont="1" applyFill="1" applyBorder="1" applyAlignment="1">
      <alignment horizontal="center" vertical="center"/>
    </xf>
    <xf numFmtId="166" fontId="29" fillId="0" borderId="11" xfId="0" applyNumberFormat="1" applyFont="1" applyFill="1" applyBorder="1" applyAlignment="1">
      <alignment horizontal="center" vertical="center" wrapText="1"/>
    </xf>
    <xf numFmtId="165" fontId="10" fillId="0" borderId="11" xfId="2" applyFont="1" applyFill="1" applyBorder="1" applyAlignment="1">
      <alignment horizontal="left" vertical="top"/>
    </xf>
    <xf numFmtId="0" fontId="10" fillId="0" borderId="14" xfId="3" applyFont="1" applyFill="1" applyBorder="1" applyAlignment="1">
      <alignment vertical="top"/>
    </xf>
    <xf numFmtId="0" fontId="10" fillId="0" borderId="13" xfId="3" applyFont="1" applyFill="1" applyBorder="1" applyAlignment="1">
      <alignment vertical="top"/>
    </xf>
    <xf numFmtId="0" fontId="10" fillId="0" borderId="10" xfId="3" applyFont="1" applyFill="1" applyBorder="1" applyAlignment="1">
      <alignment vertical="top"/>
    </xf>
    <xf numFmtId="0" fontId="10" fillId="0" borderId="0" xfId="5" applyFont="1" applyFill="1" applyAlignment="1">
      <alignment horizontal="left" vertical="center" wrapText="1"/>
    </xf>
    <xf numFmtId="0" fontId="32" fillId="0" borderId="0" xfId="0" applyFont="1" applyFill="1" applyAlignment="1">
      <alignment horizontal="left" vertical="center" wrapText="1"/>
    </xf>
    <xf numFmtId="165" fontId="10" fillId="0" borderId="8" xfId="11" applyFont="1" applyFill="1" applyBorder="1" applyAlignment="1">
      <alignment horizontal="center" vertical="center"/>
    </xf>
    <xf numFmtId="165" fontId="10" fillId="0" borderId="8" xfId="11" applyFont="1" applyFill="1" applyBorder="1" applyAlignment="1">
      <alignment vertical="center" wrapText="1"/>
    </xf>
    <xf numFmtId="1" fontId="10" fillId="0" borderId="46" xfId="11" applyNumberFormat="1" applyFont="1" applyFill="1" applyBorder="1" applyAlignment="1">
      <alignment horizontal="center" vertical="center" wrapText="1"/>
    </xf>
    <xf numFmtId="165" fontId="10" fillId="0" borderId="0" xfId="11" applyFont="1" applyFill="1" applyAlignment="1">
      <alignment horizontal="center" vertical="center" wrapText="1"/>
    </xf>
    <xf numFmtId="0" fontId="10" fillId="0" borderId="33" xfId="17" applyFont="1" applyFill="1" applyBorder="1" applyAlignment="1">
      <alignment horizontal="center" vertical="center" wrapText="1"/>
    </xf>
    <xf numFmtId="44" fontId="10" fillId="0" borderId="0" xfId="17" applyNumberFormat="1" applyFont="1" applyFill="1" applyAlignment="1">
      <alignment horizontal="center" vertical="center" wrapText="1"/>
    </xf>
    <xf numFmtId="170" fontId="10" fillId="0" borderId="47" xfId="11" applyNumberFormat="1" applyFont="1" applyFill="1" applyBorder="1" applyAlignment="1">
      <alignment horizontal="center" vertical="center"/>
    </xf>
    <xf numFmtId="9" fontId="10" fillId="0" borderId="13" xfId="3" applyNumberFormat="1" applyFont="1" applyFill="1" applyBorder="1" applyAlignment="1">
      <alignment horizontal="center" vertical="center" wrapText="1"/>
    </xf>
    <xf numFmtId="176" fontId="10" fillId="0" borderId="8" xfId="19" applyNumberFormat="1" applyFont="1" applyFill="1" applyBorder="1" applyAlignment="1">
      <alignment horizontal="center" vertical="center" wrapText="1"/>
    </xf>
    <xf numFmtId="170" fontId="10" fillId="0" borderId="19" xfId="11" applyNumberFormat="1" applyFont="1" applyFill="1" applyBorder="1" applyAlignment="1">
      <alignment horizontal="center" vertical="center"/>
    </xf>
    <xf numFmtId="0" fontId="33" fillId="0" borderId="0" xfId="7" applyFont="1" applyFill="1"/>
    <xf numFmtId="165" fontId="34" fillId="0" borderId="0" xfId="11" applyFont="1" applyFill="1"/>
    <xf numFmtId="0" fontId="27" fillId="0" borderId="0" xfId="3" applyFont="1" applyFill="1"/>
    <xf numFmtId="0" fontId="34" fillId="0" borderId="0" xfId="3" applyFont="1" applyFill="1"/>
    <xf numFmtId="0" fontId="29" fillId="0" borderId="9" xfId="0" applyFont="1" applyFill="1" applyBorder="1" applyAlignment="1">
      <alignment horizontal="center" vertical="center"/>
    </xf>
    <xf numFmtId="9" fontId="27" fillId="0" borderId="9" xfId="9" applyFont="1" applyFill="1" applyBorder="1" applyAlignment="1">
      <alignment horizontal="center" vertical="center"/>
    </xf>
    <xf numFmtId="167" fontId="35" fillId="0" borderId="9" xfId="2" applyNumberFormat="1" applyFont="1" applyFill="1" applyBorder="1" applyAlignment="1">
      <alignment horizontal="center" vertical="center" wrapText="1"/>
    </xf>
    <xf numFmtId="167" fontId="35" fillId="0" borderId="12" xfId="2" applyNumberFormat="1" applyFont="1" applyFill="1" applyBorder="1" applyAlignment="1">
      <alignment horizontal="left" vertical="center" wrapText="1"/>
    </xf>
    <xf numFmtId="0" fontId="27" fillId="0" borderId="0" xfId="3" applyFont="1" applyFill="1" applyBorder="1" applyAlignment="1">
      <alignment horizontal="right"/>
    </xf>
    <xf numFmtId="167" fontId="35" fillId="0" borderId="0" xfId="2" applyNumberFormat="1" applyFont="1" applyFill="1" applyBorder="1" applyAlignment="1">
      <alignment horizontal="left" vertical="center" wrapText="1"/>
    </xf>
    <xf numFmtId="49" fontId="11" fillId="0" borderId="0" xfId="2" applyNumberFormat="1" applyFont="1" applyFill="1" applyAlignment="1">
      <alignment horizontal="center" vertical="center"/>
    </xf>
    <xf numFmtId="0" fontId="10" fillId="0" borderId="9" xfId="26" applyFont="1" applyFill="1" applyBorder="1" applyAlignment="1">
      <alignment horizontal="center" vertical="center" wrapText="1"/>
    </xf>
    <xf numFmtId="1" fontId="10" fillId="0" borderId="6" xfId="25" applyNumberFormat="1" applyFont="1" applyFill="1" applyBorder="1" applyAlignment="1">
      <alignment horizontal="center" vertical="center" wrapText="1"/>
    </xf>
    <xf numFmtId="0" fontId="10" fillId="0" borderId="9" xfId="25" applyFont="1" applyFill="1" applyBorder="1" applyAlignment="1">
      <alignment horizontal="center" vertical="center"/>
    </xf>
    <xf numFmtId="177" fontId="10" fillId="0" borderId="9" xfId="34" applyNumberFormat="1" applyFont="1" applyFill="1" applyBorder="1" applyAlignment="1">
      <alignment horizontal="center" vertical="center"/>
    </xf>
    <xf numFmtId="170" fontId="10" fillId="0" borderId="11" xfId="36" applyFont="1" applyFill="1" applyBorder="1" applyAlignment="1">
      <alignment horizontal="center" vertical="center"/>
    </xf>
    <xf numFmtId="0" fontId="11" fillId="0" borderId="7" xfId="25" applyFont="1" applyFill="1" applyBorder="1"/>
    <xf numFmtId="0" fontId="11" fillId="0" borderId="13" xfId="25" applyFont="1" applyFill="1" applyBorder="1"/>
    <xf numFmtId="0" fontId="10" fillId="0" borderId="11" xfId="25" applyFont="1" applyFill="1" applyBorder="1" applyAlignment="1">
      <alignment horizontal="right"/>
    </xf>
    <xf numFmtId="1" fontId="10" fillId="0" borderId="0" xfId="11" applyNumberFormat="1" applyFont="1" applyFill="1" applyAlignment="1">
      <alignment horizontal="center" vertical="center"/>
    </xf>
    <xf numFmtId="165" fontId="10" fillId="0" borderId="0" xfId="11" applyFont="1" applyFill="1" applyAlignment="1">
      <alignment horizontal="center" vertical="center"/>
    </xf>
    <xf numFmtId="174" fontId="10" fillId="0" borderId="9" xfId="15" applyNumberFormat="1" applyFont="1" applyFill="1" applyBorder="1" applyAlignment="1">
      <alignment horizontal="center" vertical="center" wrapText="1"/>
    </xf>
    <xf numFmtId="170" fontId="10" fillId="0" borderId="11" xfId="16" applyFont="1" applyFill="1" applyBorder="1" applyAlignment="1">
      <alignment horizontal="center" vertical="center"/>
    </xf>
    <xf numFmtId="171" fontId="10" fillId="0" borderId="9" xfId="12" applyNumberFormat="1" applyFont="1" applyFill="1" applyBorder="1" applyAlignment="1">
      <alignment horizontal="center" vertical="center" wrapText="1"/>
    </xf>
    <xf numFmtId="171" fontId="10" fillId="0" borderId="0" xfId="12" applyNumberFormat="1" applyFont="1" applyFill="1" applyAlignment="1">
      <alignment horizontal="center" vertical="center" wrapText="1"/>
    </xf>
    <xf numFmtId="0" fontId="7" fillId="0" borderId="0" xfId="0" applyFont="1" applyFill="1"/>
    <xf numFmtId="0" fontId="6" fillId="0" borderId="0" xfId="0" applyFont="1" applyFill="1"/>
    <xf numFmtId="165" fontId="14" fillId="0" borderId="9" xfId="10" applyNumberFormat="1" applyFont="1" applyFill="1" applyBorder="1" applyAlignment="1">
      <alignment horizontal="left" vertical="center" wrapText="1"/>
    </xf>
    <xf numFmtId="3" fontId="10" fillId="0" borderId="16" xfId="8" applyNumberFormat="1" applyFont="1" applyFill="1" applyBorder="1" applyAlignment="1">
      <alignment horizontal="center" vertical="center" wrapText="1"/>
    </xf>
    <xf numFmtId="2" fontId="10" fillId="0" borderId="9" xfId="10" applyNumberFormat="1" applyFont="1" applyFill="1" applyBorder="1" applyAlignment="1">
      <alignment horizontal="center" vertical="center" wrapText="1"/>
    </xf>
    <xf numFmtId="170" fontId="10" fillId="0" borderId="9" xfId="10" applyNumberFormat="1" applyFont="1" applyFill="1" applyBorder="1" applyAlignment="1">
      <alignment horizontal="center" vertical="center"/>
    </xf>
    <xf numFmtId="174" fontId="10" fillId="0" borderId="9" xfId="2" applyNumberFormat="1" applyFont="1" applyFill="1" applyBorder="1" applyAlignment="1">
      <alignment horizontal="center" vertical="center" wrapText="1"/>
    </xf>
    <xf numFmtId="170" fontId="10" fillId="0" borderId="11" xfId="2" applyNumberFormat="1" applyFont="1" applyFill="1" applyBorder="1" applyAlignment="1">
      <alignment horizontal="left" vertical="center" wrapText="1"/>
    </xf>
    <xf numFmtId="0" fontId="40" fillId="0" borderId="0" xfId="0" applyFont="1" applyFill="1"/>
    <xf numFmtId="0" fontId="14" fillId="0" borderId="0" xfId="0" applyFont="1" applyFill="1"/>
    <xf numFmtId="0" fontId="41" fillId="0" borderId="0" xfId="0" applyFont="1" applyFill="1"/>
    <xf numFmtId="0" fontId="14" fillId="0" borderId="0" xfId="0" applyFont="1" applyFill="1" applyAlignment="1">
      <alignment vertical="center"/>
    </xf>
    <xf numFmtId="0" fontId="5" fillId="0" borderId="0" xfId="0" applyFont="1" applyFill="1" applyAlignment="1">
      <alignment vertical="center"/>
    </xf>
    <xf numFmtId="0" fontId="42" fillId="0" borderId="0" xfId="0" applyFont="1" applyFill="1" applyAlignment="1">
      <alignment vertical="center"/>
    </xf>
    <xf numFmtId="0" fontId="14" fillId="0" borderId="0" xfId="19" applyFont="1" applyFill="1"/>
    <xf numFmtId="49" fontId="14" fillId="0" borderId="9" xfId="19" applyNumberFormat="1" applyFont="1" applyFill="1" applyBorder="1" applyAlignment="1">
      <alignment horizontal="center" vertical="center"/>
    </xf>
    <xf numFmtId="1" fontId="14" fillId="0" borderId="9" xfId="19" applyNumberFormat="1" applyFont="1" applyFill="1" applyBorder="1" applyAlignment="1">
      <alignment horizontal="center" vertical="center" wrapText="1"/>
    </xf>
    <xf numFmtId="0" fontId="14" fillId="0" borderId="11" xfId="19" applyFont="1" applyFill="1" applyBorder="1" applyAlignment="1">
      <alignment horizontal="center" vertical="center"/>
    </xf>
    <xf numFmtId="0" fontId="14" fillId="0" borderId="8" xfId="19" applyFont="1" applyFill="1" applyBorder="1" applyAlignment="1">
      <alignment horizontal="center" vertical="center"/>
    </xf>
    <xf numFmtId="179" fontId="43" fillId="0" borderId="9" xfId="3" applyNumberFormat="1" applyFont="1" applyFill="1" applyBorder="1" applyAlignment="1">
      <alignment horizontal="center" vertical="center" wrapText="1"/>
    </xf>
    <xf numFmtId="9" fontId="14" fillId="0" borderId="14" xfId="19" applyNumberFormat="1" applyFont="1" applyFill="1" applyBorder="1" applyAlignment="1">
      <alignment horizontal="center" vertical="center"/>
    </xf>
    <xf numFmtId="0" fontId="40" fillId="0" borderId="8" xfId="0" applyFont="1" applyFill="1" applyBorder="1" applyAlignment="1">
      <alignment horizontal="center" vertical="center" wrapText="1"/>
    </xf>
    <xf numFmtId="1" fontId="14" fillId="0" borderId="9" xfId="19" applyNumberFormat="1" applyFont="1" applyFill="1" applyBorder="1" applyAlignment="1">
      <alignment horizontal="center" vertical="center"/>
    </xf>
    <xf numFmtId="0" fontId="8" fillId="0" borderId="11" xfId="19" applyFont="1" applyFill="1" applyBorder="1"/>
    <xf numFmtId="0" fontId="14" fillId="0" borderId="14" xfId="19" applyFont="1" applyFill="1" applyBorder="1"/>
    <xf numFmtId="49" fontId="14" fillId="0" borderId="14" xfId="19" applyNumberFormat="1" applyFont="1" applyFill="1" applyBorder="1"/>
    <xf numFmtId="0" fontId="14" fillId="0" borderId="13" xfId="19" applyFont="1" applyFill="1" applyBorder="1"/>
    <xf numFmtId="0" fontId="14" fillId="0" borderId="10" xfId="19" applyFont="1" applyFill="1" applyBorder="1"/>
    <xf numFmtId="0" fontId="14" fillId="0" borderId="8" xfId="19" applyFont="1" applyFill="1" applyBorder="1" applyAlignment="1">
      <alignment horizontal="right"/>
    </xf>
    <xf numFmtId="176" fontId="8" fillId="0" borderId="8" xfId="19" applyNumberFormat="1" applyFont="1" applyFill="1" applyBorder="1" applyAlignment="1">
      <alignment horizontal="left" vertical="center" wrapText="1"/>
    </xf>
    <xf numFmtId="0" fontId="14" fillId="0" borderId="0" xfId="19" applyFont="1" applyFill="1" applyAlignment="1">
      <alignment horizontal="right"/>
    </xf>
    <xf numFmtId="176" fontId="8" fillId="0" borderId="0" xfId="19" applyNumberFormat="1" applyFont="1" applyFill="1" applyAlignment="1">
      <alignment horizontal="left" vertical="center" wrapText="1"/>
    </xf>
    <xf numFmtId="4" fontId="31" fillId="0" borderId="0" xfId="19" applyNumberFormat="1" applyFont="1" applyFill="1"/>
    <xf numFmtId="2" fontId="0" fillId="0" borderId="0" xfId="19" applyNumberFormat="1" applyFont="1" applyFill="1"/>
    <xf numFmtId="0" fontId="0" fillId="0" borderId="0" xfId="19" applyFont="1" applyFill="1"/>
    <xf numFmtId="4" fontId="0" fillId="0" borderId="0" xfId="19" applyNumberFormat="1" applyFont="1" applyFill="1"/>
    <xf numFmtId="2" fontId="31" fillId="0" borderId="0" xfId="19" applyNumberFormat="1" applyFont="1" applyFill="1"/>
    <xf numFmtId="0" fontId="31" fillId="0" borderId="26" xfId="19" applyFont="1" applyFill="1" applyBorder="1" applyAlignment="1">
      <alignment horizontal="center" vertical="center"/>
    </xf>
    <xf numFmtId="0" fontId="31" fillId="0" borderId="26" xfId="19" applyFont="1" applyFill="1" applyBorder="1" applyAlignment="1">
      <alignment vertical="center" wrapText="1"/>
    </xf>
    <xf numFmtId="3" fontId="31" fillId="0" borderId="26" xfId="19" applyNumberFormat="1" applyFont="1" applyFill="1" applyBorder="1" applyAlignment="1">
      <alignment horizontal="center" vertical="center"/>
    </xf>
    <xf numFmtId="3" fontId="31" fillId="0" borderId="26" xfId="19" applyNumberFormat="1" applyFont="1" applyFill="1" applyBorder="1" applyAlignment="1">
      <alignment horizontal="center" vertical="center" wrapText="1"/>
    </xf>
    <xf numFmtId="0" fontId="0" fillId="0" borderId="26" xfId="19" applyFont="1" applyFill="1" applyBorder="1" applyAlignment="1">
      <alignment horizontal="center" vertical="center"/>
    </xf>
    <xf numFmtId="4" fontId="0" fillId="0" borderId="26" xfId="19" applyNumberFormat="1" applyFont="1" applyFill="1" applyBorder="1" applyAlignment="1">
      <alignment horizontal="center" vertical="center"/>
    </xf>
    <xf numFmtId="9" fontId="0" fillId="0" borderId="26" xfId="19" applyNumberFormat="1" applyFont="1" applyFill="1" applyBorder="1" applyAlignment="1">
      <alignment horizontal="center" vertical="center"/>
    </xf>
    <xf numFmtId="4" fontId="0" fillId="0" borderId="26" xfId="19" applyNumberFormat="1" applyFont="1" applyFill="1" applyBorder="1" applyAlignment="1">
      <alignment horizontal="center" vertical="center" wrapText="1"/>
    </xf>
    <xf numFmtId="0" fontId="46" fillId="0" borderId="30" xfId="19" applyFont="1" applyFill="1" applyBorder="1"/>
    <xf numFmtId="0" fontId="31" fillId="0" borderId="31" xfId="19" applyFont="1" applyFill="1" applyBorder="1"/>
    <xf numFmtId="4" fontId="31" fillId="0" borderId="31" xfId="19" applyNumberFormat="1" applyFont="1" applyFill="1" applyBorder="1"/>
    <xf numFmtId="2" fontId="31" fillId="0" borderId="32" xfId="19" applyNumberFormat="1" applyFont="1" applyFill="1" applyBorder="1"/>
    <xf numFmtId="4" fontId="4" fillId="0" borderId="0" xfId="0" applyNumberFormat="1" applyFont="1" applyFill="1"/>
    <xf numFmtId="4" fontId="0" fillId="0" borderId="0" xfId="0" applyNumberFormat="1" applyFill="1"/>
    <xf numFmtId="4" fontId="10" fillId="0" borderId="0" xfId="2" applyNumberFormat="1" applyFont="1" applyFill="1"/>
    <xf numFmtId="1" fontId="10" fillId="0" borderId="9" xfId="3" applyNumberFormat="1" applyFont="1" applyFill="1" applyBorder="1" applyAlignment="1">
      <alignment horizontal="center" vertical="center" wrapText="1"/>
    </xf>
    <xf numFmtId="170" fontId="10" fillId="0" borderId="11" xfId="0" applyNumberFormat="1" applyFont="1" applyFill="1" applyBorder="1" applyAlignment="1">
      <alignment horizontal="center" vertical="center" wrapText="1"/>
    </xf>
    <xf numFmtId="4" fontId="10" fillId="0" borderId="12" xfId="1" applyNumberFormat="1" applyFont="1" applyFill="1" applyBorder="1" applyAlignment="1"/>
    <xf numFmtId="4" fontId="10" fillId="0" borderId="0" xfId="4" applyNumberFormat="1" applyFont="1" applyFill="1"/>
    <xf numFmtId="4" fontId="11" fillId="0" borderId="0" xfId="2" applyNumberFormat="1" applyFont="1" applyFill="1" applyAlignment="1">
      <alignment horizontal="left" vertical="center" wrapText="1"/>
    </xf>
    <xf numFmtId="4" fontId="10" fillId="0" borderId="0" xfId="3" applyNumberFormat="1" applyFont="1" applyFill="1"/>
    <xf numFmtId="171" fontId="10" fillId="0" borderId="8" xfId="12" applyNumberFormat="1" applyFont="1" applyFill="1" applyBorder="1" applyAlignment="1">
      <alignment horizontal="center" vertical="center" wrapText="1"/>
    </xf>
    <xf numFmtId="49" fontId="51" fillId="0" borderId="0" xfId="2" applyNumberFormat="1" applyFont="1" applyFill="1" applyAlignment="1">
      <alignment horizontal="center" vertical="center"/>
    </xf>
    <xf numFmtId="0" fontId="22" fillId="0" borderId="0" xfId="0" applyFont="1" applyFill="1"/>
    <xf numFmtId="165" fontId="52" fillId="0" borderId="0" xfId="2" applyFont="1" applyFill="1"/>
    <xf numFmtId="165" fontId="27" fillId="0" borderId="1" xfId="11" applyFont="1" applyFill="1" applyBorder="1" applyAlignment="1">
      <alignment horizontal="center" vertical="center" wrapText="1"/>
    </xf>
    <xf numFmtId="174" fontId="27" fillId="0" borderId="1" xfId="11" applyNumberFormat="1" applyFont="1" applyFill="1" applyBorder="1" applyAlignment="1">
      <alignment horizontal="center" vertical="center" wrapText="1"/>
    </xf>
    <xf numFmtId="177" fontId="27" fillId="0" borderId="1" xfId="11" applyNumberFormat="1" applyFont="1" applyFill="1" applyBorder="1" applyAlignment="1">
      <alignment horizontal="center" vertical="center" wrapText="1"/>
    </xf>
    <xf numFmtId="170" fontId="34" fillId="0" borderId="8" xfId="11" applyNumberFormat="1" applyFont="1" applyFill="1" applyBorder="1" applyAlignment="1">
      <alignment horizontal="center" vertical="center"/>
    </xf>
    <xf numFmtId="0" fontId="22" fillId="0" borderId="8" xfId="0" applyFont="1" applyFill="1" applyBorder="1" applyAlignment="1">
      <alignment wrapText="1"/>
    </xf>
    <xf numFmtId="0" fontId="53" fillId="0" borderId="3" xfId="0" applyFont="1" applyFill="1" applyBorder="1"/>
    <xf numFmtId="0" fontId="22" fillId="0" borderId="4" xfId="0" applyFont="1" applyFill="1" applyBorder="1"/>
    <xf numFmtId="0" fontId="22" fillId="0" borderId="5" xfId="0" applyFont="1" applyFill="1" applyBorder="1"/>
    <xf numFmtId="0" fontId="33" fillId="0" borderId="0" xfId="0" applyFont="1" applyFill="1" applyAlignment="1">
      <alignment wrapText="1"/>
    </xf>
    <xf numFmtId="165" fontId="33" fillId="0" borderId="22" xfId="21" applyFont="1" applyFill="1" applyBorder="1" applyAlignment="1">
      <alignment horizontal="center" vertical="center"/>
    </xf>
    <xf numFmtId="167" fontId="35" fillId="0" borderId="17" xfId="2" applyNumberFormat="1" applyFont="1" applyFill="1" applyBorder="1" applyAlignment="1">
      <alignment horizontal="left" vertical="center" wrapText="1"/>
    </xf>
    <xf numFmtId="0" fontId="0" fillId="0" borderId="8" xfId="0" applyFill="1" applyBorder="1" applyAlignment="1">
      <alignment vertical="top" wrapText="1"/>
    </xf>
    <xf numFmtId="9" fontId="14" fillId="0" borderId="33" xfId="9" applyFont="1" applyFill="1" applyBorder="1" applyAlignment="1">
      <alignment horizontal="center" vertical="center"/>
    </xf>
    <xf numFmtId="170" fontId="10" fillId="0" borderId="33" xfId="9" applyNumberFormat="1" applyFont="1" applyFill="1" applyBorder="1" applyAlignment="1">
      <alignment horizontal="center" vertical="center"/>
    </xf>
    <xf numFmtId="2" fontId="11" fillId="0" borderId="2" xfId="5" applyNumberFormat="1" applyFont="1" applyFill="1" applyBorder="1" applyAlignment="1">
      <alignment horizontal="center" vertical="center" wrapText="1"/>
    </xf>
    <xf numFmtId="170" fontId="10" fillId="0" borderId="36" xfId="16" applyFont="1" applyFill="1" applyBorder="1" applyAlignment="1">
      <alignment horizontal="center" vertical="center"/>
    </xf>
    <xf numFmtId="170" fontId="10" fillId="0" borderId="33" xfId="16" applyFont="1" applyFill="1" applyBorder="1" applyAlignment="1">
      <alignment horizontal="center" vertical="center"/>
    </xf>
    <xf numFmtId="9" fontId="14" fillId="0" borderId="34" xfId="18" applyNumberFormat="1" applyFont="1" applyFill="1" applyBorder="1" applyAlignment="1">
      <alignment horizontal="center" vertical="center"/>
    </xf>
    <xf numFmtId="0" fontId="11" fillId="0" borderId="48" xfId="5" applyFont="1" applyFill="1" applyBorder="1" applyAlignment="1">
      <alignment horizontal="center" vertical="center" wrapText="1"/>
    </xf>
    <xf numFmtId="0" fontId="10" fillId="0" borderId="49" xfId="3" applyFont="1" applyFill="1" applyBorder="1" applyAlignment="1">
      <alignment horizontal="left" vertical="center" wrapText="1"/>
    </xf>
    <xf numFmtId="0" fontId="10" fillId="0" borderId="33" xfId="19" applyFont="1" applyFill="1" applyBorder="1" applyAlignment="1">
      <alignment horizontal="center" vertical="center"/>
    </xf>
    <xf numFmtId="168" fontId="10" fillId="0" borderId="2" xfId="2" applyNumberFormat="1" applyFont="1" applyFill="1" applyBorder="1" applyAlignment="1">
      <alignment horizontal="center" vertical="center" wrapText="1"/>
    </xf>
    <xf numFmtId="170" fontId="10" fillId="0" borderId="49" xfId="16" applyFont="1" applyFill="1" applyBorder="1" applyAlignment="1">
      <alignment horizontal="center" vertical="center"/>
    </xf>
    <xf numFmtId="165" fontId="10" fillId="0" borderId="50" xfId="2" applyFont="1" applyFill="1" applyBorder="1"/>
    <xf numFmtId="167" fontId="11" fillId="0" borderId="51" xfId="2" applyNumberFormat="1" applyFont="1" applyFill="1" applyBorder="1" applyAlignment="1">
      <alignment horizontal="center" vertical="center" wrapText="1"/>
    </xf>
    <xf numFmtId="167" fontId="11" fillId="0" borderId="45" xfId="2" applyNumberFormat="1" applyFont="1" applyFill="1" applyBorder="1" applyAlignment="1">
      <alignment horizontal="center" vertical="center" wrapText="1"/>
    </xf>
    <xf numFmtId="166" fontId="14" fillId="0" borderId="8" xfId="0" applyNumberFormat="1" applyFont="1" applyFill="1" applyBorder="1" applyAlignment="1">
      <alignment vertical="center" wrapText="1"/>
    </xf>
    <xf numFmtId="2" fontId="10" fillId="0" borderId="52" xfId="3" applyNumberFormat="1" applyFont="1" applyFill="1" applyBorder="1" applyAlignment="1">
      <alignment horizontal="center" vertical="center" wrapText="1"/>
    </xf>
    <xf numFmtId="9" fontId="10" fillId="0" borderId="53" xfId="9" applyFont="1" applyFill="1" applyBorder="1" applyAlignment="1">
      <alignment horizontal="center" vertical="center"/>
    </xf>
    <xf numFmtId="165" fontId="10" fillId="0" borderId="52" xfId="15" applyFont="1" applyFill="1" applyBorder="1" applyAlignment="1">
      <alignment horizontal="center" vertical="center" wrapText="1"/>
    </xf>
    <xf numFmtId="168" fontId="10" fillId="0" borderId="52" xfId="5" applyNumberFormat="1" applyFont="1" applyFill="1" applyBorder="1" applyAlignment="1">
      <alignment horizontal="center" vertical="center" wrapText="1"/>
    </xf>
    <xf numFmtId="170" fontId="10" fillId="0" borderId="49" xfId="9" applyNumberFormat="1" applyFont="1" applyFill="1" applyBorder="1" applyAlignment="1">
      <alignment horizontal="center" vertical="center"/>
    </xf>
    <xf numFmtId="168" fontId="10" fillId="0" borderId="52" xfId="3" applyNumberFormat="1" applyFont="1" applyFill="1" applyBorder="1" applyAlignment="1">
      <alignment horizontal="center" vertical="center" wrapText="1"/>
    </xf>
    <xf numFmtId="0" fontId="10" fillId="0" borderId="52" xfId="3" applyFont="1" applyFill="1" applyBorder="1" applyAlignment="1">
      <alignment vertical="center" wrapText="1"/>
    </xf>
    <xf numFmtId="0" fontId="11" fillId="0" borderId="5" xfId="5" applyFont="1" applyFill="1" applyBorder="1" applyAlignment="1">
      <alignment horizontal="center" vertical="center" wrapText="1"/>
    </xf>
    <xf numFmtId="9" fontId="27" fillId="0" borderId="53" xfId="3" applyNumberFormat="1" applyFont="1" applyFill="1" applyBorder="1" applyAlignment="1">
      <alignment horizontal="center" vertical="center" wrapText="1"/>
    </xf>
    <xf numFmtId="49" fontId="10" fillId="0" borderId="46" xfId="19" applyNumberFormat="1" applyFont="1" applyFill="1" applyBorder="1" applyAlignment="1">
      <alignment horizontal="center" vertical="center"/>
    </xf>
    <xf numFmtId="3" fontId="10" fillId="0" borderId="46" xfId="19" applyNumberFormat="1" applyFont="1" applyFill="1" applyBorder="1" applyAlignment="1">
      <alignment horizontal="center" vertical="center" wrapText="1"/>
    </xf>
    <xf numFmtId="0" fontId="10" fillId="0" borderId="46" xfId="19" applyFont="1" applyFill="1" applyBorder="1" applyAlignment="1">
      <alignment horizontal="center" vertical="center"/>
    </xf>
    <xf numFmtId="177" fontId="27" fillId="0" borderId="33" xfId="4" applyNumberFormat="1" applyFont="1" applyFill="1" applyBorder="1" applyAlignment="1">
      <alignment horizontal="center" vertical="center" wrapText="1"/>
    </xf>
    <xf numFmtId="9" fontId="10" fillId="0" borderId="35" xfId="19" applyNumberFormat="1" applyFont="1" applyFill="1" applyBorder="1" applyAlignment="1">
      <alignment horizontal="center" vertical="center"/>
    </xf>
    <xf numFmtId="177" fontId="27" fillId="0" borderId="8" xfId="4" applyNumberFormat="1" applyFont="1" applyFill="1" applyBorder="1" applyAlignment="1">
      <alignment horizontal="center" vertical="center" wrapText="1"/>
    </xf>
    <xf numFmtId="9" fontId="10" fillId="0" borderId="8" xfId="19" applyNumberFormat="1" applyFont="1" applyFill="1" applyBorder="1" applyAlignment="1">
      <alignment horizontal="center" vertical="center"/>
    </xf>
    <xf numFmtId="168" fontId="10" fillId="0" borderId="2" xfId="5" applyNumberFormat="1" applyFont="1" applyFill="1" applyBorder="1" applyAlignment="1">
      <alignment horizontal="center" vertical="center" wrapText="1"/>
    </xf>
    <xf numFmtId="9" fontId="10" fillId="0" borderId="16" xfId="9" applyFont="1" applyFill="1" applyBorder="1" applyAlignment="1">
      <alignment horizontal="center" vertical="center"/>
    </xf>
    <xf numFmtId="175" fontId="10" fillId="0" borderId="52" xfId="3" applyNumberFormat="1" applyFont="1" applyFill="1" applyBorder="1" applyAlignment="1">
      <alignment horizontal="center" vertical="center" wrapText="1"/>
    </xf>
    <xf numFmtId="9" fontId="10" fillId="0" borderId="49" xfId="23" applyFont="1" applyFill="1" applyBorder="1" applyAlignment="1">
      <alignment horizontal="center" vertical="center"/>
    </xf>
    <xf numFmtId="0" fontId="11" fillId="0" borderId="52" xfId="3" applyFont="1" applyFill="1" applyBorder="1" applyAlignment="1">
      <alignment horizontal="center" vertical="center" wrapText="1"/>
    </xf>
    <xf numFmtId="9" fontId="54" fillId="0" borderId="3" xfId="1" applyNumberFormat="1" applyFont="1" applyFill="1" applyBorder="1" applyAlignment="1">
      <alignment horizontal="center" vertical="center" wrapText="1"/>
    </xf>
    <xf numFmtId="165" fontId="11" fillId="0" borderId="3" xfId="11" applyFont="1" applyFill="1" applyBorder="1" applyAlignment="1">
      <alignment horizontal="center" vertical="center" wrapText="1"/>
    </xf>
    <xf numFmtId="165" fontId="10" fillId="0" borderId="8" xfId="11" applyFont="1" applyFill="1" applyBorder="1" applyAlignment="1">
      <alignment horizontal="center" vertical="center" wrapText="1"/>
    </xf>
    <xf numFmtId="165" fontId="10" fillId="0" borderId="3" xfId="11" applyFont="1" applyFill="1" applyBorder="1" applyAlignment="1">
      <alignment horizontal="center" vertical="center" wrapText="1"/>
    </xf>
    <xf numFmtId="165" fontId="10" fillId="0" borderId="5" xfId="11" applyFont="1" applyFill="1" applyBorder="1" applyAlignment="1">
      <alignment horizontal="center" vertical="center" wrapText="1"/>
    </xf>
    <xf numFmtId="165" fontId="11" fillId="0" borderId="3" xfId="11" applyFont="1" applyFill="1" applyBorder="1" applyAlignment="1">
      <alignment horizontal="center" vertical="center" wrapText="1"/>
    </xf>
    <xf numFmtId="165" fontId="11" fillId="0" borderId="5" xfId="11" applyFont="1" applyFill="1" applyBorder="1" applyAlignment="1">
      <alignment horizontal="center" vertical="center" wrapText="1"/>
    </xf>
    <xf numFmtId="0" fontId="8" fillId="0" borderId="0" xfId="0" applyFont="1" applyFill="1" applyAlignment="1">
      <alignment horizontal="left" vertical="center" wrapText="1"/>
    </xf>
    <xf numFmtId="0" fontId="32" fillId="0" borderId="3" xfId="0" applyFont="1" applyFill="1" applyBorder="1" applyAlignment="1">
      <alignment horizontal="center"/>
    </xf>
    <xf numFmtId="0" fontId="32" fillId="0" borderId="4" xfId="0" applyFont="1" applyFill="1" applyBorder="1" applyAlignment="1">
      <alignment horizontal="center"/>
    </xf>
    <xf numFmtId="0" fontId="32" fillId="0" borderId="5" xfId="0" applyFont="1" applyFill="1" applyBorder="1" applyAlignment="1">
      <alignment horizontal="center"/>
    </xf>
    <xf numFmtId="0" fontId="11" fillId="0" borderId="11" xfId="19" applyFont="1" applyFill="1" applyBorder="1" applyAlignment="1">
      <alignment horizontal="left"/>
    </xf>
    <xf numFmtId="0" fontId="11" fillId="0" borderId="14" xfId="19" applyFont="1" applyFill="1" applyBorder="1" applyAlignment="1">
      <alignment horizontal="left"/>
    </xf>
    <xf numFmtId="0" fontId="11" fillId="0" borderId="12" xfId="19" applyFont="1" applyFill="1" applyBorder="1" applyAlignment="1">
      <alignment horizontal="left"/>
    </xf>
    <xf numFmtId="0" fontId="11" fillId="0" borderId="42"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20" xfId="0" applyFont="1" applyFill="1" applyBorder="1" applyAlignment="1">
      <alignment horizontal="left" vertical="center"/>
    </xf>
    <xf numFmtId="165" fontId="11" fillId="0" borderId="11" xfId="11" applyFont="1" applyFill="1" applyBorder="1" applyAlignment="1">
      <alignment horizontal="left"/>
    </xf>
    <xf numFmtId="165" fontId="11" fillId="0" borderId="14" xfId="11" applyFont="1" applyFill="1" applyBorder="1" applyAlignment="1">
      <alignment horizontal="left"/>
    </xf>
    <xf numFmtId="165" fontId="11" fillId="0" borderId="12" xfId="11" applyFont="1" applyFill="1" applyBorder="1" applyAlignment="1">
      <alignment horizontal="left"/>
    </xf>
    <xf numFmtId="165" fontId="11" fillId="0" borderId="34" xfId="21" applyFont="1" applyFill="1" applyBorder="1" applyAlignment="1">
      <alignment horizontal="left"/>
    </xf>
    <xf numFmtId="165" fontId="11" fillId="0" borderId="35" xfId="21" applyFont="1" applyFill="1" applyBorder="1" applyAlignment="1">
      <alignment horizontal="left"/>
    </xf>
    <xf numFmtId="165" fontId="11" fillId="0" borderId="36" xfId="21" applyFont="1" applyFill="1" applyBorder="1" applyAlignment="1">
      <alignment horizontal="left"/>
    </xf>
    <xf numFmtId="0" fontId="11" fillId="0" borderId="11" xfId="3" applyFont="1" applyFill="1" applyBorder="1" applyAlignment="1">
      <alignment horizontal="left"/>
    </xf>
    <xf numFmtId="0" fontId="11" fillId="0" borderId="14" xfId="3" applyFont="1" applyFill="1" applyBorder="1" applyAlignment="1">
      <alignment horizontal="left"/>
    </xf>
    <xf numFmtId="0" fontId="11" fillId="0" borderId="36" xfId="3" applyFont="1" applyFill="1" applyBorder="1" applyAlignment="1">
      <alignment horizontal="left"/>
    </xf>
    <xf numFmtId="165" fontId="11" fillId="0" borderId="34" xfId="11" applyFont="1" applyFill="1" applyBorder="1" applyAlignment="1">
      <alignment horizontal="left"/>
    </xf>
    <xf numFmtId="165" fontId="11" fillId="0" borderId="35" xfId="11" applyFont="1" applyFill="1" applyBorder="1" applyAlignment="1">
      <alignment horizontal="left"/>
    </xf>
    <xf numFmtId="165" fontId="11" fillId="0" borderId="36" xfId="11" applyFont="1" applyFill="1" applyBorder="1" applyAlignment="1">
      <alignment horizontal="left"/>
    </xf>
    <xf numFmtId="0" fontId="11" fillId="0" borderId="37" xfId="3" applyFont="1" applyFill="1" applyBorder="1" applyAlignment="1">
      <alignment horizontal="left"/>
    </xf>
    <xf numFmtId="0" fontId="11" fillId="0" borderId="38" xfId="3" applyFont="1" applyFill="1" applyBorder="1" applyAlignment="1">
      <alignment horizontal="left"/>
    </xf>
    <xf numFmtId="0" fontId="11" fillId="0" borderId="17" xfId="3" applyFont="1" applyFill="1" applyBorder="1" applyAlignment="1">
      <alignment horizontal="left"/>
    </xf>
    <xf numFmtId="0" fontId="11" fillId="0" borderId="41" xfId="3" applyFont="1" applyFill="1" applyBorder="1" applyAlignment="1">
      <alignment horizontal="left"/>
    </xf>
    <xf numFmtId="165" fontId="10" fillId="0" borderId="8" xfId="11"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7" fillId="0" borderId="0" xfId="0" applyFont="1" applyFill="1" applyAlignment="1">
      <alignment wrapText="1"/>
    </xf>
    <xf numFmtId="0" fontId="6" fillId="0" borderId="0" xfId="0" applyFont="1" applyFill="1" applyAlignment="1"/>
    <xf numFmtId="0" fontId="3" fillId="0" borderId="0" xfId="0" applyFont="1" applyAlignment="1">
      <alignment vertical="center"/>
    </xf>
    <xf numFmtId="0" fontId="59" fillId="0" borderId="0" xfId="0" applyFont="1" applyAlignment="1">
      <alignment vertical="center"/>
    </xf>
    <xf numFmtId="0" fontId="20" fillId="0" borderId="9" xfId="3" applyFont="1" applyFill="1" applyBorder="1" applyAlignment="1">
      <alignment horizontal="center" vertical="center"/>
    </xf>
    <xf numFmtId="0" fontId="10" fillId="0" borderId="9" xfId="7" applyFont="1" applyFill="1" applyBorder="1" applyAlignment="1">
      <alignment horizontal="left" vertical="center" wrapText="1"/>
    </xf>
    <xf numFmtId="3" fontId="20" fillId="0" borderId="9" xfId="5" applyNumberFormat="1" applyFont="1" applyFill="1" applyBorder="1" applyAlignment="1">
      <alignment horizontal="center" vertical="center"/>
    </xf>
    <xf numFmtId="3" fontId="20" fillId="0" borderId="9" xfId="3" applyNumberFormat="1" applyFont="1" applyFill="1" applyBorder="1" applyAlignment="1">
      <alignment horizontal="center" vertical="center" wrapText="1"/>
    </xf>
    <xf numFmtId="168" fontId="20" fillId="0" borderId="9" xfId="3" applyNumberFormat="1" applyFont="1" applyFill="1" applyBorder="1" applyAlignment="1">
      <alignment horizontal="center" vertical="center" wrapText="1"/>
    </xf>
    <xf numFmtId="0" fontId="20" fillId="0" borderId="7" xfId="3" applyFont="1" applyFill="1" applyBorder="1" applyAlignment="1">
      <alignment horizontal="center" vertical="center"/>
    </xf>
    <xf numFmtId="0" fontId="10" fillId="0" borderId="9" xfId="7" applyFont="1" applyFill="1" applyBorder="1" applyAlignment="1">
      <alignment vertical="center" wrapText="1"/>
    </xf>
    <xf numFmtId="0" fontId="20" fillId="0" borderId="13" xfId="3" applyFont="1" applyFill="1" applyBorder="1" applyAlignment="1">
      <alignment horizontal="center" vertical="center"/>
    </xf>
    <xf numFmtId="0" fontId="35" fillId="0" borderId="7" xfId="3" applyFont="1" applyFill="1" applyBorder="1"/>
    <xf numFmtId="0" fontId="35" fillId="0" borderId="13" xfId="3" applyFont="1" applyFill="1" applyBorder="1"/>
    <xf numFmtId="0" fontId="20" fillId="0" borderId="11" xfId="3" applyFont="1" applyFill="1" applyBorder="1" applyAlignment="1">
      <alignment horizontal="right"/>
    </xf>
    <xf numFmtId="165" fontId="20" fillId="0" borderId="1" xfId="11" applyFont="1" applyFill="1" applyBorder="1" applyAlignment="1">
      <alignment horizontal="center" vertical="center" wrapText="1"/>
    </xf>
    <xf numFmtId="0" fontId="4" fillId="0" borderId="0" xfId="0" applyFont="1" applyFill="1" applyAlignment="1">
      <alignment wrapText="1"/>
    </xf>
    <xf numFmtId="174" fontId="20" fillId="0" borderId="1" xfId="11" applyNumberFormat="1" applyFont="1" applyFill="1" applyBorder="1" applyAlignment="1">
      <alignment horizontal="center" vertical="center" wrapText="1"/>
    </xf>
    <xf numFmtId="0" fontId="4" fillId="0" borderId="0" xfId="0" applyFont="1" applyFill="1" applyAlignment="1">
      <alignment vertical="center" wrapText="1"/>
    </xf>
    <xf numFmtId="0" fontId="20" fillId="0" borderId="13" xfId="25" applyFont="1" applyFill="1" applyBorder="1" applyAlignment="1">
      <alignment vertical="center" wrapText="1"/>
    </xf>
    <xf numFmtId="0" fontId="20" fillId="0" borderId="9" xfId="28" applyFont="1" applyFill="1" applyBorder="1" applyAlignment="1">
      <alignment vertical="center" wrapText="1"/>
    </xf>
    <xf numFmtId="0" fontId="10" fillId="0" borderId="14" xfId="25" applyFont="1" applyFill="1" applyBorder="1"/>
    <xf numFmtId="0" fontId="20" fillId="0" borderId="0" xfId="25" applyFont="1" applyFill="1" applyAlignment="1">
      <alignment wrapText="1"/>
    </xf>
    <xf numFmtId="0" fontId="54" fillId="0" borderId="27" xfId="19" applyFont="1" applyFill="1" applyBorder="1" applyAlignment="1">
      <alignment horizontal="center" vertical="center"/>
    </xf>
    <xf numFmtId="0" fontId="54" fillId="0" borderId="26" xfId="19" applyFont="1" applyFill="1" applyBorder="1" applyAlignment="1">
      <alignment horizontal="left" vertical="center" wrapText="1"/>
    </xf>
    <xf numFmtId="3" fontId="54" fillId="0" borderId="26" xfId="19" applyNumberFormat="1" applyFont="1" applyFill="1" applyBorder="1" applyAlignment="1">
      <alignment horizontal="center" vertical="center"/>
    </xf>
    <xf numFmtId="1" fontId="54" fillId="0" borderId="26" xfId="19" applyNumberFormat="1" applyFont="1" applyFill="1" applyBorder="1" applyAlignment="1">
      <alignment horizontal="center" vertical="center" wrapText="1"/>
    </xf>
    <xf numFmtId="0" fontId="54" fillId="0" borderId="26" xfId="19" applyFont="1" applyFill="1" applyBorder="1" applyAlignment="1">
      <alignment horizontal="center" vertical="center"/>
    </xf>
    <xf numFmtId="171" fontId="54" fillId="0" borderId="26" xfId="19" applyNumberFormat="1" applyFont="1" applyFill="1" applyBorder="1" applyAlignment="1">
      <alignment horizontal="center" vertical="center" wrapText="1"/>
    </xf>
    <xf numFmtId="175" fontId="54" fillId="0" borderId="28" xfId="19" applyNumberFormat="1" applyFont="1" applyFill="1" applyBorder="1" applyAlignment="1">
      <alignment horizontal="center" vertical="center" wrapText="1"/>
    </xf>
    <xf numFmtId="0" fontId="54" fillId="0" borderId="26" xfId="19" applyFont="1" applyFill="1" applyBorder="1" applyAlignment="1">
      <alignment vertical="center" wrapText="1"/>
    </xf>
    <xf numFmtId="0" fontId="20" fillId="0" borderId="33" xfId="25" applyFont="1" applyFill="1" applyBorder="1" applyAlignment="1">
      <alignment horizontal="center" vertical="center"/>
    </xf>
    <xf numFmtId="3" fontId="20" fillId="0" borderId="9" xfId="28" applyNumberFormat="1" applyFont="1" applyFill="1" applyBorder="1" applyAlignment="1">
      <alignment horizontal="center" vertical="center"/>
    </xf>
    <xf numFmtId="1" fontId="20" fillId="0" borderId="9" xfId="28" applyNumberFormat="1" applyFont="1" applyFill="1" applyBorder="1" applyAlignment="1">
      <alignment horizontal="center" vertical="center"/>
    </xf>
    <xf numFmtId="0" fontId="20" fillId="0" borderId="9" xfId="25" applyFont="1" applyFill="1" applyBorder="1" applyAlignment="1">
      <alignment horizontal="center" vertical="center"/>
    </xf>
    <xf numFmtId="168" fontId="20" fillId="0" borderId="9" xfId="28" applyNumberFormat="1" applyFont="1" applyFill="1" applyBorder="1" applyAlignment="1">
      <alignment horizontal="center" vertical="center" wrapText="1"/>
    </xf>
  </cellXfs>
  <cellStyles count="48">
    <cellStyle name="60% - akcent 1 4 2" xfId="19" xr:uid="{00000000-0005-0000-0000-000000000000}"/>
    <cellStyle name="Excel Built-in Normal 1 3" xfId="21" xr:uid="{00000000-0005-0000-0000-000001000000}"/>
    <cellStyle name="Excel Built-in Normal 1 4" xfId="7" xr:uid="{00000000-0005-0000-0000-000002000000}"/>
    <cellStyle name="Excel Built-in Normal 1 5" xfId="26" xr:uid="{00000000-0005-0000-0000-000003000000}"/>
    <cellStyle name="Excel Built-in Normal 3" xfId="39" xr:uid="{00000000-0005-0000-0000-000004000000}"/>
    <cellStyle name="Excel Built-in Normal 3 3" xfId="33" xr:uid="{00000000-0005-0000-0000-000005000000}"/>
    <cellStyle name="Excel Built-in Normal 4" xfId="2" xr:uid="{00000000-0005-0000-0000-000006000000}"/>
    <cellStyle name="Excel Built-in Normal 5" xfId="3" xr:uid="{00000000-0005-0000-0000-000007000000}"/>
    <cellStyle name="Excel Built-in Normal 5 2" xfId="25" xr:uid="{00000000-0005-0000-0000-000008000000}"/>
    <cellStyle name="Excel_BuiltIn_Comma 2" xfId="20" xr:uid="{00000000-0005-0000-0000-000009000000}"/>
    <cellStyle name="Excel_BuiltIn_Percent" xfId="9" xr:uid="{00000000-0005-0000-0000-00000A000000}"/>
    <cellStyle name="Excel_BuiltIn_Percent 1" xfId="16" xr:uid="{00000000-0005-0000-0000-00000B000000}"/>
    <cellStyle name="Excel_BuiltIn_Percent 2" xfId="29" xr:uid="{00000000-0005-0000-0000-00000C000000}"/>
    <cellStyle name="Normalny" xfId="0" builtinId="0"/>
    <cellStyle name="Normalny 10" xfId="10" xr:uid="{00000000-0005-0000-0000-00000E000000}"/>
    <cellStyle name="Normalny 12" xfId="38" xr:uid="{00000000-0005-0000-0000-00000F000000}"/>
    <cellStyle name="Normalny 2" xfId="22" xr:uid="{00000000-0005-0000-0000-000010000000}"/>
    <cellStyle name="Normalny 2 2" xfId="31" xr:uid="{00000000-0005-0000-0000-000011000000}"/>
    <cellStyle name="Normalny 2 2 2 2" xfId="11" xr:uid="{00000000-0005-0000-0000-000012000000}"/>
    <cellStyle name="Normalny 2 2 2 3" xfId="27" xr:uid="{00000000-0005-0000-0000-000013000000}"/>
    <cellStyle name="Normalny 2 2 3" xfId="24" xr:uid="{00000000-0005-0000-0000-000014000000}"/>
    <cellStyle name="Normalny 2 3" xfId="47" xr:uid="{00000000-0005-0000-0000-000015000000}"/>
    <cellStyle name="Normalny 2 4" xfId="45" xr:uid="{00000000-0005-0000-0000-000016000000}"/>
    <cellStyle name="Normalny 2 6" xfId="6" xr:uid="{00000000-0005-0000-0000-000017000000}"/>
    <cellStyle name="Normalny 3 6" xfId="8" xr:uid="{00000000-0005-0000-0000-000018000000}"/>
    <cellStyle name="Normalny 4 5" xfId="46" xr:uid="{00000000-0005-0000-0000-000019000000}"/>
    <cellStyle name="Normalny 5 3" xfId="40" xr:uid="{00000000-0005-0000-0000-00001A000000}"/>
    <cellStyle name="Normalny 6" xfId="18" xr:uid="{00000000-0005-0000-0000-00001B000000}"/>
    <cellStyle name="Normalny 7" xfId="12" xr:uid="{00000000-0005-0000-0000-00001C000000}"/>
    <cellStyle name="Normalny 7 2" xfId="14" xr:uid="{00000000-0005-0000-0000-00001D000000}"/>
    <cellStyle name="Normalny 9" xfId="4" xr:uid="{00000000-0005-0000-0000-00001E000000}"/>
    <cellStyle name="Normalny 9 2" xfId="41" xr:uid="{00000000-0005-0000-0000-00001F000000}"/>
    <cellStyle name="Normalny_Arkusz1" xfId="5" xr:uid="{00000000-0005-0000-0000-000020000000}"/>
    <cellStyle name="Normalny_Arkusz1 2" xfId="17" xr:uid="{00000000-0005-0000-0000-000021000000}"/>
    <cellStyle name="Normalny_Arkusz1 2 2" xfId="34" xr:uid="{00000000-0005-0000-0000-000022000000}"/>
    <cellStyle name="Normalny_Arkusz1 3" xfId="15" xr:uid="{00000000-0005-0000-0000-000023000000}"/>
    <cellStyle name="Normalny_Arkusz1 4" xfId="28" xr:uid="{00000000-0005-0000-0000-000024000000}"/>
    <cellStyle name="Procentowy" xfId="23" builtinId="5"/>
    <cellStyle name="Procentowy 2" xfId="43" xr:uid="{00000000-0005-0000-0000-000026000000}"/>
    <cellStyle name="Procentowy 2 2 2" xfId="36" xr:uid="{00000000-0005-0000-0000-000027000000}"/>
    <cellStyle name="Procentowy 2 2 3" xfId="35" xr:uid="{00000000-0005-0000-0000-000028000000}"/>
    <cellStyle name="Procentowy 3 4" xfId="42" xr:uid="{00000000-0005-0000-0000-000029000000}"/>
    <cellStyle name="Procentowy 4" xfId="44" xr:uid="{00000000-0005-0000-0000-00002A000000}"/>
    <cellStyle name="Procentowy 7" xfId="13" xr:uid="{00000000-0005-0000-0000-00002B000000}"/>
    <cellStyle name="Walutowy" xfId="1" builtinId="4"/>
    <cellStyle name="Walutowy 2 2 2" xfId="30" xr:uid="{00000000-0005-0000-0000-00002D000000}"/>
    <cellStyle name="Walutowy 3 2" xfId="37" xr:uid="{00000000-0005-0000-0000-00002E000000}"/>
    <cellStyle name="Walutowy 3 2 2 2" xfId="32" xr:uid="{00000000-0005-0000-0000-00002F000000}"/>
  </cellStyles>
  <dxfs count="142">
    <dxf>
      <font>
        <b val="0"/>
        <condense val="0"/>
        <extend val="0"/>
        <color indexed="9"/>
      </font>
    </dxf>
    <dxf>
      <font>
        <b val="0"/>
        <condense val="0"/>
        <extend val="0"/>
        <color indexed="9"/>
      </font>
    </dxf>
    <dxf>
      <font>
        <b val="0"/>
        <condense val="0"/>
        <extend val="0"/>
        <sz val="11"/>
        <color indexed="27"/>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i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b val="0"/>
        <condense val="0"/>
        <extend val="0"/>
        <sz val="11"/>
        <color indexed="27"/>
      </font>
    </dxf>
    <dxf>
      <font>
        <b val="0"/>
        <condense val="0"/>
        <extend val="0"/>
        <color indexed="9"/>
      </font>
    </dxf>
    <dxf>
      <font>
        <b val="0"/>
        <condense val="0"/>
        <extend val="0"/>
        <color indexed="9"/>
      </font>
    </dxf>
    <dxf>
      <font>
        <b val="0"/>
        <condense val="0"/>
        <extend val="0"/>
        <sz val="11"/>
        <color indexed="27"/>
      </font>
    </dxf>
    <dxf>
      <font>
        <b val="0"/>
        <condense val="0"/>
        <extend val="0"/>
        <color indexed="9"/>
      </font>
    </dxf>
    <dxf>
      <font>
        <b val="0"/>
        <condense val="0"/>
        <extend val="0"/>
        <sz val="11"/>
        <color indexed="27"/>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i val="0"/>
        <condense val="0"/>
        <extend val="0"/>
        <color indexed="9"/>
      </font>
    </dxf>
    <dxf>
      <font>
        <b val="0"/>
        <i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6"/>
  <sheetViews>
    <sheetView tabSelected="1" zoomScale="70" zoomScaleNormal="70" zoomScaleSheetLayoutView="40" workbookViewId="0">
      <selection activeCell="C1" sqref="C1"/>
    </sheetView>
  </sheetViews>
  <sheetFormatPr defaultRowHeight="14.4"/>
  <cols>
    <col min="1" max="1" width="5.109375" customWidth="1"/>
    <col min="2" max="2" width="10.109375" customWidth="1"/>
    <col min="3" max="3" width="76.5546875" customWidth="1"/>
    <col min="4" max="4" width="11.33203125" customWidth="1"/>
    <col min="5" max="5" width="13.88671875" customWidth="1"/>
    <col min="6" max="6" width="11.44140625" customWidth="1"/>
    <col min="7" max="7" width="10.5546875" customWidth="1"/>
    <col min="8" max="9" width="13.88671875" customWidth="1"/>
    <col min="10" max="11" width="15" customWidth="1"/>
    <col min="12" max="12" width="9.6640625" customWidth="1"/>
    <col min="13" max="13" width="22.88671875" customWidth="1"/>
    <col min="14" max="14" width="23.44140625" customWidth="1"/>
  </cols>
  <sheetData>
    <row r="1" spans="1:14" ht="21">
      <c r="C1" s="74" t="s">
        <v>385</v>
      </c>
      <c r="D1" s="1"/>
      <c r="E1" s="1"/>
      <c r="F1" s="1"/>
      <c r="G1" s="1"/>
      <c r="H1" s="1"/>
    </row>
    <row r="2" spans="1:14" ht="37.799999999999997" customHeight="1">
      <c r="C2" s="742" t="s">
        <v>386</v>
      </c>
      <c r="D2" s="1"/>
      <c r="E2" s="1"/>
      <c r="F2" s="1"/>
      <c r="G2" s="1"/>
      <c r="H2" s="1"/>
    </row>
    <row r="3" spans="1:14" ht="23.4" customHeight="1">
      <c r="C3" s="75"/>
      <c r="D3" s="1"/>
      <c r="E3" s="1"/>
      <c r="F3" s="1"/>
      <c r="G3" s="1"/>
      <c r="H3" s="1"/>
    </row>
    <row r="4" spans="1:14" ht="21">
      <c r="C4" s="741" t="s">
        <v>384</v>
      </c>
      <c r="D4" s="1"/>
      <c r="E4" s="1"/>
      <c r="F4" s="1"/>
      <c r="G4" s="1"/>
      <c r="H4" s="1"/>
    </row>
    <row r="5" spans="1:14">
      <c r="D5" s="1"/>
      <c r="E5" s="1"/>
      <c r="F5" s="1"/>
      <c r="G5" s="1"/>
      <c r="H5" s="1"/>
    </row>
    <row r="6" spans="1:14" ht="245.4" customHeight="1">
      <c r="A6" s="64"/>
      <c r="B6" s="64"/>
      <c r="C6" s="76" t="s">
        <v>343</v>
      </c>
      <c r="D6" s="48"/>
      <c r="E6" s="48"/>
      <c r="F6" s="48"/>
      <c r="G6" s="48"/>
      <c r="H6" s="48"/>
      <c r="I6" s="64"/>
      <c r="J6" s="64"/>
      <c r="K6" s="64"/>
      <c r="L6" s="64"/>
      <c r="M6" s="64"/>
      <c r="N6" s="64"/>
    </row>
    <row r="7" spans="1:14">
      <c r="A7" s="64"/>
      <c r="B7" s="64"/>
      <c r="C7" s="48"/>
      <c r="D7" s="48"/>
      <c r="E7" s="48"/>
      <c r="F7" s="48"/>
      <c r="G7" s="48"/>
      <c r="H7" s="48"/>
      <c r="I7" s="64"/>
      <c r="J7" s="64"/>
      <c r="K7" s="64"/>
      <c r="L7" s="64"/>
      <c r="M7" s="64"/>
      <c r="N7" s="64"/>
    </row>
    <row r="8" spans="1:14" ht="99" customHeight="1">
      <c r="A8" s="64"/>
      <c r="B8" s="64"/>
      <c r="C8" s="297" t="s">
        <v>342</v>
      </c>
      <c r="D8" s="48"/>
      <c r="E8" s="48"/>
      <c r="F8" s="48"/>
      <c r="G8" s="48"/>
      <c r="H8" s="48"/>
      <c r="I8" s="64"/>
      <c r="J8" s="64"/>
      <c r="K8" s="64"/>
      <c r="L8" s="64"/>
      <c r="M8" s="64"/>
      <c r="N8" s="64"/>
    </row>
    <row r="9" spans="1:14">
      <c r="A9" s="64"/>
      <c r="B9" s="64"/>
      <c r="C9" s="48"/>
      <c r="D9" s="48"/>
      <c r="E9" s="48"/>
      <c r="F9" s="48"/>
      <c r="G9" s="48"/>
      <c r="H9" s="48"/>
      <c r="I9" s="64"/>
      <c r="J9" s="64"/>
      <c r="K9" s="64"/>
      <c r="L9" s="64"/>
      <c r="M9" s="64"/>
      <c r="N9" s="64"/>
    </row>
    <row r="10" spans="1:14">
      <c r="A10" s="64"/>
      <c r="B10" s="64"/>
      <c r="C10" s="64"/>
      <c r="D10" s="64"/>
      <c r="E10" s="64"/>
      <c r="F10" s="64"/>
      <c r="G10" s="64"/>
      <c r="H10" s="64"/>
      <c r="I10" s="64"/>
      <c r="J10" s="64"/>
      <c r="K10" s="64"/>
      <c r="L10" s="64"/>
      <c r="M10" s="64"/>
      <c r="N10" s="64"/>
    </row>
    <row r="11" spans="1:14">
      <c r="A11" s="64"/>
      <c r="B11" s="99"/>
      <c r="C11" s="78" t="s">
        <v>26</v>
      </c>
      <c r="D11" s="106"/>
      <c r="E11" s="106"/>
      <c r="F11" s="106"/>
      <c r="G11" s="99"/>
      <c r="H11" s="106"/>
      <c r="I11" s="309"/>
      <c r="J11" s="106"/>
      <c r="K11" s="106"/>
      <c r="L11" s="106"/>
      <c r="M11" s="105"/>
      <c r="N11" s="105"/>
    </row>
    <row r="12" spans="1:14">
      <c r="A12" s="64"/>
      <c r="B12" s="99"/>
      <c r="C12" s="78" t="s">
        <v>0</v>
      </c>
      <c r="D12" s="99"/>
      <c r="E12" s="99"/>
      <c r="F12" s="99"/>
      <c r="G12" s="105"/>
      <c r="H12" s="106"/>
      <c r="I12" s="309"/>
      <c r="J12" s="106"/>
      <c r="K12" s="106"/>
      <c r="L12" s="106"/>
      <c r="M12" s="105"/>
      <c r="N12" s="105"/>
    </row>
    <row r="13" spans="1:14">
      <c r="A13" s="64"/>
      <c r="B13" s="99"/>
      <c r="C13" s="78" t="s">
        <v>1</v>
      </c>
      <c r="D13" s="106"/>
      <c r="E13" s="106"/>
      <c r="F13" s="106"/>
      <c r="G13" s="105"/>
      <c r="H13" s="106"/>
      <c r="I13" s="309"/>
      <c r="J13" s="106"/>
      <c r="K13" s="106"/>
      <c r="L13" s="106"/>
      <c r="M13" s="105"/>
      <c r="N13" s="105"/>
    </row>
    <row r="14" spans="1:14" ht="41.4">
      <c r="A14" s="64"/>
      <c r="B14" s="90" t="s">
        <v>2</v>
      </c>
      <c r="C14" s="90" t="s">
        <v>3</v>
      </c>
      <c r="D14" s="90" t="s">
        <v>4</v>
      </c>
      <c r="E14" s="90" t="s">
        <v>5</v>
      </c>
      <c r="F14" s="90" t="s">
        <v>6</v>
      </c>
      <c r="G14" s="90" t="s">
        <v>7</v>
      </c>
      <c r="H14" s="91" t="s">
        <v>8</v>
      </c>
      <c r="I14" s="90" t="s">
        <v>9</v>
      </c>
      <c r="J14" s="90" t="s">
        <v>10</v>
      </c>
      <c r="K14" s="130" t="s">
        <v>11</v>
      </c>
      <c r="L14" s="130" t="s">
        <v>12</v>
      </c>
      <c r="M14" s="131" t="s">
        <v>13</v>
      </c>
      <c r="N14" s="71" t="s">
        <v>25</v>
      </c>
    </row>
    <row r="15" spans="1:14" ht="45" customHeight="1">
      <c r="A15" s="64"/>
      <c r="B15" s="310"/>
      <c r="C15" s="311" t="s">
        <v>14</v>
      </c>
      <c r="D15" s="312"/>
      <c r="E15" s="312"/>
      <c r="F15" s="312"/>
      <c r="G15" s="312"/>
      <c r="H15" s="313"/>
      <c r="I15" s="312"/>
      <c r="J15" s="312"/>
      <c r="K15" s="312"/>
      <c r="L15" s="312"/>
      <c r="M15" s="314"/>
      <c r="N15" s="315"/>
    </row>
    <row r="16" spans="1:14" ht="79.2" customHeight="1">
      <c r="A16" s="64"/>
      <c r="B16" s="316">
        <v>1</v>
      </c>
      <c r="C16" s="317" t="s">
        <v>15</v>
      </c>
      <c r="D16" s="318" t="s">
        <v>16</v>
      </c>
      <c r="E16" s="319">
        <v>50</v>
      </c>
      <c r="F16" s="320">
        <v>1</v>
      </c>
      <c r="G16" s="100">
        <f t="shared" ref="G16:G21" si="0">CEILING(E16/F16,1)</f>
        <v>50</v>
      </c>
      <c r="H16" s="321"/>
      <c r="I16" s="125">
        <f t="shared" ref="I16" si="1">H16*L16+H16</f>
        <v>0</v>
      </c>
      <c r="J16" s="125">
        <f t="shared" ref="J16" si="2">ROUND(G16*H16,2)</f>
        <v>0</v>
      </c>
      <c r="K16" s="125">
        <f t="shared" ref="K16" si="3">ROUND(G16*I16,2)</f>
        <v>0</v>
      </c>
      <c r="L16" s="307"/>
      <c r="M16" s="322" t="s">
        <v>17</v>
      </c>
      <c r="N16" s="322"/>
    </row>
    <row r="17" spans="1:14" ht="69">
      <c r="A17" s="64"/>
      <c r="B17" s="323">
        <v>2</v>
      </c>
      <c r="C17" s="324" t="s">
        <v>18</v>
      </c>
      <c r="D17" s="318" t="s">
        <v>16</v>
      </c>
      <c r="E17" s="319">
        <v>100</v>
      </c>
      <c r="F17" s="320">
        <v>1</v>
      </c>
      <c r="G17" s="100">
        <f t="shared" si="0"/>
        <v>100</v>
      </c>
      <c r="H17" s="321"/>
      <c r="I17" s="125">
        <f t="shared" ref="I17:I21" si="4">H17*L17+H17</f>
        <v>0</v>
      </c>
      <c r="J17" s="125">
        <f t="shared" ref="J17:J21" si="5">ROUND(G17*H17,2)</f>
        <v>0</v>
      </c>
      <c r="K17" s="125">
        <f t="shared" ref="K17:K21" si="6">ROUND(G17*I17,2)</f>
        <v>0</v>
      </c>
      <c r="L17" s="307"/>
      <c r="M17" s="325" t="s">
        <v>17</v>
      </c>
      <c r="N17" s="322"/>
    </row>
    <row r="18" spans="1:14" ht="41.4">
      <c r="A18" s="64"/>
      <c r="B18" s="323">
        <v>3</v>
      </c>
      <c r="C18" s="324" t="s">
        <v>19</v>
      </c>
      <c r="D18" s="318" t="s">
        <v>16</v>
      </c>
      <c r="E18" s="319">
        <v>100</v>
      </c>
      <c r="F18" s="320">
        <v>1</v>
      </c>
      <c r="G18" s="100">
        <f t="shared" si="0"/>
        <v>100</v>
      </c>
      <c r="H18" s="321"/>
      <c r="I18" s="125">
        <f t="shared" si="4"/>
        <v>0</v>
      </c>
      <c r="J18" s="125">
        <f t="shared" si="5"/>
        <v>0</v>
      </c>
      <c r="K18" s="125">
        <f t="shared" si="6"/>
        <v>0</v>
      </c>
      <c r="L18" s="307"/>
      <c r="M18" s="326" t="s">
        <v>17</v>
      </c>
      <c r="N18" s="322"/>
    </row>
    <row r="19" spans="1:14" ht="82.8">
      <c r="A19" s="64"/>
      <c r="B19" s="327">
        <v>4</v>
      </c>
      <c r="C19" s="324" t="s">
        <v>20</v>
      </c>
      <c r="D19" s="318" t="s">
        <v>16</v>
      </c>
      <c r="E19" s="319">
        <v>100</v>
      </c>
      <c r="F19" s="320">
        <v>1</v>
      </c>
      <c r="G19" s="100">
        <f t="shared" si="0"/>
        <v>100</v>
      </c>
      <c r="H19" s="321"/>
      <c r="I19" s="125">
        <f t="shared" si="4"/>
        <v>0</v>
      </c>
      <c r="J19" s="125">
        <f t="shared" si="5"/>
        <v>0</v>
      </c>
      <c r="K19" s="125">
        <f t="shared" si="6"/>
        <v>0</v>
      </c>
      <c r="L19" s="307"/>
      <c r="M19" s="326" t="s">
        <v>17</v>
      </c>
      <c r="N19" s="322"/>
    </row>
    <row r="20" spans="1:14" ht="27.6">
      <c r="A20" s="64"/>
      <c r="B20" s="323">
        <v>5</v>
      </c>
      <c r="C20" s="324" t="s">
        <v>21</v>
      </c>
      <c r="D20" s="318" t="s">
        <v>16</v>
      </c>
      <c r="E20" s="319">
        <v>40</v>
      </c>
      <c r="F20" s="320">
        <v>10</v>
      </c>
      <c r="G20" s="100">
        <f t="shared" si="0"/>
        <v>4</v>
      </c>
      <c r="H20" s="321"/>
      <c r="I20" s="125">
        <f t="shared" si="4"/>
        <v>0</v>
      </c>
      <c r="J20" s="125">
        <f t="shared" si="5"/>
        <v>0</v>
      </c>
      <c r="K20" s="125">
        <f t="shared" si="6"/>
        <v>0</v>
      </c>
      <c r="L20" s="307"/>
      <c r="M20" s="326" t="s">
        <v>17</v>
      </c>
      <c r="N20" s="322"/>
    </row>
    <row r="21" spans="1:14" ht="69">
      <c r="A21" s="64"/>
      <c r="B21" s="323">
        <v>6</v>
      </c>
      <c r="C21" s="324" t="s">
        <v>22</v>
      </c>
      <c r="D21" s="318" t="s">
        <v>16</v>
      </c>
      <c r="E21" s="319">
        <v>50</v>
      </c>
      <c r="F21" s="320">
        <v>1</v>
      </c>
      <c r="G21" s="100">
        <f t="shared" si="0"/>
        <v>50</v>
      </c>
      <c r="H21" s="321"/>
      <c r="I21" s="125">
        <f t="shared" si="4"/>
        <v>0</v>
      </c>
      <c r="J21" s="125">
        <f t="shared" si="5"/>
        <v>0</v>
      </c>
      <c r="K21" s="125">
        <f t="shared" si="6"/>
        <v>0</v>
      </c>
      <c r="L21" s="307"/>
      <c r="M21" s="326" t="s">
        <v>17</v>
      </c>
      <c r="N21" s="322"/>
    </row>
    <row r="22" spans="1:14">
      <c r="A22" s="64"/>
      <c r="B22" s="328" t="s">
        <v>23</v>
      </c>
      <c r="C22" s="329"/>
      <c r="D22" s="329"/>
      <c r="E22" s="329"/>
      <c r="F22" s="329"/>
      <c r="G22" s="329"/>
      <c r="H22" s="330"/>
      <c r="I22" s="329"/>
      <c r="J22" s="3">
        <f>SUM(J16:J21)</f>
        <v>0</v>
      </c>
      <c r="K22" s="3">
        <f>SUM(K16:K21)</f>
        <v>0</v>
      </c>
      <c r="L22" s="105"/>
      <c r="M22" s="105"/>
      <c r="N22" s="105"/>
    </row>
    <row r="23" spans="1:14">
      <c r="A23" s="64"/>
      <c r="B23" s="48"/>
      <c r="C23" s="48"/>
      <c r="D23" s="79"/>
      <c r="E23" s="79"/>
      <c r="F23" s="79"/>
      <c r="G23" s="79"/>
      <c r="H23" s="331"/>
      <c r="I23" s="79"/>
      <c r="J23" s="167" t="s">
        <v>24</v>
      </c>
      <c r="K23" s="45">
        <f>K22-J22</f>
        <v>0</v>
      </c>
      <c r="L23" s="105"/>
      <c r="M23" s="105"/>
      <c r="N23" s="105"/>
    </row>
    <row r="24" spans="1:14">
      <c r="A24" s="64"/>
      <c r="B24" s="64"/>
      <c r="C24" s="64"/>
      <c r="D24" s="64"/>
      <c r="E24" s="64"/>
      <c r="F24" s="64"/>
      <c r="G24" s="64"/>
      <c r="H24" s="64"/>
      <c r="I24" s="64"/>
      <c r="J24" s="64"/>
      <c r="K24" s="64"/>
      <c r="L24" s="64"/>
      <c r="M24" s="64"/>
      <c r="N24" s="64"/>
    </row>
    <row r="25" spans="1:14">
      <c r="A25" s="64"/>
      <c r="B25" s="169" t="s">
        <v>344</v>
      </c>
      <c r="C25" s="170"/>
      <c r="D25" s="170"/>
      <c r="E25" s="170"/>
      <c r="F25" s="105"/>
      <c r="G25" s="64"/>
      <c r="H25" s="64"/>
      <c r="I25" s="64"/>
      <c r="J25" s="64"/>
      <c r="K25" s="64"/>
      <c r="L25" s="64"/>
      <c r="M25" s="64"/>
      <c r="N25" s="64"/>
    </row>
    <row r="26" spans="1:14" ht="65.25" customHeight="1">
      <c r="A26" s="131" t="s">
        <v>2</v>
      </c>
      <c r="B26" s="171" t="s">
        <v>345</v>
      </c>
      <c r="C26" s="171" t="s">
        <v>346</v>
      </c>
      <c r="D26" s="172" t="s">
        <v>347</v>
      </c>
      <c r="E26" s="709" t="s">
        <v>348</v>
      </c>
      <c r="F26" s="710"/>
      <c r="G26" s="64"/>
      <c r="H26" s="64"/>
      <c r="I26" s="64"/>
      <c r="J26" s="64"/>
      <c r="K26" s="64"/>
      <c r="L26" s="64"/>
      <c r="M26" s="64"/>
      <c r="N26" s="64"/>
    </row>
    <row r="27" spans="1:14">
      <c r="A27" s="161"/>
      <c r="B27" s="173"/>
      <c r="C27" s="173"/>
      <c r="D27" s="174"/>
      <c r="E27" s="737"/>
      <c r="F27" s="737"/>
      <c r="G27" s="64"/>
      <c r="H27" s="64"/>
      <c r="I27" s="64"/>
      <c r="J27" s="64"/>
      <c r="K27" s="64"/>
      <c r="L27" s="64"/>
      <c r="M27" s="64"/>
      <c r="N27" s="64"/>
    </row>
    <row r="28" spans="1:14">
      <c r="A28" s="161"/>
      <c r="B28" s="173"/>
      <c r="C28" s="173"/>
      <c r="D28" s="174"/>
      <c r="E28" s="737"/>
      <c r="F28" s="737"/>
      <c r="G28" s="64"/>
      <c r="H28" s="64"/>
      <c r="I28" s="64"/>
      <c r="J28" s="64"/>
      <c r="K28" s="64"/>
      <c r="L28" s="64"/>
      <c r="M28" s="64"/>
      <c r="N28" s="64"/>
    </row>
    <row r="29" spans="1:14">
      <c r="A29" s="161"/>
      <c r="B29" s="173"/>
      <c r="C29" s="173"/>
      <c r="D29" s="174"/>
      <c r="E29" s="737"/>
      <c r="F29" s="737"/>
      <c r="G29" s="64"/>
      <c r="H29" s="64"/>
      <c r="I29" s="64"/>
      <c r="J29" s="64"/>
      <c r="K29" s="64"/>
      <c r="L29" s="64"/>
      <c r="M29" s="64"/>
      <c r="N29" s="64"/>
    </row>
    <row r="30" spans="1:14">
      <c r="A30" s="64"/>
      <c r="B30" s="64"/>
      <c r="C30" s="64"/>
      <c r="D30" s="64"/>
      <c r="E30" s="64"/>
      <c r="F30" s="64"/>
      <c r="G30" s="64"/>
      <c r="H30" s="64"/>
      <c r="I30" s="64"/>
      <c r="J30" s="64"/>
      <c r="K30" s="64"/>
      <c r="L30" s="64"/>
      <c r="M30" s="64"/>
      <c r="N30" s="64"/>
    </row>
    <row r="31" spans="1:14">
      <c r="A31" s="64"/>
      <c r="B31" s="64"/>
      <c r="C31" s="64"/>
      <c r="D31" s="64"/>
      <c r="E31" s="64"/>
      <c r="F31" s="64"/>
      <c r="G31" s="64"/>
      <c r="H31" s="64"/>
      <c r="I31" s="64"/>
      <c r="J31" s="64"/>
      <c r="K31" s="64"/>
      <c r="L31" s="64"/>
      <c r="M31" s="64"/>
      <c r="N31" s="64"/>
    </row>
    <row r="32" spans="1:14">
      <c r="A32" s="64"/>
      <c r="B32" s="64"/>
      <c r="C32" s="64"/>
      <c r="D32" s="64"/>
      <c r="E32" s="64"/>
      <c r="F32" s="64"/>
      <c r="G32" s="64"/>
      <c r="H32" s="64"/>
      <c r="I32" s="64"/>
      <c r="J32" s="64"/>
      <c r="K32" s="64"/>
      <c r="L32" s="64"/>
      <c r="M32" s="64"/>
      <c r="N32" s="64"/>
    </row>
    <row r="33" spans="1:14">
      <c r="A33" s="64"/>
      <c r="B33" s="64"/>
      <c r="C33" s="79" t="s">
        <v>332</v>
      </c>
      <c r="D33" s="64"/>
      <c r="E33" s="64"/>
      <c r="F33" s="64"/>
      <c r="G33" s="64"/>
      <c r="H33" s="64"/>
      <c r="I33" s="64"/>
      <c r="J33" s="64"/>
      <c r="K33" s="64"/>
      <c r="L33" s="64"/>
      <c r="M33" s="64"/>
      <c r="N33" s="64"/>
    </row>
    <row r="34" spans="1:14">
      <c r="A34" s="64"/>
      <c r="B34" s="106"/>
      <c r="C34" s="79" t="s">
        <v>27</v>
      </c>
      <c r="D34" s="106"/>
      <c r="E34" s="106"/>
      <c r="F34" s="105"/>
      <c r="G34" s="106"/>
      <c r="H34" s="309"/>
      <c r="I34" s="106"/>
      <c r="J34" s="106"/>
      <c r="K34" s="106"/>
      <c r="L34" s="105"/>
      <c r="M34" s="105"/>
      <c r="N34" s="64"/>
    </row>
    <row r="35" spans="1:14">
      <c r="A35" s="64"/>
      <c r="B35" s="106"/>
      <c r="C35" s="79" t="s">
        <v>28</v>
      </c>
      <c r="D35" s="106"/>
      <c r="E35" s="106"/>
      <c r="F35" s="105"/>
      <c r="G35" s="106"/>
      <c r="H35" s="309"/>
      <c r="I35" s="106"/>
      <c r="J35" s="106"/>
      <c r="K35" s="106"/>
      <c r="L35" s="105"/>
      <c r="M35" s="105"/>
      <c r="N35" s="64"/>
    </row>
    <row r="36" spans="1:14" ht="41.4">
      <c r="A36" s="64"/>
      <c r="B36" s="90" t="s">
        <v>2</v>
      </c>
      <c r="C36" s="90" t="s">
        <v>3</v>
      </c>
      <c r="D36" s="90" t="s">
        <v>4</v>
      </c>
      <c r="E36" s="90" t="s">
        <v>5</v>
      </c>
      <c r="F36" s="90" t="s">
        <v>6</v>
      </c>
      <c r="G36" s="130" t="s">
        <v>7</v>
      </c>
      <c r="H36" s="270" t="s">
        <v>8</v>
      </c>
      <c r="I36" s="131" t="s">
        <v>9</v>
      </c>
      <c r="J36" s="131" t="s">
        <v>10</v>
      </c>
      <c r="K36" s="131" t="s">
        <v>11</v>
      </c>
      <c r="L36" s="131" t="s">
        <v>12</v>
      </c>
      <c r="M36" s="131" t="s">
        <v>13</v>
      </c>
      <c r="N36" s="71" t="s">
        <v>25</v>
      </c>
    </row>
    <row r="37" spans="1:14" ht="289.8">
      <c r="A37" s="64"/>
      <c r="B37" s="332">
        <v>1</v>
      </c>
      <c r="C37" s="77" t="s">
        <v>29</v>
      </c>
      <c r="D37" s="333" t="s">
        <v>30</v>
      </c>
      <c r="E37" s="334">
        <v>80</v>
      </c>
      <c r="F37" s="335" t="s">
        <v>31</v>
      </c>
      <c r="G37" s="49">
        <v>80</v>
      </c>
      <c r="H37" s="518"/>
      <c r="I37" s="125">
        <f t="shared" ref="I37" si="7">H37*L37+H37</f>
        <v>0</v>
      </c>
      <c r="J37" s="125">
        <f t="shared" ref="J37" si="8">ROUND(G37*H37,2)</f>
        <v>0</v>
      </c>
      <c r="K37" s="125">
        <f t="shared" ref="K37" si="9">ROUND(G37*I37,2)</f>
        <v>0</v>
      </c>
      <c r="L37" s="668"/>
      <c r="M37" s="336"/>
      <c r="N37" s="161"/>
    </row>
    <row r="38" spans="1:14">
      <c r="A38" s="64"/>
      <c r="B38" s="182" t="s">
        <v>23</v>
      </c>
      <c r="C38" s="183"/>
      <c r="D38" s="183"/>
      <c r="E38" s="183"/>
      <c r="F38" s="183"/>
      <c r="G38" s="183"/>
      <c r="H38" s="337"/>
      <c r="I38" s="338"/>
      <c r="J38" s="4">
        <f>SUM(J37)</f>
        <v>0</v>
      </c>
      <c r="K38" s="4">
        <f>SUM(K37)</f>
        <v>0</v>
      </c>
      <c r="L38" s="105"/>
      <c r="M38" s="105"/>
      <c r="N38" s="64"/>
    </row>
    <row r="39" spans="1:14">
      <c r="A39" s="64"/>
      <c r="B39" s="106"/>
      <c r="C39" s="106"/>
      <c r="D39" s="105"/>
      <c r="E39" s="105"/>
      <c r="F39" s="105"/>
      <c r="G39" s="106"/>
      <c r="H39" s="309"/>
      <c r="I39" s="339"/>
      <c r="J39" s="340" t="s">
        <v>24</v>
      </c>
      <c r="K39" s="168">
        <f>K38-J38</f>
        <v>0</v>
      </c>
      <c r="L39" s="105"/>
      <c r="M39" s="105"/>
      <c r="N39" s="64"/>
    </row>
    <row r="40" spans="1:14" ht="15.6">
      <c r="A40" s="64"/>
      <c r="B40" s="64"/>
      <c r="C40" s="175"/>
      <c r="D40" s="64"/>
      <c r="E40" s="64"/>
      <c r="F40" s="64"/>
      <c r="G40" s="64"/>
      <c r="H40" s="64"/>
      <c r="I40" s="64"/>
      <c r="J40" s="64"/>
      <c r="K40" s="64"/>
      <c r="L40" s="64"/>
      <c r="M40" s="64"/>
      <c r="N40" s="64"/>
    </row>
    <row r="41" spans="1:14">
      <c r="A41" s="64"/>
      <c r="B41" s="64"/>
      <c r="C41" s="64"/>
      <c r="D41" s="64"/>
      <c r="E41" s="64"/>
      <c r="F41" s="64"/>
      <c r="G41" s="64"/>
      <c r="H41" s="64"/>
      <c r="I41" s="64"/>
      <c r="J41" s="64"/>
      <c r="K41" s="64"/>
      <c r="L41" s="64"/>
      <c r="M41" s="64"/>
      <c r="N41" s="64"/>
    </row>
    <row r="42" spans="1:14">
      <c r="A42" s="64"/>
      <c r="B42" s="64"/>
      <c r="C42" s="64"/>
      <c r="D42" s="64"/>
      <c r="E42" s="64"/>
      <c r="F42" s="64"/>
      <c r="G42" s="64"/>
      <c r="H42" s="64"/>
      <c r="I42" s="64"/>
      <c r="J42" s="64"/>
      <c r="K42" s="64"/>
      <c r="L42" s="64"/>
      <c r="M42" s="64"/>
      <c r="N42" s="64"/>
    </row>
    <row r="43" spans="1:14">
      <c r="A43" s="64"/>
      <c r="B43" s="106"/>
      <c r="C43" s="79" t="s">
        <v>32</v>
      </c>
      <c r="D43" s="106"/>
      <c r="E43" s="106"/>
      <c r="F43" s="106"/>
      <c r="G43" s="106"/>
      <c r="H43" s="106"/>
      <c r="I43" s="106"/>
      <c r="J43" s="106"/>
      <c r="K43" s="106"/>
      <c r="L43" s="105"/>
      <c r="M43" s="105"/>
      <c r="N43" s="64"/>
    </row>
    <row r="44" spans="1:14">
      <c r="A44" s="64"/>
      <c r="B44" s="106"/>
      <c r="C44" s="79" t="s">
        <v>34</v>
      </c>
      <c r="D44" s="106"/>
      <c r="E44" s="106"/>
      <c r="F44" s="106"/>
      <c r="G44" s="106"/>
      <c r="H44" s="106"/>
      <c r="I44" s="106"/>
      <c r="J44" s="106"/>
      <c r="K44" s="106"/>
      <c r="L44" s="105"/>
      <c r="M44" s="105"/>
      <c r="N44" s="64"/>
    </row>
    <row r="45" spans="1:14">
      <c r="A45" s="64"/>
      <c r="B45" s="106"/>
      <c r="C45" s="79" t="s">
        <v>35</v>
      </c>
      <c r="D45" s="106"/>
      <c r="E45" s="106"/>
      <c r="F45" s="106"/>
      <c r="G45" s="106"/>
      <c r="H45" s="106"/>
      <c r="I45" s="106"/>
      <c r="J45" s="106"/>
      <c r="K45" s="106"/>
      <c r="L45" s="105"/>
      <c r="M45" s="105"/>
      <c r="N45" s="64"/>
    </row>
    <row r="46" spans="1:14" ht="41.4">
      <c r="A46" s="64"/>
      <c r="B46" s="341" t="s">
        <v>2</v>
      </c>
      <c r="C46" s="341" t="s">
        <v>3</v>
      </c>
      <c r="D46" s="342" t="s">
        <v>4</v>
      </c>
      <c r="E46" s="341" t="s">
        <v>5</v>
      </c>
      <c r="F46" s="341" t="s">
        <v>6</v>
      </c>
      <c r="G46" s="341" t="s">
        <v>7</v>
      </c>
      <c r="H46" s="341" t="s">
        <v>8</v>
      </c>
      <c r="I46" s="341" t="s">
        <v>9</v>
      </c>
      <c r="J46" s="341" t="s">
        <v>10</v>
      </c>
      <c r="K46" s="341" t="s">
        <v>11</v>
      </c>
      <c r="L46" s="343" t="s">
        <v>12</v>
      </c>
      <c r="M46" s="344" t="s">
        <v>13</v>
      </c>
      <c r="N46" s="71" t="s">
        <v>25</v>
      </c>
    </row>
    <row r="47" spans="1:14" ht="96.6">
      <c r="A47" s="64"/>
      <c r="B47" s="323">
        <v>1</v>
      </c>
      <c r="C47" s="77" t="s">
        <v>36</v>
      </c>
      <c r="D47" s="345" t="s">
        <v>16</v>
      </c>
      <c r="E47" s="346">
        <v>4000</v>
      </c>
      <c r="F47" s="176">
        <v>100</v>
      </c>
      <c r="G47" s="49">
        <f>CEILING(E47/F47,1)</f>
        <v>40</v>
      </c>
      <c r="H47" s="118"/>
      <c r="I47" s="125">
        <f t="shared" ref="I47" si="10">H47*L47+H47</f>
        <v>0</v>
      </c>
      <c r="J47" s="125">
        <f t="shared" ref="J47" si="11">ROUND(G47*H47,2)</f>
        <v>0</v>
      </c>
      <c r="K47" s="125">
        <f t="shared" ref="K47" si="12">ROUND(G47*I47,2)</f>
        <v>0</v>
      </c>
      <c r="L47" s="239"/>
      <c r="M47" s="160"/>
      <c r="N47" s="161"/>
    </row>
    <row r="48" spans="1:14">
      <c r="A48" s="64"/>
      <c r="B48" s="182" t="s">
        <v>23</v>
      </c>
      <c r="C48" s="183"/>
      <c r="D48" s="347"/>
      <c r="E48" s="183"/>
      <c r="F48" s="183"/>
      <c r="G48" s="183"/>
      <c r="H48" s="183"/>
      <c r="I48" s="184"/>
      <c r="J48" s="5">
        <f>SUM(J47)</f>
        <v>0</v>
      </c>
      <c r="K48" s="5">
        <f>SUM(K47)</f>
        <v>0</v>
      </c>
      <c r="L48" s="105"/>
      <c r="M48" s="105"/>
      <c r="N48" s="64"/>
    </row>
    <row r="49" spans="1:14">
      <c r="A49" s="64"/>
      <c r="B49" s="106"/>
      <c r="C49" s="106"/>
      <c r="D49" s="106"/>
      <c r="E49" s="106"/>
      <c r="F49" s="106"/>
      <c r="G49" s="106"/>
      <c r="H49" s="106"/>
      <c r="I49" s="106"/>
      <c r="J49" s="167" t="s">
        <v>24</v>
      </c>
      <c r="K49" s="45">
        <f>K48-J48</f>
        <v>0</v>
      </c>
      <c r="L49" s="105"/>
      <c r="M49" s="105"/>
      <c r="N49" s="64"/>
    </row>
    <row r="50" spans="1:14">
      <c r="A50" s="64"/>
      <c r="B50" s="64"/>
      <c r="C50" s="64"/>
      <c r="D50" s="64"/>
      <c r="E50" s="64"/>
      <c r="F50" s="64"/>
      <c r="G50" s="64"/>
      <c r="H50" s="64"/>
      <c r="I50" s="64"/>
      <c r="J50" s="64"/>
      <c r="K50" s="64"/>
      <c r="L50" s="64"/>
      <c r="M50" s="64"/>
      <c r="N50" s="64"/>
    </row>
    <row r="51" spans="1:14">
      <c r="A51" s="64"/>
      <c r="B51" s="348"/>
      <c r="C51" s="79" t="s">
        <v>37</v>
      </c>
      <c r="D51" s="348"/>
      <c r="E51" s="348"/>
      <c r="F51" s="348"/>
      <c r="G51" s="348"/>
      <c r="H51" s="348"/>
      <c r="I51" s="348"/>
      <c r="J51" s="348"/>
      <c r="K51" s="348"/>
      <c r="L51" s="348"/>
      <c r="M51" s="348"/>
      <c r="N51" s="64"/>
    </row>
    <row r="52" spans="1:14">
      <c r="A52" s="64"/>
      <c r="B52" s="348"/>
      <c r="C52" s="79" t="s">
        <v>39</v>
      </c>
      <c r="D52" s="348"/>
      <c r="E52" s="348"/>
      <c r="F52" s="348"/>
      <c r="G52" s="348"/>
      <c r="H52" s="348"/>
      <c r="I52" s="348"/>
      <c r="J52" s="348"/>
      <c r="K52" s="348"/>
      <c r="L52" s="348"/>
      <c r="M52" s="348"/>
      <c r="N52" s="64"/>
    </row>
    <row r="53" spans="1:14">
      <c r="A53" s="64"/>
      <c r="B53" s="348"/>
      <c r="C53" s="79" t="s">
        <v>40</v>
      </c>
      <c r="D53" s="348"/>
      <c r="E53" s="348"/>
      <c r="F53" s="348"/>
      <c r="G53" s="348"/>
      <c r="H53" s="348"/>
      <c r="I53" s="348"/>
      <c r="J53" s="348"/>
      <c r="K53" s="348"/>
      <c r="L53" s="348"/>
      <c r="M53" s="348"/>
      <c r="N53" s="64"/>
    </row>
    <row r="54" spans="1:14" ht="41.4">
      <c r="A54" s="64"/>
      <c r="B54" s="90" t="s">
        <v>2</v>
      </c>
      <c r="C54" s="90" t="s">
        <v>3</v>
      </c>
      <c r="D54" s="90" t="s">
        <v>4</v>
      </c>
      <c r="E54" s="90" t="s">
        <v>5</v>
      </c>
      <c r="F54" s="90" t="s">
        <v>6</v>
      </c>
      <c r="G54" s="130" t="s">
        <v>7</v>
      </c>
      <c r="H54" s="270" t="s">
        <v>8</v>
      </c>
      <c r="I54" s="131" t="s">
        <v>9</v>
      </c>
      <c r="J54" s="131" t="s">
        <v>10</v>
      </c>
      <c r="K54" s="131" t="s">
        <v>11</v>
      </c>
      <c r="L54" s="131" t="s">
        <v>12</v>
      </c>
      <c r="M54" s="131" t="s">
        <v>13</v>
      </c>
      <c r="N54" s="71" t="s">
        <v>25</v>
      </c>
    </row>
    <row r="55" spans="1:14" ht="324.60000000000002" customHeight="1">
      <c r="A55" s="64"/>
      <c r="B55" s="323">
        <v>1</v>
      </c>
      <c r="C55" s="77" t="s">
        <v>41</v>
      </c>
      <c r="D55" s="345" t="s">
        <v>16</v>
      </c>
      <c r="E55" s="346">
        <v>32500</v>
      </c>
      <c r="F55" s="176">
        <v>1</v>
      </c>
      <c r="G55" s="49">
        <f>CEILING(E55/F55,1)</f>
        <v>32500</v>
      </c>
      <c r="H55" s="518"/>
      <c r="I55" s="125">
        <f t="shared" ref="I55" si="13">H55*L55+H55</f>
        <v>0</v>
      </c>
      <c r="J55" s="125">
        <f t="shared" ref="J55" si="14">ROUND(G55*H55,2)</f>
        <v>0</v>
      </c>
      <c r="K55" s="125">
        <f t="shared" ref="K55" si="15">ROUND(G55*I55,2)</f>
        <v>0</v>
      </c>
      <c r="L55" s="669"/>
      <c r="M55" s="160" t="s">
        <v>17</v>
      </c>
      <c r="N55" s="161"/>
    </row>
    <row r="56" spans="1:14" ht="220.2" customHeight="1">
      <c r="A56" s="64"/>
      <c r="B56" s="323">
        <v>2</v>
      </c>
      <c r="C56" s="77" t="s">
        <v>42</v>
      </c>
      <c r="D56" s="345" t="s">
        <v>16</v>
      </c>
      <c r="E56" s="346">
        <v>1000</v>
      </c>
      <c r="F56" s="176">
        <v>1</v>
      </c>
      <c r="G56" s="49">
        <f>CEILING(E56/F56,1)</f>
        <v>1000</v>
      </c>
      <c r="H56" s="118"/>
      <c r="I56" s="125">
        <f t="shared" ref="I56" si="16">H56*L56+H56</f>
        <v>0</v>
      </c>
      <c r="J56" s="125">
        <f t="shared" ref="J56" si="17">ROUND(G56*H56,2)</f>
        <v>0</v>
      </c>
      <c r="K56" s="125">
        <f t="shared" ref="K56" si="18">ROUND(G56*I56,2)</f>
        <v>0</v>
      </c>
      <c r="L56" s="239"/>
      <c r="M56" s="160" t="s">
        <v>17</v>
      </c>
      <c r="N56" s="161"/>
    </row>
    <row r="57" spans="1:14">
      <c r="A57" s="64"/>
      <c r="B57" s="349" t="s">
        <v>23</v>
      </c>
      <c r="C57" s="279"/>
      <c r="D57" s="279"/>
      <c r="E57" s="279"/>
      <c r="F57" s="279"/>
      <c r="G57" s="279"/>
      <c r="H57" s="350"/>
      <c r="I57" s="351"/>
      <c r="J57" s="5">
        <f>SUM(J55:J56)</f>
        <v>0</v>
      </c>
      <c r="K57" s="5">
        <f>SUM(K55:K56)</f>
        <v>0</v>
      </c>
      <c r="L57" s="348"/>
      <c r="M57" s="348"/>
      <c r="N57" s="64"/>
    </row>
    <row r="58" spans="1:14">
      <c r="A58" s="64"/>
      <c r="B58" s="352"/>
      <c r="C58" s="352"/>
      <c r="D58" s="352"/>
      <c r="E58" s="352"/>
      <c r="F58" s="352"/>
      <c r="G58" s="352"/>
      <c r="H58" s="352"/>
      <c r="I58" s="352"/>
      <c r="J58" s="353" t="s">
        <v>24</v>
      </c>
      <c r="K58" s="45">
        <f>K57-J57</f>
        <v>0</v>
      </c>
      <c r="L58" s="348"/>
      <c r="M58" s="348"/>
      <c r="N58" s="64"/>
    </row>
    <row r="59" spans="1:14">
      <c r="A59" s="64"/>
      <c r="B59" s="64"/>
      <c r="C59" s="64"/>
      <c r="D59" s="64"/>
      <c r="E59" s="64"/>
      <c r="F59" s="64"/>
      <c r="G59" s="64"/>
      <c r="H59" s="64"/>
      <c r="I59" s="64"/>
      <c r="J59" s="64"/>
      <c r="K59" s="64"/>
      <c r="L59" s="64"/>
      <c r="M59" s="64"/>
      <c r="N59" s="64"/>
    </row>
    <row r="60" spans="1:14">
      <c r="A60" s="64"/>
      <c r="B60" s="169" t="s">
        <v>344</v>
      </c>
      <c r="C60" s="170"/>
      <c r="D60" s="170"/>
      <c r="E60" s="170"/>
      <c r="F60" s="105"/>
      <c r="G60" s="64"/>
      <c r="H60" s="64"/>
      <c r="I60" s="64"/>
      <c r="J60" s="64"/>
      <c r="K60" s="64"/>
      <c r="L60" s="64"/>
      <c r="M60" s="64"/>
      <c r="N60" s="64"/>
    </row>
    <row r="61" spans="1:14" ht="41.4">
      <c r="A61" s="131" t="s">
        <v>2</v>
      </c>
      <c r="B61" s="171" t="s">
        <v>345</v>
      </c>
      <c r="C61" s="171" t="s">
        <v>346</v>
      </c>
      <c r="D61" s="172" t="s">
        <v>347</v>
      </c>
      <c r="E61" s="709" t="s">
        <v>348</v>
      </c>
      <c r="F61" s="710"/>
      <c r="G61" s="64"/>
      <c r="H61" s="64"/>
      <c r="I61" s="64"/>
      <c r="J61" s="64"/>
      <c r="K61" s="64"/>
      <c r="L61" s="64"/>
      <c r="M61" s="64"/>
      <c r="N61" s="64"/>
    </row>
    <row r="62" spans="1:14">
      <c r="A62" s="161"/>
      <c r="B62" s="173"/>
      <c r="C62" s="173"/>
      <c r="D62" s="174"/>
      <c r="E62" s="737"/>
      <c r="F62" s="737"/>
      <c r="G62" s="64"/>
      <c r="H62" s="64"/>
      <c r="I62" s="64"/>
      <c r="J62" s="64"/>
      <c r="K62" s="64"/>
      <c r="L62" s="64"/>
      <c r="M62" s="64"/>
      <c r="N62" s="64"/>
    </row>
    <row r="63" spans="1:14">
      <c r="A63" s="161"/>
      <c r="B63" s="173"/>
      <c r="C63" s="173"/>
      <c r="D63" s="174"/>
      <c r="E63" s="737"/>
      <c r="F63" s="737"/>
      <c r="G63" s="64"/>
      <c r="H63" s="64"/>
      <c r="I63" s="64"/>
      <c r="J63" s="64"/>
      <c r="K63" s="64"/>
      <c r="L63" s="64"/>
      <c r="M63" s="64"/>
      <c r="N63" s="64"/>
    </row>
    <row r="64" spans="1:14">
      <c r="A64" s="161"/>
      <c r="B64" s="173"/>
      <c r="C64" s="173"/>
      <c r="D64" s="174"/>
      <c r="E64" s="737"/>
      <c r="F64" s="737"/>
      <c r="G64" s="64"/>
      <c r="H64" s="64"/>
      <c r="I64" s="64"/>
      <c r="J64" s="64"/>
      <c r="K64" s="64"/>
      <c r="L64" s="64"/>
      <c r="M64" s="64"/>
      <c r="N64" s="64"/>
    </row>
    <row r="65" spans="1:14">
      <c r="A65" s="64"/>
      <c r="B65" s="64"/>
      <c r="C65" s="64"/>
      <c r="D65" s="64"/>
      <c r="E65" s="64"/>
      <c r="F65" s="64"/>
      <c r="G65" s="64"/>
      <c r="H65" s="64"/>
      <c r="I65" s="64"/>
      <c r="J65" s="64"/>
      <c r="K65" s="64"/>
      <c r="L65" s="64"/>
      <c r="M65" s="64"/>
      <c r="N65" s="64"/>
    </row>
    <row r="66" spans="1:14">
      <c r="A66" s="64"/>
      <c r="B66" s="64"/>
      <c r="C66" s="64"/>
      <c r="D66" s="64"/>
      <c r="E66" s="64"/>
      <c r="F66" s="64"/>
      <c r="G66" s="64"/>
      <c r="H66" s="64"/>
      <c r="I66" s="64"/>
      <c r="J66" s="64"/>
      <c r="K66" s="64"/>
      <c r="L66" s="64"/>
      <c r="M66" s="64"/>
      <c r="N66" s="64"/>
    </row>
    <row r="67" spans="1:14">
      <c r="A67" s="64"/>
      <c r="B67" s="64"/>
      <c r="C67" s="64"/>
      <c r="D67" s="64"/>
      <c r="E67" s="64"/>
      <c r="F67" s="64"/>
      <c r="G67" s="64"/>
      <c r="H67" s="64"/>
      <c r="I67" s="64"/>
      <c r="J67" s="64"/>
      <c r="K67" s="64"/>
      <c r="L67" s="64"/>
      <c r="M67" s="64"/>
      <c r="N67" s="64"/>
    </row>
    <row r="68" spans="1:14">
      <c r="A68" s="64"/>
      <c r="B68" s="99"/>
      <c r="C68" s="79" t="s">
        <v>33</v>
      </c>
      <c r="D68" s="99"/>
      <c r="E68" s="99"/>
      <c r="F68" s="99"/>
      <c r="G68" s="99"/>
      <c r="H68" s="99"/>
      <c r="I68" s="99"/>
      <c r="J68" s="99"/>
      <c r="K68" s="354"/>
      <c r="L68" s="354"/>
      <c r="M68" s="354"/>
      <c r="N68" s="64"/>
    </row>
    <row r="69" spans="1:14">
      <c r="A69" s="64"/>
      <c r="B69" s="99"/>
      <c r="C69" s="78" t="s">
        <v>43</v>
      </c>
      <c r="D69" s="99"/>
      <c r="E69" s="99"/>
      <c r="F69" s="99"/>
      <c r="G69" s="99"/>
      <c r="H69" s="99"/>
      <c r="I69" s="99"/>
      <c r="J69" s="99"/>
      <c r="K69" s="354"/>
      <c r="L69" s="354"/>
      <c r="M69" s="354"/>
      <c r="N69" s="64"/>
    </row>
    <row r="70" spans="1:14">
      <c r="A70" s="64"/>
      <c r="B70" s="99"/>
      <c r="C70" s="78" t="s">
        <v>44</v>
      </c>
      <c r="D70" s="99"/>
      <c r="E70" s="99"/>
      <c r="F70" s="99"/>
      <c r="G70" s="99"/>
      <c r="H70" s="99"/>
      <c r="I70" s="99"/>
      <c r="J70" s="99"/>
      <c r="K70" s="354"/>
      <c r="L70" s="354"/>
      <c r="M70" s="354"/>
      <c r="N70" s="64"/>
    </row>
    <row r="71" spans="1:14" ht="41.4">
      <c r="A71" s="64"/>
      <c r="B71" s="90" t="s">
        <v>2</v>
      </c>
      <c r="C71" s="90" t="s">
        <v>3</v>
      </c>
      <c r="D71" s="90" t="s">
        <v>4</v>
      </c>
      <c r="E71" s="90" t="s">
        <v>5</v>
      </c>
      <c r="F71" s="90" t="s">
        <v>6</v>
      </c>
      <c r="G71" s="90" t="s">
        <v>7</v>
      </c>
      <c r="H71" s="670" t="s">
        <v>8</v>
      </c>
      <c r="I71" s="131" t="s">
        <v>9</v>
      </c>
      <c r="J71" s="131" t="s">
        <v>10</v>
      </c>
      <c r="K71" s="131" t="s">
        <v>11</v>
      </c>
      <c r="L71" s="131" t="s">
        <v>12</v>
      </c>
      <c r="M71" s="131" t="s">
        <v>13</v>
      </c>
      <c r="N71" s="71" t="s">
        <v>25</v>
      </c>
    </row>
    <row r="72" spans="1:14">
      <c r="A72" s="64"/>
      <c r="B72" s="355">
        <v>1</v>
      </c>
      <c r="C72" s="356" t="s">
        <v>45</v>
      </c>
      <c r="D72" s="357" t="s">
        <v>16</v>
      </c>
      <c r="E72" s="358">
        <v>300</v>
      </c>
      <c r="F72" s="355">
        <v>1</v>
      </c>
      <c r="G72" s="49">
        <f>CEILING(E72/F72,1)</f>
        <v>300</v>
      </c>
      <c r="H72" s="359"/>
      <c r="I72" s="125">
        <f t="shared" ref="I72" si="19">H72*L72+H72</f>
        <v>0</v>
      </c>
      <c r="J72" s="125">
        <f t="shared" ref="J72" si="20">ROUND(G72*H72,2)</f>
        <v>0</v>
      </c>
      <c r="K72" s="125">
        <f t="shared" ref="K72" si="21">ROUND(G72*I72,2)</f>
        <v>0</v>
      </c>
      <c r="L72" s="671"/>
      <c r="M72" s="360"/>
      <c r="N72" s="161"/>
    </row>
    <row r="73" spans="1:14">
      <c r="A73" s="64"/>
      <c r="B73" s="349" t="s">
        <v>23</v>
      </c>
      <c r="C73" s="279"/>
      <c r="D73" s="279"/>
      <c r="E73" s="279"/>
      <c r="F73" s="279"/>
      <c r="G73" s="279"/>
      <c r="H73" s="350"/>
      <c r="I73" s="351"/>
      <c r="J73" s="5">
        <f>SUM(J72)</f>
        <v>0</v>
      </c>
      <c r="K73" s="6">
        <f>SUM(K72)</f>
        <v>0</v>
      </c>
      <c r="L73" s="354"/>
      <c r="M73" s="354"/>
      <c r="N73" s="64"/>
    </row>
    <row r="74" spans="1:14">
      <c r="A74" s="64"/>
      <c r="B74" s="99"/>
      <c r="C74" s="99"/>
      <c r="D74" s="99"/>
      <c r="E74" s="99"/>
      <c r="F74" s="99"/>
      <c r="G74" s="99"/>
      <c r="H74" s="186"/>
      <c r="I74" s="99"/>
      <c r="J74" s="353" t="s">
        <v>24</v>
      </c>
      <c r="K74" s="45">
        <f>K73-J73</f>
        <v>0</v>
      </c>
      <c r="L74" s="99"/>
      <c r="M74" s="99"/>
      <c r="N74" s="64"/>
    </row>
    <row r="75" spans="1:14">
      <c r="A75" s="64"/>
      <c r="B75" s="99"/>
      <c r="C75" s="99"/>
      <c r="D75" s="99"/>
      <c r="E75" s="99"/>
      <c r="F75" s="99"/>
      <c r="G75" s="99"/>
      <c r="H75" s="186"/>
      <c r="I75" s="99"/>
      <c r="J75" s="99"/>
      <c r="K75" s="99"/>
      <c r="L75" s="99"/>
      <c r="M75" s="99"/>
      <c r="N75" s="64"/>
    </row>
    <row r="76" spans="1:14">
      <c r="A76" s="64"/>
      <c r="B76" s="269"/>
      <c r="C76" s="269"/>
      <c r="D76" s="269"/>
      <c r="E76" s="269"/>
      <c r="F76" s="269"/>
      <c r="G76" s="269"/>
      <c r="H76" s="269"/>
      <c r="I76" s="269"/>
      <c r="J76" s="269"/>
      <c r="K76" s="269"/>
      <c r="L76" s="269"/>
      <c r="M76" s="269"/>
      <c r="N76" s="64"/>
    </row>
    <row r="77" spans="1:14">
      <c r="A77" s="64"/>
      <c r="B77" s="64"/>
      <c r="C77" s="64"/>
      <c r="D77" s="64"/>
      <c r="E77" s="64"/>
      <c r="F77" s="64"/>
      <c r="G77" s="64"/>
      <c r="H77" s="64"/>
      <c r="I77" s="64"/>
      <c r="J77" s="64"/>
      <c r="K77" s="64"/>
      <c r="L77" s="64"/>
      <c r="M77" s="64"/>
      <c r="N77" s="64"/>
    </row>
    <row r="78" spans="1:14">
      <c r="A78" s="64"/>
      <c r="B78" s="354"/>
      <c r="C78" s="80" t="s">
        <v>48</v>
      </c>
      <c r="D78" s="354"/>
      <c r="E78" s="354"/>
      <c r="F78" s="354"/>
      <c r="G78" s="354"/>
      <c r="H78" s="354"/>
      <c r="I78" s="354"/>
      <c r="J78" s="354"/>
      <c r="K78" s="354"/>
      <c r="L78" s="354"/>
      <c r="M78" s="354"/>
      <c r="N78" s="64"/>
    </row>
    <row r="79" spans="1:14">
      <c r="A79" s="64"/>
      <c r="B79" s="354"/>
      <c r="C79" s="80" t="s">
        <v>43</v>
      </c>
      <c r="D79" s="354"/>
      <c r="E79" s="354"/>
      <c r="F79" s="354"/>
      <c r="G79" s="354"/>
      <c r="H79" s="354"/>
      <c r="I79" s="354"/>
      <c r="J79" s="354"/>
      <c r="K79" s="354"/>
      <c r="L79" s="354"/>
      <c r="M79" s="354"/>
      <c r="N79" s="64"/>
    </row>
    <row r="80" spans="1:14">
      <c r="A80" s="64"/>
      <c r="B80" s="354"/>
      <c r="C80" s="80" t="s">
        <v>44</v>
      </c>
      <c r="D80" s="354"/>
      <c r="E80" s="354"/>
      <c r="F80" s="354"/>
      <c r="G80" s="354"/>
      <c r="H80" s="354"/>
      <c r="I80" s="354"/>
      <c r="J80" s="354"/>
      <c r="K80" s="354"/>
      <c r="L80" s="354"/>
      <c r="M80" s="354"/>
      <c r="N80" s="64"/>
    </row>
    <row r="81" spans="1:14" ht="41.4">
      <c r="A81" s="64"/>
      <c r="B81" s="90" t="s">
        <v>2</v>
      </c>
      <c r="C81" s="90" t="s">
        <v>3</v>
      </c>
      <c r="D81" s="90" t="s">
        <v>4</v>
      </c>
      <c r="E81" s="90" t="s">
        <v>5</v>
      </c>
      <c r="F81" s="90" t="s">
        <v>6</v>
      </c>
      <c r="G81" s="90" t="s">
        <v>7</v>
      </c>
      <c r="H81" s="670" t="s">
        <v>8</v>
      </c>
      <c r="I81" s="131" t="s">
        <v>9</v>
      </c>
      <c r="J81" s="131" t="s">
        <v>10</v>
      </c>
      <c r="K81" s="131" t="s">
        <v>11</v>
      </c>
      <c r="L81" s="131" t="s">
        <v>12</v>
      </c>
      <c r="M81" s="131" t="s">
        <v>13</v>
      </c>
      <c r="N81" s="71" t="s">
        <v>25</v>
      </c>
    </row>
    <row r="82" spans="1:14">
      <c r="A82" s="64"/>
      <c r="B82" s="355">
        <v>1</v>
      </c>
      <c r="C82" s="356" t="s">
        <v>47</v>
      </c>
      <c r="D82" s="357" t="s">
        <v>16</v>
      </c>
      <c r="E82" s="358">
        <v>2000</v>
      </c>
      <c r="F82" s="355">
        <v>50</v>
      </c>
      <c r="G82" s="49">
        <f>CEILING(E82/F82,1)</f>
        <v>40</v>
      </c>
      <c r="H82" s="359"/>
      <c r="I82" s="125">
        <f t="shared" ref="I82" si="22">H82*L82+H82</f>
        <v>0</v>
      </c>
      <c r="J82" s="125">
        <f t="shared" ref="J82" si="23">ROUND(G82*H82,2)</f>
        <v>0</v>
      </c>
      <c r="K82" s="125">
        <f t="shared" ref="K82" si="24">ROUND(G82*I82,2)</f>
        <v>0</v>
      </c>
      <c r="L82" s="672"/>
      <c r="M82" s="362"/>
      <c r="N82" s="161"/>
    </row>
    <row r="83" spans="1:14">
      <c r="A83" s="64"/>
      <c r="B83" s="349" t="s">
        <v>23</v>
      </c>
      <c r="C83" s="279"/>
      <c r="D83" s="279"/>
      <c r="E83" s="279"/>
      <c r="F83" s="279"/>
      <c r="G83" s="279"/>
      <c r="H83" s="350"/>
      <c r="I83" s="351"/>
      <c r="J83" s="5">
        <f>SUM(J82)</f>
        <v>0</v>
      </c>
      <c r="K83" s="5">
        <f>SUM(K82)</f>
        <v>0</v>
      </c>
      <c r="L83" s="354"/>
      <c r="M83" s="354"/>
      <c r="N83" s="64"/>
    </row>
    <row r="84" spans="1:14">
      <c r="A84" s="64"/>
      <c r="B84" s="99"/>
      <c r="C84" s="99"/>
      <c r="D84" s="99"/>
      <c r="E84" s="99"/>
      <c r="F84" s="99"/>
      <c r="G84" s="99"/>
      <c r="H84" s="186"/>
      <c r="I84" s="99"/>
      <c r="J84" s="353" t="s">
        <v>24</v>
      </c>
      <c r="K84" s="45">
        <f>K83-J83</f>
        <v>0</v>
      </c>
      <c r="L84" s="99"/>
      <c r="M84" s="99"/>
      <c r="N84" s="64"/>
    </row>
    <row r="85" spans="1:14">
      <c r="A85" s="64"/>
      <c r="B85" s="99"/>
      <c r="C85" s="99"/>
      <c r="D85" s="99"/>
      <c r="E85" s="99"/>
      <c r="F85" s="99"/>
      <c r="G85" s="99"/>
      <c r="H85" s="186"/>
      <c r="I85" s="99"/>
      <c r="J85" s="99"/>
      <c r="K85" s="99"/>
      <c r="L85" s="99"/>
      <c r="M85" s="99"/>
      <c r="N85" s="64"/>
    </row>
    <row r="86" spans="1:14" ht="15.6">
      <c r="A86" s="64"/>
      <c r="B86" s="64"/>
      <c r="C86" s="175"/>
      <c r="D86" s="64"/>
      <c r="E86" s="64"/>
      <c r="F86" s="64"/>
      <c r="G86" s="64"/>
      <c r="H86" s="64"/>
      <c r="I86" s="64"/>
      <c r="J86" s="64"/>
      <c r="K86" s="64"/>
      <c r="L86" s="64"/>
      <c r="M86" s="64"/>
      <c r="N86" s="64"/>
    </row>
    <row r="87" spans="1:14">
      <c r="A87" s="64"/>
      <c r="B87" s="64"/>
      <c r="C87" s="64"/>
      <c r="D87" s="64"/>
      <c r="E87" s="64"/>
      <c r="F87" s="64"/>
      <c r="G87" s="64"/>
      <c r="H87" s="64"/>
      <c r="I87" s="64"/>
      <c r="J87" s="64"/>
      <c r="K87" s="64"/>
      <c r="L87" s="64"/>
      <c r="M87" s="64"/>
      <c r="N87" s="64"/>
    </row>
    <row r="88" spans="1:14">
      <c r="A88" s="64"/>
      <c r="B88" s="64"/>
      <c r="C88" s="80" t="s">
        <v>49</v>
      </c>
      <c r="D88" s="64"/>
      <c r="E88" s="64"/>
      <c r="F88" s="64"/>
      <c r="G88" s="64"/>
      <c r="H88" s="64"/>
      <c r="I88" s="64"/>
      <c r="J88" s="64"/>
      <c r="K88" s="64"/>
      <c r="L88" s="64"/>
      <c r="M88" s="64"/>
      <c r="N88" s="64"/>
    </row>
    <row r="89" spans="1:14">
      <c r="A89" s="64"/>
      <c r="B89" s="48"/>
      <c r="C89" s="81" t="s">
        <v>0</v>
      </c>
      <c r="D89" s="48"/>
      <c r="E89" s="48"/>
      <c r="F89" s="48"/>
      <c r="G89" s="48"/>
      <c r="H89" s="48"/>
      <c r="I89" s="48"/>
      <c r="J89" s="48"/>
      <c r="K89" s="48"/>
      <c r="L89" s="48"/>
      <c r="M89" s="48"/>
      <c r="N89" s="64"/>
    </row>
    <row r="90" spans="1:14">
      <c r="A90" s="64"/>
      <c r="B90" s="48"/>
      <c r="C90" s="84" t="s">
        <v>1</v>
      </c>
      <c r="D90" s="48"/>
      <c r="E90" s="48"/>
      <c r="F90" s="48"/>
      <c r="G90" s="48"/>
      <c r="H90" s="48"/>
      <c r="I90" s="48"/>
      <c r="J90" s="48"/>
      <c r="K90" s="48"/>
      <c r="L90" s="48"/>
      <c r="M90" s="48"/>
      <c r="N90" s="64"/>
    </row>
    <row r="91" spans="1:14" ht="41.4">
      <c r="A91" s="64"/>
      <c r="B91" s="90" t="s">
        <v>2</v>
      </c>
      <c r="C91" s="90" t="s">
        <v>3</v>
      </c>
      <c r="D91" s="90" t="s">
        <v>4</v>
      </c>
      <c r="E91" s="90" t="s">
        <v>5</v>
      </c>
      <c r="F91" s="90" t="s">
        <v>6</v>
      </c>
      <c r="G91" s="90" t="s">
        <v>7</v>
      </c>
      <c r="H91" s="670" t="s">
        <v>8</v>
      </c>
      <c r="I91" s="131" t="s">
        <v>9</v>
      </c>
      <c r="J91" s="131" t="s">
        <v>10</v>
      </c>
      <c r="K91" s="131" t="s">
        <v>11</v>
      </c>
      <c r="L91" s="131" t="s">
        <v>12</v>
      </c>
      <c r="M91" s="131" t="s">
        <v>13</v>
      </c>
      <c r="N91" s="71" t="s">
        <v>25</v>
      </c>
    </row>
    <row r="92" spans="1:14" ht="142.19999999999999" customHeight="1">
      <c r="A92" s="64"/>
      <c r="B92" s="355">
        <v>1</v>
      </c>
      <c r="C92" s="31" t="s">
        <v>50</v>
      </c>
      <c r="D92" s="32" t="s">
        <v>16</v>
      </c>
      <c r="E92" s="30">
        <v>500</v>
      </c>
      <c r="F92" s="30">
        <v>100</v>
      </c>
      <c r="G92" s="49">
        <f>CEILING(E92/F92,1)</f>
        <v>5</v>
      </c>
      <c r="H92" s="363"/>
      <c r="I92" s="125">
        <f t="shared" ref="I92" si="25">H92*L92+H92</f>
        <v>0</v>
      </c>
      <c r="J92" s="125">
        <f t="shared" ref="J92" si="26">ROUND(G92*H92,2)</f>
        <v>0</v>
      </c>
      <c r="K92" s="125">
        <f t="shared" ref="K92" si="27">ROUND(G92*I92,2)</f>
        <v>0</v>
      </c>
      <c r="L92" s="673"/>
      <c r="M92" s="364"/>
      <c r="N92" s="161"/>
    </row>
    <row r="93" spans="1:14">
      <c r="A93" s="64"/>
      <c r="B93" s="37" t="s">
        <v>23</v>
      </c>
      <c r="C93" s="38"/>
      <c r="D93" s="38"/>
      <c r="E93" s="38"/>
      <c r="F93" s="38"/>
      <c r="G93" s="38"/>
      <c r="H93" s="365"/>
      <c r="I93" s="366"/>
      <c r="J93" s="5">
        <f>SUM(J92:J92)</f>
        <v>0</v>
      </c>
      <c r="K93" s="5">
        <f>SUM(K92:K92)</f>
        <v>0</v>
      </c>
      <c r="L93" s="48"/>
      <c r="M93" s="48"/>
      <c r="N93" s="64"/>
    </row>
    <row r="94" spans="1:14">
      <c r="A94" s="64"/>
      <c r="B94" s="27"/>
      <c r="C94" s="27"/>
      <c r="D94" s="27"/>
      <c r="E94" s="27"/>
      <c r="F94" s="27"/>
      <c r="G94" s="27"/>
      <c r="H94" s="367"/>
      <c r="I94" s="367"/>
      <c r="J94" s="139" t="s">
        <v>24</v>
      </c>
      <c r="K94" s="45">
        <f>K93-J93</f>
        <v>0</v>
      </c>
      <c r="L94" s="48"/>
      <c r="M94" s="48"/>
      <c r="N94" s="64"/>
    </row>
    <row r="95" spans="1:14">
      <c r="A95" s="64"/>
      <c r="B95" s="64"/>
      <c r="C95" s="64"/>
      <c r="D95" s="64"/>
      <c r="E95" s="64"/>
      <c r="F95" s="64"/>
      <c r="G95" s="64"/>
      <c r="H95" s="64"/>
      <c r="I95" s="64"/>
      <c r="J95" s="64"/>
      <c r="K95" s="64"/>
      <c r="L95" s="64"/>
      <c r="M95" s="64"/>
      <c r="N95" s="64"/>
    </row>
    <row r="96" spans="1:14" ht="15.6">
      <c r="A96" s="64"/>
      <c r="B96" s="64"/>
      <c r="C96" s="175"/>
      <c r="D96" s="64"/>
      <c r="E96" s="64"/>
      <c r="F96" s="64"/>
      <c r="G96" s="64"/>
      <c r="H96" s="64"/>
      <c r="I96" s="64"/>
      <c r="J96" s="64"/>
      <c r="K96" s="64"/>
      <c r="L96" s="64"/>
      <c r="M96" s="64"/>
      <c r="N96" s="64"/>
    </row>
    <row r="97" spans="1:14">
      <c r="A97" s="64"/>
      <c r="B97" s="64"/>
      <c r="C97" s="64"/>
      <c r="D97" s="64"/>
      <c r="E97" s="64"/>
      <c r="F97" s="64"/>
      <c r="G97" s="64"/>
      <c r="H97" s="64"/>
      <c r="I97" s="64"/>
      <c r="J97" s="64"/>
      <c r="K97" s="64"/>
      <c r="L97" s="64"/>
      <c r="M97" s="64"/>
      <c r="N97" s="64"/>
    </row>
    <row r="98" spans="1:14">
      <c r="A98" s="64"/>
      <c r="B98" s="64"/>
      <c r="C98" s="80" t="s">
        <v>51</v>
      </c>
      <c r="D98" s="64"/>
      <c r="E98" s="64"/>
      <c r="F98" s="64"/>
      <c r="G98" s="64"/>
      <c r="H98" s="64"/>
      <c r="I98" s="64"/>
      <c r="J98" s="64"/>
      <c r="K98" s="64"/>
      <c r="L98" s="64"/>
      <c r="M98" s="64"/>
      <c r="N98" s="64"/>
    </row>
    <row r="99" spans="1:14">
      <c r="A99" s="64"/>
      <c r="B99" s="99"/>
      <c r="C99" s="78" t="s">
        <v>0</v>
      </c>
      <c r="D99" s="99"/>
      <c r="E99" s="99"/>
      <c r="F99" s="99"/>
      <c r="G99" s="99"/>
      <c r="H99" s="186"/>
      <c r="I99" s="99"/>
      <c r="J99" s="99"/>
      <c r="K99" s="99"/>
      <c r="L99" s="99"/>
      <c r="M99" s="99"/>
      <c r="N99" s="64"/>
    </row>
    <row r="100" spans="1:14">
      <c r="A100" s="64"/>
      <c r="B100" s="99"/>
      <c r="C100" s="78" t="s">
        <v>1</v>
      </c>
      <c r="D100" s="78"/>
      <c r="E100" s="99"/>
      <c r="F100" s="99"/>
      <c r="G100" s="99"/>
      <c r="H100" s="186"/>
      <c r="I100" s="99"/>
      <c r="J100" s="99"/>
      <c r="K100" s="99"/>
      <c r="L100" s="99"/>
      <c r="M100" s="99"/>
      <c r="N100" s="64"/>
    </row>
    <row r="101" spans="1:14" ht="41.4">
      <c r="A101" s="64"/>
      <c r="B101" s="90" t="s">
        <v>2</v>
      </c>
      <c r="C101" s="90" t="s">
        <v>3</v>
      </c>
      <c r="D101" s="90" t="s">
        <v>4</v>
      </c>
      <c r="E101" s="90" t="s">
        <v>5</v>
      </c>
      <c r="F101" s="90" t="s">
        <v>6</v>
      </c>
      <c r="G101" s="90" t="s">
        <v>7</v>
      </c>
      <c r="H101" s="670" t="s">
        <v>8</v>
      </c>
      <c r="I101" s="131" t="s">
        <v>9</v>
      </c>
      <c r="J101" s="131" t="s">
        <v>10</v>
      </c>
      <c r="K101" s="131" t="s">
        <v>11</v>
      </c>
      <c r="L101" s="674" t="s">
        <v>12</v>
      </c>
      <c r="M101" s="131" t="s">
        <v>13</v>
      </c>
      <c r="N101" s="71" t="s">
        <v>25</v>
      </c>
    </row>
    <row r="102" spans="1:14" ht="82.8">
      <c r="A102" s="64"/>
      <c r="B102" s="323">
        <v>1</v>
      </c>
      <c r="C102" s="77" t="s">
        <v>52</v>
      </c>
      <c r="D102" s="368" t="s">
        <v>16</v>
      </c>
      <c r="E102" s="369">
        <v>500</v>
      </c>
      <c r="F102" s="254">
        <v>1</v>
      </c>
      <c r="G102" s="49">
        <f>CEILING(E102/F102,1)</f>
        <v>500</v>
      </c>
      <c r="H102" s="118"/>
      <c r="I102" s="125">
        <f t="shared" ref="I102" si="28">H102*L102+H102</f>
        <v>0</v>
      </c>
      <c r="J102" s="125">
        <f t="shared" ref="J102" si="29">ROUND(G102*H102,2)</f>
        <v>0</v>
      </c>
      <c r="K102" s="125">
        <f t="shared" ref="K102" si="30">ROUND(G102*I102,2)</f>
        <v>0</v>
      </c>
      <c r="L102" s="370"/>
      <c r="M102" s="160"/>
      <c r="N102" s="161"/>
    </row>
    <row r="103" spans="1:14">
      <c r="A103" s="64"/>
      <c r="B103" s="349" t="s">
        <v>23</v>
      </c>
      <c r="C103" s="279"/>
      <c r="D103" s="279"/>
      <c r="E103" s="279"/>
      <c r="F103" s="279"/>
      <c r="G103" s="279"/>
      <c r="H103" s="350"/>
      <c r="I103" s="351"/>
      <c r="J103" s="5">
        <f>SUM(J102)</f>
        <v>0</v>
      </c>
      <c r="K103" s="5">
        <f>SUM(K102)</f>
        <v>0</v>
      </c>
      <c r="L103" s="99"/>
      <c r="M103" s="99"/>
      <c r="N103" s="64"/>
    </row>
    <row r="104" spans="1:14">
      <c r="A104" s="64"/>
      <c r="B104" s="99"/>
      <c r="C104" s="99"/>
      <c r="D104" s="99"/>
      <c r="E104" s="99"/>
      <c r="F104" s="99"/>
      <c r="G104" s="99"/>
      <c r="H104" s="186"/>
      <c r="I104" s="99"/>
      <c r="J104" s="371" t="s">
        <v>24</v>
      </c>
      <c r="K104" s="45">
        <f>K103-J103</f>
        <v>0</v>
      </c>
      <c r="L104" s="99"/>
      <c r="M104" s="99"/>
      <c r="N104" s="64"/>
    </row>
    <row r="105" spans="1:14">
      <c r="A105" s="64"/>
      <c r="B105" s="64"/>
      <c r="C105" s="64"/>
      <c r="D105" s="64"/>
      <c r="E105" s="64"/>
      <c r="F105" s="64"/>
      <c r="G105" s="64"/>
      <c r="H105" s="64"/>
      <c r="I105" s="64"/>
      <c r="J105" s="64"/>
      <c r="K105" s="64"/>
      <c r="L105" s="64"/>
      <c r="M105" s="64"/>
      <c r="N105" s="64"/>
    </row>
    <row r="106" spans="1:14">
      <c r="A106" s="64"/>
      <c r="B106" s="64"/>
      <c r="C106" s="64"/>
      <c r="D106" s="64"/>
      <c r="E106" s="64"/>
      <c r="F106" s="64"/>
      <c r="G106" s="64"/>
      <c r="H106" s="64"/>
      <c r="I106" s="64"/>
      <c r="J106" s="64"/>
      <c r="K106" s="64"/>
      <c r="L106" s="64"/>
      <c r="M106" s="64"/>
      <c r="N106" s="64"/>
    </row>
    <row r="107" spans="1:14">
      <c r="A107" s="64"/>
      <c r="B107" s="64"/>
      <c r="C107" s="64"/>
      <c r="D107" s="64"/>
      <c r="E107" s="64"/>
      <c r="F107" s="64"/>
      <c r="G107" s="64"/>
      <c r="H107" s="64"/>
      <c r="I107" s="64"/>
      <c r="J107" s="64"/>
      <c r="K107" s="64"/>
      <c r="L107" s="64"/>
      <c r="M107" s="64"/>
      <c r="N107" s="64"/>
    </row>
    <row r="108" spans="1:14">
      <c r="A108" s="64"/>
      <c r="B108" s="64"/>
      <c r="C108" s="80" t="s">
        <v>38</v>
      </c>
      <c r="D108" s="64"/>
      <c r="E108" s="64"/>
      <c r="F108" s="64"/>
      <c r="G108" s="64"/>
      <c r="H108" s="64"/>
      <c r="I108" s="64"/>
      <c r="J108" s="64"/>
      <c r="K108" s="64"/>
      <c r="L108" s="64"/>
      <c r="M108" s="64"/>
      <c r="N108" s="64"/>
    </row>
    <row r="109" spans="1:14">
      <c r="A109" s="64"/>
      <c r="B109" s="372"/>
      <c r="C109" s="373" t="s">
        <v>53</v>
      </c>
      <c r="D109" s="106"/>
      <c r="E109" s="105"/>
      <c r="F109" s="105"/>
      <c r="G109" s="106"/>
      <c r="H109" s="309"/>
      <c r="I109" s="106"/>
      <c r="J109" s="106"/>
      <c r="K109" s="106"/>
      <c r="L109" s="105"/>
      <c r="M109" s="105"/>
      <c r="N109" s="64"/>
    </row>
    <row r="110" spans="1:14">
      <c r="A110" s="64"/>
      <c r="B110" s="372"/>
      <c r="C110" s="373" t="s">
        <v>54</v>
      </c>
      <c r="D110" s="79"/>
      <c r="E110" s="105"/>
      <c r="F110" s="105"/>
      <c r="G110" s="106"/>
      <c r="H110" s="309"/>
      <c r="I110" s="106"/>
      <c r="J110" s="106"/>
      <c r="K110" s="106"/>
      <c r="L110" s="105"/>
      <c r="M110" s="105"/>
      <c r="N110" s="64"/>
    </row>
    <row r="111" spans="1:14" ht="41.4">
      <c r="A111" s="64"/>
      <c r="B111" s="90" t="s">
        <v>2</v>
      </c>
      <c r="C111" s="90" t="s">
        <v>3</v>
      </c>
      <c r="D111" s="90" t="s">
        <v>4</v>
      </c>
      <c r="E111" s="90" t="s">
        <v>5</v>
      </c>
      <c r="F111" s="90" t="s">
        <v>6</v>
      </c>
      <c r="G111" s="90" t="s">
        <v>7</v>
      </c>
      <c r="H111" s="670" t="s">
        <v>8</v>
      </c>
      <c r="I111" s="131" t="s">
        <v>9</v>
      </c>
      <c r="J111" s="131" t="s">
        <v>10</v>
      </c>
      <c r="K111" s="131" t="s">
        <v>11</v>
      </c>
      <c r="L111" s="674" t="s">
        <v>12</v>
      </c>
      <c r="M111" s="131" t="s">
        <v>13</v>
      </c>
      <c r="N111" s="71" t="s">
        <v>25</v>
      </c>
    </row>
    <row r="112" spans="1:14" ht="150.6" customHeight="1">
      <c r="A112" s="64"/>
      <c r="B112" s="176">
        <v>1</v>
      </c>
      <c r="C112" s="376" t="s">
        <v>55</v>
      </c>
      <c r="D112" s="178" t="s">
        <v>16</v>
      </c>
      <c r="E112" s="346">
        <v>80</v>
      </c>
      <c r="F112" s="176">
        <v>1</v>
      </c>
      <c r="G112" s="49">
        <f>CEILING(E112/F112,1)</f>
        <v>80</v>
      </c>
      <c r="H112" s="118"/>
      <c r="I112" s="125">
        <f t="shared" ref="I112" si="31">H112*L112+H112</f>
        <v>0</v>
      </c>
      <c r="J112" s="125">
        <f t="shared" ref="J112" si="32">ROUND(G112*H112,2)</f>
        <v>0</v>
      </c>
      <c r="K112" s="125">
        <f t="shared" ref="K112" si="33">ROUND(G112*I112,2)</f>
        <v>0</v>
      </c>
      <c r="L112" s="370"/>
      <c r="M112" s="160"/>
      <c r="N112" s="161"/>
    </row>
    <row r="113" spans="1:14" ht="162" customHeight="1">
      <c r="A113" s="64"/>
      <c r="B113" s="176">
        <v>2</v>
      </c>
      <c r="C113" s="376" t="s">
        <v>56</v>
      </c>
      <c r="D113" s="178" t="s">
        <v>16</v>
      </c>
      <c r="E113" s="346">
        <v>1048</v>
      </c>
      <c r="F113" s="176">
        <v>1</v>
      </c>
      <c r="G113" s="49">
        <f>CEILING(E113/F113,1)</f>
        <v>1048</v>
      </c>
      <c r="H113" s="118"/>
      <c r="I113" s="125">
        <f t="shared" ref="I113:I115" si="34">H113*L113+H113</f>
        <v>0</v>
      </c>
      <c r="J113" s="125">
        <f t="shared" ref="J113:J115" si="35">ROUND(G113*H113,2)</f>
        <v>0</v>
      </c>
      <c r="K113" s="125">
        <f t="shared" ref="K113:K115" si="36">ROUND(G113*I113,2)</f>
        <v>0</v>
      </c>
      <c r="L113" s="370"/>
      <c r="M113" s="160"/>
      <c r="N113" s="161"/>
    </row>
    <row r="114" spans="1:14" ht="115.8" customHeight="1">
      <c r="A114" s="64"/>
      <c r="B114" s="176">
        <v>3</v>
      </c>
      <c r="C114" s="374" t="s">
        <v>57</v>
      </c>
      <c r="D114" s="178" t="s">
        <v>16</v>
      </c>
      <c r="E114" s="346">
        <v>100</v>
      </c>
      <c r="F114" s="176">
        <v>1</v>
      </c>
      <c r="G114" s="49">
        <f>CEILING(E114/F114,1)</f>
        <v>100</v>
      </c>
      <c r="H114" s="118"/>
      <c r="I114" s="125">
        <f t="shared" si="34"/>
        <v>0</v>
      </c>
      <c r="J114" s="125">
        <f t="shared" si="35"/>
        <v>0</v>
      </c>
      <c r="K114" s="125">
        <f t="shared" si="36"/>
        <v>0</v>
      </c>
      <c r="L114" s="370"/>
      <c r="M114" s="160"/>
      <c r="N114" s="161"/>
    </row>
    <row r="115" spans="1:14" ht="91.2" customHeight="1">
      <c r="A115" s="64"/>
      <c r="B115" s="176">
        <v>4</v>
      </c>
      <c r="C115" s="374" t="s">
        <v>58</v>
      </c>
      <c r="D115" s="178" t="s">
        <v>16</v>
      </c>
      <c r="E115" s="346">
        <v>10</v>
      </c>
      <c r="F115" s="176">
        <v>1</v>
      </c>
      <c r="G115" s="49">
        <f>CEILING(E115/F115,1)</f>
        <v>10</v>
      </c>
      <c r="H115" s="118"/>
      <c r="I115" s="125">
        <f t="shared" si="34"/>
        <v>0</v>
      </c>
      <c r="J115" s="125">
        <f t="shared" si="35"/>
        <v>0</v>
      </c>
      <c r="K115" s="125">
        <f t="shared" si="36"/>
        <v>0</v>
      </c>
      <c r="L115" s="370"/>
      <c r="M115" s="160"/>
      <c r="N115" s="161"/>
    </row>
    <row r="116" spans="1:14">
      <c r="A116" s="64"/>
      <c r="B116" s="182" t="s">
        <v>23</v>
      </c>
      <c r="C116" s="183"/>
      <c r="D116" s="183"/>
      <c r="E116" s="183"/>
      <c r="F116" s="183"/>
      <c r="G116" s="183"/>
      <c r="H116" s="337"/>
      <c r="I116" s="184"/>
      <c r="J116" s="5">
        <f>SUM(J112:J115)</f>
        <v>0</v>
      </c>
      <c r="K116" s="5">
        <f>SUM(K112:K115)</f>
        <v>0</v>
      </c>
      <c r="L116" s="105"/>
      <c r="M116" s="105"/>
      <c r="N116" s="64"/>
    </row>
    <row r="117" spans="1:14">
      <c r="A117" s="64"/>
      <c r="B117" s="79"/>
      <c r="C117" s="79"/>
      <c r="D117" s="105"/>
      <c r="E117" s="105"/>
      <c r="F117" s="105"/>
      <c r="G117" s="106"/>
      <c r="H117" s="309"/>
      <c r="I117" s="106"/>
      <c r="J117" s="167" t="s">
        <v>24</v>
      </c>
      <c r="K117" s="168">
        <f>K116-J116</f>
        <v>0</v>
      </c>
      <c r="L117" s="105"/>
      <c r="M117" s="105"/>
      <c r="N117" s="64"/>
    </row>
    <row r="118" spans="1:14">
      <c r="A118" s="64"/>
      <c r="B118" s="79"/>
      <c r="C118" s="79"/>
      <c r="D118" s="105"/>
      <c r="E118" s="105"/>
      <c r="F118" s="105"/>
      <c r="G118" s="106"/>
      <c r="H118" s="309"/>
      <c r="I118" s="106"/>
      <c r="J118" s="375"/>
      <c r="K118" s="47"/>
      <c r="L118" s="105"/>
      <c r="M118" s="105"/>
      <c r="N118" s="64"/>
    </row>
    <row r="119" spans="1:14">
      <c r="A119" s="64"/>
      <c r="B119" s="64"/>
      <c r="C119" s="64"/>
      <c r="D119" s="64"/>
      <c r="E119" s="64"/>
      <c r="F119" s="64"/>
      <c r="G119" s="64"/>
      <c r="H119" s="64"/>
      <c r="I119" s="64"/>
      <c r="J119" s="64"/>
      <c r="K119" s="64"/>
      <c r="L119" s="64"/>
      <c r="M119" s="64"/>
      <c r="N119" s="64"/>
    </row>
    <row r="120" spans="1:14">
      <c r="A120" s="64"/>
      <c r="B120" s="64"/>
      <c r="C120" s="64"/>
      <c r="D120" s="64"/>
      <c r="E120" s="64"/>
      <c r="F120" s="64"/>
      <c r="G120" s="64"/>
      <c r="H120" s="64"/>
      <c r="I120" s="64"/>
      <c r="J120" s="64"/>
      <c r="K120" s="64"/>
      <c r="L120" s="64"/>
      <c r="M120" s="64"/>
      <c r="N120" s="64"/>
    </row>
    <row r="121" spans="1:14">
      <c r="A121" s="64"/>
      <c r="B121" s="64"/>
      <c r="C121" s="80" t="s">
        <v>338</v>
      </c>
      <c r="D121" s="64"/>
      <c r="E121" s="64"/>
      <c r="F121" s="64"/>
      <c r="G121" s="64"/>
      <c r="H121" s="64"/>
      <c r="I121" s="64"/>
      <c r="J121" s="64"/>
      <c r="K121" s="64"/>
      <c r="L121" s="64"/>
      <c r="M121" s="64"/>
      <c r="N121" s="64"/>
    </row>
    <row r="122" spans="1:14">
      <c r="A122" s="64"/>
      <c r="B122" s="79"/>
      <c r="C122" s="84" t="s">
        <v>53</v>
      </c>
      <c r="D122" s="79"/>
      <c r="E122" s="105"/>
      <c r="F122" s="105"/>
      <c r="G122" s="106"/>
      <c r="H122" s="309"/>
      <c r="I122" s="106"/>
      <c r="J122" s="106"/>
      <c r="K122" s="106"/>
      <c r="L122" s="105"/>
      <c r="M122" s="105"/>
      <c r="N122" s="64"/>
    </row>
    <row r="123" spans="1:14">
      <c r="A123" s="64"/>
      <c r="B123" s="79"/>
      <c r="C123" s="78" t="s">
        <v>54</v>
      </c>
      <c r="D123" s="79"/>
      <c r="E123" s="105"/>
      <c r="F123" s="105"/>
      <c r="G123" s="106"/>
      <c r="H123" s="309"/>
      <c r="I123" s="106"/>
      <c r="J123" s="106"/>
      <c r="K123" s="106"/>
      <c r="L123" s="105"/>
      <c r="M123" s="105"/>
      <c r="N123" s="64"/>
    </row>
    <row r="124" spans="1:14" ht="41.4">
      <c r="A124" s="64"/>
      <c r="B124" s="90" t="s">
        <v>2</v>
      </c>
      <c r="C124" s="90" t="s">
        <v>3</v>
      </c>
      <c r="D124" s="90" t="s">
        <v>4</v>
      </c>
      <c r="E124" s="90" t="s">
        <v>5</v>
      </c>
      <c r="F124" s="90" t="s">
        <v>6</v>
      </c>
      <c r="G124" s="90" t="s">
        <v>7</v>
      </c>
      <c r="H124" s="670" t="s">
        <v>8</v>
      </c>
      <c r="I124" s="131" t="s">
        <v>9</v>
      </c>
      <c r="J124" s="131" t="s">
        <v>10</v>
      </c>
      <c r="K124" s="131" t="s">
        <v>11</v>
      </c>
      <c r="L124" s="674" t="s">
        <v>12</v>
      </c>
      <c r="M124" s="131" t="s">
        <v>13</v>
      </c>
      <c r="N124" s="71" t="s">
        <v>25</v>
      </c>
    </row>
    <row r="125" spans="1:14" ht="82.8">
      <c r="A125" s="64"/>
      <c r="B125" s="176">
        <v>1</v>
      </c>
      <c r="C125" s="376" t="s">
        <v>59</v>
      </c>
      <c r="D125" s="178" t="s">
        <v>16</v>
      </c>
      <c r="E125" s="179">
        <v>220</v>
      </c>
      <c r="F125" s="176">
        <v>1</v>
      </c>
      <c r="G125" s="49">
        <f>CEILING(E125/F125,1)</f>
        <v>220</v>
      </c>
      <c r="H125" s="377"/>
      <c r="I125" s="125">
        <f t="shared" ref="I125" si="37">H125*L125+H125</f>
        <v>0</v>
      </c>
      <c r="J125" s="125">
        <f t="shared" ref="J125" si="38">ROUND(G125*H125,2)</f>
        <v>0</v>
      </c>
      <c r="K125" s="125">
        <f t="shared" ref="K125" si="39">ROUND(G125*I125,2)</f>
        <v>0</v>
      </c>
      <c r="L125" s="370"/>
      <c r="M125" s="160"/>
      <c r="N125" s="161"/>
    </row>
    <row r="126" spans="1:14">
      <c r="A126" s="64"/>
      <c r="B126" s="182" t="s">
        <v>23</v>
      </c>
      <c r="C126" s="374"/>
      <c r="D126" s="183"/>
      <c r="E126" s="183"/>
      <c r="F126" s="183"/>
      <c r="G126" s="183"/>
      <c r="H126" s="337"/>
      <c r="I126" s="184"/>
      <c r="J126" s="5">
        <f>SUM(J125)</f>
        <v>0</v>
      </c>
      <c r="K126" s="5">
        <f>SUM(K125)</f>
        <v>0</v>
      </c>
      <c r="L126" s="105"/>
      <c r="M126" s="105"/>
      <c r="N126" s="64"/>
    </row>
    <row r="127" spans="1:14">
      <c r="A127" s="64"/>
      <c r="B127" s="64"/>
      <c r="C127" s="64"/>
      <c r="D127" s="64"/>
      <c r="E127" s="64"/>
      <c r="F127" s="64"/>
      <c r="G127" s="64"/>
      <c r="H127" s="64"/>
      <c r="I127" s="64"/>
      <c r="J127" s="167" t="s">
        <v>24</v>
      </c>
      <c r="K127" s="168">
        <f>K126-J126</f>
        <v>0</v>
      </c>
      <c r="L127" s="64"/>
      <c r="M127" s="64"/>
      <c r="N127" s="64"/>
    </row>
    <row r="128" spans="1:14">
      <c r="A128" s="64"/>
      <c r="B128" s="64"/>
      <c r="C128" s="64"/>
      <c r="D128" s="64"/>
      <c r="E128" s="64"/>
      <c r="F128" s="64"/>
      <c r="G128" s="64"/>
      <c r="H128" s="64"/>
      <c r="I128" s="64"/>
      <c r="J128" s="64"/>
      <c r="K128" s="64"/>
      <c r="L128" s="64"/>
      <c r="M128" s="64"/>
      <c r="N128" s="64"/>
    </row>
    <row r="129" spans="1:14">
      <c r="A129" s="64"/>
      <c r="B129" s="64"/>
      <c r="C129" s="64"/>
      <c r="D129" s="64"/>
      <c r="E129" s="64"/>
      <c r="F129" s="64"/>
      <c r="G129" s="64"/>
      <c r="H129" s="64"/>
      <c r="I129" s="64"/>
      <c r="J129" s="64"/>
      <c r="K129" s="64"/>
      <c r="L129" s="64"/>
      <c r="M129" s="64"/>
      <c r="N129" s="64"/>
    </row>
    <row r="130" spans="1:14" ht="15.6">
      <c r="A130" s="64"/>
      <c r="B130" s="64"/>
      <c r="C130" s="175"/>
      <c r="D130" s="64"/>
      <c r="E130" s="64"/>
      <c r="F130" s="64"/>
      <c r="G130" s="64"/>
      <c r="H130" s="64"/>
      <c r="I130" s="64"/>
      <c r="J130" s="64"/>
      <c r="K130" s="64"/>
      <c r="L130" s="64"/>
      <c r="M130" s="64"/>
      <c r="N130" s="64"/>
    </row>
    <row r="131" spans="1:14">
      <c r="A131" s="64"/>
      <c r="B131" s="64"/>
      <c r="C131" s="80" t="s">
        <v>339</v>
      </c>
      <c r="D131" s="64"/>
      <c r="E131" s="64"/>
      <c r="F131" s="64"/>
      <c r="G131" s="64"/>
      <c r="H131" s="64"/>
      <c r="I131" s="64"/>
      <c r="J131" s="64"/>
      <c r="K131" s="64"/>
      <c r="L131" s="64"/>
      <c r="M131" s="64"/>
      <c r="N131" s="64"/>
    </row>
    <row r="132" spans="1:14">
      <c r="A132" s="64"/>
      <c r="B132" s="354"/>
      <c r="C132" s="80" t="s">
        <v>60</v>
      </c>
      <c r="D132" s="78"/>
      <c r="E132" s="354"/>
      <c r="F132" s="354"/>
      <c r="G132" s="99"/>
      <c r="H132" s="378"/>
      <c r="I132" s="99"/>
      <c r="J132" s="99"/>
      <c r="K132" s="99"/>
      <c r="L132" s="354"/>
      <c r="M132" s="354"/>
      <c r="N132" s="64"/>
    </row>
    <row r="133" spans="1:14">
      <c r="A133" s="64"/>
      <c r="B133" s="354"/>
      <c r="C133" s="80" t="s">
        <v>61</v>
      </c>
      <c r="D133" s="78"/>
      <c r="E133" s="354"/>
      <c r="F133" s="354"/>
      <c r="G133" s="99"/>
      <c r="H133" s="378"/>
      <c r="I133" s="99"/>
      <c r="J133" s="99"/>
      <c r="K133" s="99"/>
      <c r="L133" s="354"/>
      <c r="M133" s="354"/>
      <c r="N133" s="64"/>
    </row>
    <row r="134" spans="1:14" ht="41.4">
      <c r="A134" s="64"/>
      <c r="B134" s="90" t="s">
        <v>2</v>
      </c>
      <c r="C134" s="90" t="s">
        <v>3</v>
      </c>
      <c r="D134" s="90" t="s">
        <v>4</v>
      </c>
      <c r="E134" s="90" t="s">
        <v>5</v>
      </c>
      <c r="F134" s="90" t="s">
        <v>6</v>
      </c>
      <c r="G134" s="90" t="s">
        <v>7</v>
      </c>
      <c r="H134" s="670" t="s">
        <v>8</v>
      </c>
      <c r="I134" s="131" t="s">
        <v>9</v>
      </c>
      <c r="J134" s="131" t="s">
        <v>10</v>
      </c>
      <c r="K134" s="131" t="s">
        <v>11</v>
      </c>
      <c r="L134" s="674" t="s">
        <v>12</v>
      </c>
      <c r="M134" s="131" t="s">
        <v>13</v>
      </c>
      <c r="N134" s="71" t="s">
        <v>25</v>
      </c>
    </row>
    <row r="135" spans="1:14" ht="82.8">
      <c r="A135" s="64"/>
      <c r="B135" s="355">
        <v>1</v>
      </c>
      <c r="C135" s="376" t="s">
        <v>62</v>
      </c>
      <c r="D135" s="379" t="s">
        <v>16</v>
      </c>
      <c r="E135" s="380">
        <v>800</v>
      </c>
      <c r="F135" s="355">
        <v>1</v>
      </c>
      <c r="G135" s="49">
        <f>CEILING(E135/F135,1)</f>
        <v>800</v>
      </c>
      <c r="H135" s="118"/>
      <c r="I135" s="125">
        <f t="shared" ref="I135" si="40">H135*L135+H135</f>
        <v>0</v>
      </c>
      <c r="J135" s="125">
        <f t="shared" ref="J135" si="41">ROUND(G135*H135,2)</f>
        <v>0</v>
      </c>
      <c r="K135" s="125">
        <f t="shared" ref="K135" si="42">ROUND(G135*I135,2)</f>
        <v>0</v>
      </c>
      <c r="L135" s="361"/>
      <c r="M135" s="364"/>
      <c r="N135" s="161"/>
    </row>
    <row r="136" spans="1:14" ht="41.4">
      <c r="A136" s="64"/>
      <c r="B136" s="355">
        <v>2</v>
      </c>
      <c r="C136" s="376" t="s">
        <v>63</v>
      </c>
      <c r="D136" s="379" t="s">
        <v>16</v>
      </c>
      <c r="E136" s="380">
        <v>1500</v>
      </c>
      <c r="F136" s="355">
        <v>1</v>
      </c>
      <c r="G136" s="49">
        <f>CEILING(E136/F136,1)</f>
        <v>1500</v>
      </c>
      <c r="H136" s="118"/>
      <c r="I136" s="125">
        <f t="shared" ref="I136:I137" si="43">H136*L136+H136</f>
        <v>0</v>
      </c>
      <c r="J136" s="125">
        <f t="shared" ref="J136:J137" si="44">ROUND(G136*H136,2)</f>
        <v>0</v>
      </c>
      <c r="K136" s="125">
        <f t="shared" ref="K136:K137" si="45">ROUND(G136*I136,2)</f>
        <v>0</v>
      </c>
      <c r="L136" s="361"/>
      <c r="M136" s="364"/>
      <c r="N136" s="161"/>
    </row>
    <row r="137" spans="1:14" ht="96.6">
      <c r="A137" s="64"/>
      <c r="B137" s="355">
        <v>3</v>
      </c>
      <c r="C137" s="376" t="s">
        <v>64</v>
      </c>
      <c r="D137" s="379" t="s">
        <v>16</v>
      </c>
      <c r="E137" s="380">
        <v>3000</v>
      </c>
      <c r="F137" s="355">
        <v>1</v>
      </c>
      <c r="G137" s="49">
        <f>CEILING(E137/F137,1)</f>
        <v>3000</v>
      </c>
      <c r="H137" s="118"/>
      <c r="I137" s="125">
        <f t="shared" si="43"/>
        <v>0</v>
      </c>
      <c r="J137" s="125">
        <f t="shared" si="44"/>
        <v>0</v>
      </c>
      <c r="K137" s="125">
        <f t="shared" si="45"/>
        <v>0</v>
      </c>
      <c r="L137" s="361"/>
      <c r="M137" s="364"/>
      <c r="N137" s="161"/>
    </row>
    <row r="138" spans="1:14">
      <c r="A138" s="64"/>
      <c r="B138" s="349" t="s">
        <v>23</v>
      </c>
      <c r="C138" s="279"/>
      <c r="D138" s="279"/>
      <c r="E138" s="279"/>
      <c r="F138" s="279"/>
      <c r="G138" s="279"/>
      <c r="H138" s="279"/>
      <c r="I138" s="351"/>
      <c r="J138" s="5">
        <f>SUM(J135:J137)</f>
        <v>0</v>
      </c>
      <c r="K138" s="5">
        <f>SUM(K135:K137)</f>
        <v>0</v>
      </c>
      <c r="L138" s="354"/>
      <c r="M138" s="354"/>
      <c r="N138" s="64"/>
    </row>
    <row r="139" spans="1:14">
      <c r="A139" s="64"/>
      <c r="B139" s="99"/>
      <c r="C139" s="99"/>
      <c r="D139" s="99"/>
      <c r="E139" s="99"/>
      <c r="F139" s="99"/>
      <c r="G139" s="99"/>
      <c r="H139" s="354"/>
      <c r="I139" s="99"/>
      <c r="J139" s="381" t="s">
        <v>24</v>
      </c>
      <c r="K139" s="45">
        <f>K138-J138</f>
        <v>0</v>
      </c>
      <c r="L139" s="354"/>
      <c r="M139" s="354"/>
      <c r="N139" s="64"/>
    </row>
    <row r="140" spans="1:14">
      <c r="A140" s="64"/>
      <c r="B140" s="99"/>
      <c r="C140" s="99"/>
      <c r="D140" s="99"/>
      <c r="E140" s="99"/>
      <c r="F140" s="99"/>
      <c r="G140" s="99"/>
      <c r="H140" s="354"/>
      <c r="I140" s="99"/>
      <c r="J140" s="382"/>
      <c r="K140" s="73"/>
      <c r="L140" s="354"/>
      <c r="M140" s="354"/>
      <c r="N140" s="64"/>
    </row>
    <row r="141" spans="1:14">
      <c r="A141" s="64"/>
      <c r="B141" s="64"/>
      <c r="C141" s="80"/>
      <c r="D141" s="64"/>
      <c r="E141" s="64"/>
      <c r="F141" s="64"/>
      <c r="G141" s="64"/>
      <c r="H141" s="64"/>
      <c r="I141" s="64"/>
      <c r="J141" s="64"/>
      <c r="K141" s="64"/>
      <c r="L141" s="64"/>
      <c r="M141" s="64"/>
      <c r="N141" s="64"/>
    </row>
    <row r="142" spans="1:14">
      <c r="A142" s="64"/>
      <c r="B142" s="64"/>
      <c r="C142" s="64"/>
      <c r="D142" s="64"/>
      <c r="E142" s="64"/>
      <c r="F142" s="64"/>
      <c r="G142" s="64"/>
      <c r="H142" s="64"/>
      <c r="I142" s="64"/>
      <c r="J142" s="64"/>
      <c r="K142" s="64"/>
      <c r="L142" s="64"/>
      <c r="M142" s="64"/>
      <c r="N142" s="64"/>
    </row>
    <row r="143" spans="1:14">
      <c r="A143" s="64"/>
      <c r="B143" s="64"/>
      <c r="C143" s="80" t="s">
        <v>340</v>
      </c>
      <c r="D143" s="64"/>
      <c r="E143" s="64"/>
      <c r="F143" s="64"/>
      <c r="G143" s="64"/>
      <c r="H143" s="64"/>
      <c r="I143" s="64"/>
      <c r="J143" s="64"/>
      <c r="K143" s="64"/>
      <c r="L143" s="64"/>
      <c r="M143" s="64"/>
      <c r="N143" s="64"/>
    </row>
    <row r="144" spans="1:14">
      <c r="A144" s="64"/>
      <c r="B144" s="106"/>
      <c r="C144" s="79" t="s">
        <v>0</v>
      </c>
      <c r="D144" s="106"/>
      <c r="E144" s="106"/>
      <c r="F144" s="106"/>
      <c r="G144" s="106"/>
      <c r="H144" s="106"/>
      <c r="I144" s="106"/>
      <c r="J144" s="106"/>
      <c r="K144" s="106"/>
      <c r="L144" s="269"/>
      <c r="M144" s="269"/>
      <c r="N144" s="64"/>
    </row>
    <row r="145" spans="1:14">
      <c r="A145" s="64"/>
      <c r="B145" s="106"/>
      <c r="C145" s="79" t="s">
        <v>1</v>
      </c>
      <c r="D145" s="106"/>
      <c r="E145" s="106"/>
      <c r="F145" s="106"/>
      <c r="G145" s="106"/>
      <c r="H145" s="106"/>
      <c r="I145" s="106"/>
      <c r="J145" s="106"/>
      <c r="K145" s="106"/>
      <c r="L145" s="354"/>
      <c r="M145" s="354"/>
      <c r="N145" s="64"/>
    </row>
    <row r="146" spans="1:14" ht="41.4">
      <c r="A146" s="64"/>
      <c r="B146" s="90" t="s">
        <v>2</v>
      </c>
      <c r="C146" s="90" t="s">
        <v>3</v>
      </c>
      <c r="D146" s="90" t="s">
        <v>4</v>
      </c>
      <c r="E146" s="90" t="s">
        <v>5</v>
      </c>
      <c r="F146" s="90" t="s">
        <v>6</v>
      </c>
      <c r="G146" s="90" t="s">
        <v>7</v>
      </c>
      <c r="H146" s="670" t="s">
        <v>8</v>
      </c>
      <c r="I146" s="131" t="s">
        <v>9</v>
      </c>
      <c r="J146" s="131" t="s">
        <v>10</v>
      </c>
      <c r="K146" s="131" t="s">
        <v>11</v>
      </c>
      <c r="L146" s="674" t="s">
        <v>12</v>
      </c>
      <c r="M146" s="131" t="s">
        <v>13</v>
      </c>
      <c r="N146" s="71" t="s">
        <v>25</v>
      </c>
    </row>
    <row r="147" spans="1:14" ht="55.8">
      <c r="A147" s="64"/>
      <c r="B147" s="176">
        <v>1</v>
      </c>
      <c r="C147" s="383" t="s">
        <v>65</v>
      </c>
      <c r="D147" s="178" t="s">
        <v>66</v>
      </c>
      <c r="E147" s="179">
        <v>1000000</v>
      </c>
      <c r="F147" s="176">
        <v>500</v>
      </c>
      <c r="G147" s="49">
        <f>CEILING(E147/F147,1)</f>
        <v>2000</v>
      </c>
      <c r="H147" s="377"/>
      <c r="I147" s="125">
        <f t="shared" ref="I147" si="46">H147*L147+H147</f>
        <v>0</v>
      </c>
      <c r="J147" s="125">
        <f t="shared" ref="J147" si="47">ROUND(G147*H147,2)</f>
        <v>0</v>
      </c>
      <c r="K147" s="125">
        <f t="shared" ref="K147" si="48">ROUND(G147*I147,2)</f>
        <v>0</v>
      </c>
      <c r="L147" s="370"/>
      <c r="M147" s="160"/>
      <c r="N147" s="161"/>
    </row>
    <row r="148" spans="1:14">
      <c r="A148" s="64"/>
      <c r="B148" s="182" t="s">
        <v>23</v>
      </c>
      <c r="C148" s="183"/>
      <c r="D148" s="183"/>
      <c r="E148" s="183"/>
      <c r="F148" s="183"/>
      <c r="G148" s="183"/>
      <c r="H148" s="337"/>
      <c r="I148" s="183"/>
      <c r="J148" s="5">
        <f>SUM(J147)</f>
        <v>0</v>
      </c>
      <c r="K148" s="5">
        <f>SUM(K147)</f>
        <v>0</v>
      </c>
      <c r="L148" s="354"/>
      <c r="M148" s="354"/>
      <c r="N148" s="64"/>
    </row>
    <row r="149" spans="1:14">
      <c r="A149" s="64"/>
      <c r="B149" s="106"/>
      <c r="C149" s="106"/>
      <c r="D149" s="106"/>
      <c r="E149" s="106"/>
      <c r="F149" s="106"/>
      <c r="G149" s="106"/>
      <c r="H149" s="106"/>
      <c r="I149" s="106"/>
      <c r="J149" s="384" t="s">
        <v>24</v>
      </c>
      <c r="K149" s="385">
        <f>K148-J148</f>
        <v>0</v>
      </c>
      <c r="L149" s="354"/>
      <c r="M149" s="354"/>
      <c r="N149" s="64"/>
    </row>
    <row r="150" spans="1:14" ht="15.6">
      <c r="A150" s="64"/>
      <c r="B150" s="64"/>
      <c r="C150" s="175"/>
      <c r="D150" s="64"/>
      <c r="E150" s="64"/>
      <c r="F150" s="64"/>
      <c r="G150" s="64"/>
      <c r="H150" s="64"/>
      <c r="I150" s="64"/>
      <c r="J150" s="64"/>
      <c r="K150" s="64"/>
      <c r="L150" s="64"/>
      <c r="M150" s="64"/>
      <c r="N150" s="64"/>
    </row>
    <row r="151" spans="1:14">
      <c r="A151" s="64"/>
      <c r="B151" s="64"/>
      <c r="C151" s="64"/>
      <c r="D151" s="64"/>
      <c r="E151" s="64"/>
      <c r="F151" s="64"/>
      <c r="G151" s="64"/>
      <c r="H151" s="64"/>
      <c r="I151" s="64"/>
      <c r="J151" s="64"/>
      <c r="K151" s="64"/>
      <c r="L151" s="64"/>
      <c r="M151" s="64"/>
      <c r="N151" s="64"/>
    </row>
    <row r="152" spans="1:14">
      <c r="A152" s="64"/>
      <c r="B152" s="64"/>
      <c r="C152" s="64"/>
      <c r="D152" s="64"/>
      <c r="E152" s="64"/>
      <c r="F152" s="64"/>
      <c r="G152" s="64"/>
      <c r="H152" s="64"/>
      <c r="I152" s="64"/>
      <c r="J152" s="64"/>
      <c r="K152" s="64"/>
      <c r="L152" s="64"/>
      <c r="M152" s="64"/>
      <c r="N152" s="64"/>
    </row>
    <row r="153" spans="1:14">
      <c r="A153" s="64"/>
      <c r="B153" s="64"/>
      <c r="C153" s="80" t="s">
        <v>71</v>
      </c>
      <c r="D153" s="64"/>
      <c r="E153" s="64"/>
      <c r="F153" s="64"/>
      <c r="G153" s="64"/>
      <c r="H153" s="64"/>
      <c r="I153" s="64"/>
      <c r="J153" s="64"/>
      <c r="K153" s="64"/>
      <c r="L153" s="64"/>
      <c r="M153" s="64"/>
      <c r="N153" s="64"/>
    </row>
    <row r="154" spans="1:14">
      <c r="A154" s="64"/>
      <c r="B154" s="105"/>
      <c r="C154" s="386" t="s">
        <v>67</v>
      </c>
      <c r="D154" s="105"/>
      <c r="E154" s="105"/>
      <c r="F154" s="105"/>
      <c r="G154" s="106"/>
      <c r="H154" s="105"/>
      <c r="I154" s="106"/>
      <c r="J154" s="106"/>
      <c r="K154" s="106"/>
      <c r="L154" s="105"/>
      <c r="M154" s="105"/>
      <c r="N154" s="64"/>
    </row>
    <row r="155" spans="1:14">
      <c r="A155" s="64"/>
      <c r="B155" s="105"/>
      <c r="C155" s="386" t="s">
        <v>68</v>
      </c>
      <c r="D155" s="105"/>
      <c r="E155" s="105"/>
      <c r="F155" s="105"/>
      <c r="G155" s="106"/>
      <c r="H155" s="105"/>
      <c r="I155" s="106"/>
      <c r="J155" s="106"/>
      <c r="K155" s="106"/>
      <c r="L155" s="105"/>
      <c r="M155" s="105"/>
      <c r="N155" s="64"/>
    </row>
    <row r="156" spans="1:14" ht="41.4">
      <c r="A156" s="64"/>
      <c r="B156" s="90" t="s">
        <v>2</v>
      </c>
      <c r="C156" s="90" t="s">
        <v>3</v>
      </c>
      <c r="D156" s="90" t="s">
        <v>4</v>
      </c>
      <c r="E156" s="90" t="s">
        <v>5</v>
      </c>
      <c r="F156" s="90" t="s">
        <v>6</v>
      </c>
      <c r="G156" s="90" t="s">
        <v>7</v>
      </c>
      <c r="H156" s="670" t="s">
        <v>8</v>
      </c>
      <c r="I156" s="131" t="s">
        <v>9</v>
      </c>
      <c r="J156" s="131" t="s">
        <v>10</v>
      </c>
      <c r="K156" s="131" t="s">
        <v>11</v>
      </c>
      <c r="L156" s="674" t="s">
        <v>12</v>
      </c>
      <c r="M156" s="131" t="s">
        <v>13</v>
      </c>
      <c r="N156" s="71" t="s">
        <v>25</v>
      </c>
    </row>
    <row r="157" spans="1:14" ht="41.4">
      <c r="A157" s="64"/>
      <c r="B157" s="323">
        <v>1</v>
      </c>
      <c r="C157" s="77" t="s">
        <v>69</v>
      </c>
      <c r="D157" s="345" t="s">
        <v>16</v>
      </c>
      <c r="E157" s="346">
        <v>400</v>
      </c>
      <c r="F157" s="176">
        <v>1</v>
      </c>
      <c r="G157" s="49">
        <f>CEILING(E157/F157,1)</f>
        <v>400</v>
      </c>
      <c r="H157" s="387"/>
      <c r="I157" s="125">
        <f t="shared" ref="I157" si="49">H157*L157+H157</f>
        <v>0</v>
      </c>
      <c r="J157" s="125">
        <f t="shared" ref="J157" si="50">ROUND(G157*H157,2)</f>
        <v>0</v>
      </c>
      <c r="K157" s="125">
        <f t="shared" ref="K157" si="51">ROUND(G157*I157,2)</f>
        <v>0</v>
      </c>
      <c r="L157" s="239"/>
      <c r="M157" s="362"/>
      <c r="N157" s="161"/>
    </row>
    <row r="158" spans="1:14" ht="69">
      <c r="A158" s="64"/>
      <c r="B158" s="176">
        <v>2</v>
      </c>
      <c r="C158" s="77" t="s">
        <v>70</v>
      </c>
      <c r="D158" s="345" t="s">
        <v>16</v>
      </c>
      <c r="E158" s="388">
        <v>3200</v>
      </c>
      <c r="F158" s="176">
        <v>1</v>
      </c>
      <c r="G158" s="49">
        <f>CEILING(E158/F158,1)</f>
        <v>3200</v>
      </c>
      <c r="H158" s="387"/>
      <c r="I158" s="125">
        <f t="shared" ref="I158" si="52">H158*L158+H158</f>
        <v>0</v>
      </c>
      <c r="J158" s="125">
        <f t="shared" ref="J158" si="53">ROUND(G158*H158,2)</f>
        <v>0</v>
      </c>
      <c r="K158" s="125">
        <f t="shared" ref="K158" si="54">ROUND(G158*I158,2)</f>
        <v>0</v>
      </c>
      <c r="L158" s="239"/>
      <c r="M158" s="362"/>
      <c r="N158" s="161"/>
    </row>
    <row r="159" spans="1:14">
      <c r="A159" s="64"/>
      <c r="B159" s="182" t="s">
        <v>23</v>
      </c>
      <c r="C159" s="183"/>
      <c r="D159" s="347"/>
      <c r="E159" s="183"/>
      <c r="F159" s="183"/>
      <c r="G159" s="183"/>
      <c r="H159" s="8"/>
      <c r="I159" s="9"/>
      <c r="J159" s="5">
        <f>SUM(J157:J158)</f>
        <v>0</v>
      </c>
      <c r="K159" s="5">
        <f>SUM(K157:K158)</f>
        <v>0</v>
      </c>
      <c r="L159" s="105"/>
      <c r="M159" s="105"/>
      <c r="N159" s="64"/>
    </row>
    <row r="160" spans="1:14">
      <c r="A160" s="64"/>
      <c r="B160" s="99"/>
      <c r="C160" s="99"/>
      <c r="D160" s="105"/>
      <c r="E160" s="105"/>
      <c r="F160" s="105"/>
      <c r="G160" s="106"/>
      <c r="H160" s="105"/>
      <c r="I160" s="106"/>
      <c r="J160" s="167" t="s">
        <v>24</v>
      </c>
      <c r="K160" s="45">
        <f>K159-J159</f>
        <v>0</v>
      </c>
      <c r="L160" s="105"/>
      <c r="M160" s="105"/>
      <c r="N160" s="64"/>
    </row>
    <row r="161" spans="1:14">
      <c r="A161" s="64"/>
      <c r="B161" s="99"/>
      <c r="C161" s="99"/>
      <c r="D161" s="48"/>
      <c r="E161" s="48"/>
      <c r="F161" s="48"/>
      <c r="G161" s="48"/>
      <c r="H161" s="48"/>
      <c r="I161" s="48"/>
      <c r="J161" s="48"/>
      <c r="K161" s="48"/>
      <c r="L161" s="48"/>
      <c r="M161" s="48"/>
      <c r="N161" s="64"/>
    </row>
    <row r="162" spans="1:14" ht="15.6">
      <c r="A162" s="64"/>
      <c r="B162" s="64"/>
      <c r="C162" s="175"/>
      <c r="D162" s="64"/>
      <c r="E162" s="64"/>
      <c r="F162" s="64"/>
      <c r="G162" s="64"/>
      <c r="H162" s="64"/>
      <c r="I162" s="64"/>
      <c r="J162" s="64"/>
      <c r="K162" s="64"/>
      <c r="L162" s="64"/>
      <c r="M162" s="64"/>
      <c r="N162" s="64"/>
    </row>
    <row r="163" spans="1:14">
      <c r="A163" s="64"/>
      <c r="B163" s="64"/>
      <c r="C163" s="64"/>
      <c r="D163" s="64"/>
      <c r="E163" s="64"/>
      <c r="F163" s="64"/>
      <c r="G163" s="64"/>
      <c r="H163" s="64"/>
      <c r="I163" s="64"/>
      <c r="J163" s="64"/>
      <c r="K163" s="64"/>
      <c r="L163" s="64"/>
      <c r="M163" s="64"/>
      <c r="N163" s="64"/>
    </row>
    <row r="164" spans="1:14">
      <c r="A164" s="64"/>
      <c r="B164" s="64"/>
      <c r="C164" s="80" t="s">
        <v>72</v>
      </c>
      <c r="D164" s="64"/>
      <c r="E164" s="64"/>
      <c r="F164" s="64"/>
      <c r="G164" s="64"/>
      <c r="H164" s="64"/>
      <c r="I164" s="64"/>
      <c r="J164" s="64"/>
      <c r="K164" s="64"/>
      <c r="L164" s="64"/>
      <c r="M164" s="64"/>
      <c r="N164" s="64"/>
    </row>
    <row r="165" spans="1:14">
      <c r="A165" s="64"/>
      <c r="B165" s="64"/>
      <c r="C165" s="81" t="s">
        <v>43</v>
      </c>
      <c r="D165" s="81"/>
      <c r="E165" s="373"/>
      <c r="F165" s="372"/>
      <c r="G165" s="372"/>
      <c r="H165" s="372"/>
      <c r="I165" s="372"/>
      <c r="J165" s="372"/>
      <c r="K165" s="372"/>
      <c r="L165" s="372"/>
      <c r="M165" s="372"/>
      <c r="N165" s="372"/>
    </row>
    <row r="166" spans="1:14">
      <c r="A166" s="64"/>
      <c r="B166" s="64"/>
      <c r="C166" s="84" t="s">
        <v>44</v>
      </c>
      <c r="D166" s="84"/>
      <c r="E166" s="373"/>
      <c r="F166" s="372"/>
      <c r="G166" s="372"/>
      <c r="H166" s="372"/>
      <c r="I166" s="372"/>
      <c r="J166" s="372"/>
      <c r="K166" s="372"/>
      <c r="L166" s="372"/>
      <c r="M166" s="372"/>
      <c r="N166" s="372"/>
    </row>
    <row r="167" spans="1:14" ht="41.4">
      <c r="A167" s="64"/>
      <c r="B167" s="131" t="s">
        <v>2</v>
      </c>
      <c r="C167" s="253" t="s">
        <v>3</v>
      </c>
      <c r="D167" s="90" t="s">
        <v>4</v>
      </c>
      <c r="E167" s="90" t="s">
        <v>5</v>
      </c>
      <c r="F167" s="90" t="s">
        <v>6</v>
      </c>
      <c r="G167" s="90" t="s">
        <v>7</v>
      </c>
      <c r="H167" s="670" t="s">
        <v>8</v>
      </c>
      <c r="I167" s="131" t="s">
        <v>9</v>
      </c>
      <c r="J167" s="131" t="s">
        <v>10</v>
      </c>
      <c r="K167" s="131" t="s">
        <v>11</v>
      </c>
      <c r="L167" s="674" t="s">
        <v>12</v>
      </c>
      <c r="M167" s="131" t="s">
        <v>13</v>
      </c>
      <c r="N167" s="71" t="s">
        <v>25</v>
      </c>
    </row>
    <row r="168" spans="1:14">
      <c r="A168" s="64"/>
      <c r="B168" s="471">
        <v>1</v>
      </c>
      <c r="C168" s="675" t="s">
        <v>74</v>
      </c>
      <c r="D168" s="390" t="s">
        <v>16</v>
      </c>
      <c r="E168" s="391">
        <v>8</v>
      </c>
      <c r="F168" s="392">
        <v>1</v>
      </c>
      <c r="G168" s="393">
        <f>CEILING(E168/F168,1)</f>
        <v>8</v>
      </c>
      <c r="H168" s="394"/>
      <c r="I168" s="125">
        <f t="shared" ref="I168" si="55">H168*L168+H168</f>
        <v>0</v>
      </c>
      <c r="J168" s="125">
        <f t="shared" ref="J168" si="56">ROUND(G168*H168,2)</f>
        <v>0</v>
      </c>
      <c r="K168" s="125">
        <f t="shared" ref="K168" si="57">ROUND(G168*I168,2)</f>
        <v>0</v>
      </c>
      <c r="L168" s="395"/>
      <c r="M168" s="396"/>
      <c r="N168" s="161"/>
    </row>
    <row r="169" spans="1:14">
      <c r="A169" s="64"/>
      <c r="B169" s="676">
        <v>2</v>
      </c>
      <c r="C169" s="389" t="s">
        <v>75</v>
      </c>
      <c r="D169" s="390" t="s">
        <v>16</v>
      </c>
      <c r="E169" s="391">
        <v>20</v>
      </c>
      <c r="F169" s="392">
        <v>1</v>
      </c>
      <c r="G169" s="393">
        <f>CEILING(E169/F169,1)</f>
        <v>20</v>
      </c>
      <c r="H169" s="394"/>
      <c r="I169" s="125">
        <f t="shared" ref="I169" si="58">H169*L169+H169</f>
        <v>0</v>
      </c>
      <c r="J169" s="125">
        <f t="shared" ref="J169" si="59">ROUND(G169*H169,2)</f>
        <v>0</v>
      </c>
      <c r="K169" s="125">
        <f t="shared" ref="K169" si="60">ROUND(G169*I169,2)</f>
        <v>0</v>
      </c>
      <c r="L169" s="395"/>
      <c r="M169" s="396"/>
      <c r="N169" s="161"/>
    </row>
    <row r="170" spans="1:14">
      <c r="A170" s="64"/>
      <c r="B170" s="715" t="s">
        <v>23</v>
      </c>
      <c r="C170" s="716"/>
      <c r="D170" s="716"/>
      <c r="E170" s="716"/>
      <c r="F170" s="716"/>
      <c r="G170" s="716"/>
      <c r="H170" s="716"/>
      <c r="I170" s="717"/>
      <c r="J170" s="5">
        <f>SUM(J168:J169)</f>
        <v>0</v>
      </c>
      <c r="K170" s="5">
        <f>SUM(K168:K169)</f>
        <v>0</v>
      </c>
      <c r="L170" s="372"/>
      <c r="M170" s="372"/>
      <c r="N170" s="64"/>
    </row>
    <row r="171" spans="1:14">
      <c r="A171" s="64"/>
      <c r="B171" s="372"/>
      <c r="C171" s="372"/>
      <c r="D171" s="372"/>
      <c r="E171" s="372"/>
      <c r="F171" s="372"/>
      <c r="G171" s="372"/>
      <c r="H171" s="372"/>
      <c r="I171" s="372"/>
      <c r="J171" s="397" t="s">
        <v>24</v>
      </c>
      <c r="K171" s="398">
        <f>K170-J170</f>
        <v>0</v>
      </c>
      <c r="L171" s="372"/>
      <c r="M171" s="372"/>
      <c r="N171" s="64"/>
    </row>
    <row r="172" spans="1:14">
      <c r="A172" s="64"/>
      <c r="B172" s="64"/>
      <c r="C172" s="64"/>
      <c r="D172" s="64"/>
      <c r="E172" s="64"/>
      <c r="F172" s="64"/>
      <c r="G172" s="64"/>
      <c r="H172" s="64"/>
      <c r="I172" s="64"/>
      <c r="J172" s="64"/>
      <c r="K172" s="64"/>
      <c r="L172" s="64"/>
      <c r="M172" s="64"/>
      <c r="N172" s="64"/>
    </row>
    <row r="173" spans="1:14" ht="15.6">
      <c r="A173" s="64"/>
      <c r="B173" s="64"/>
      <c r="C173" s="175"/>
      <c r="D173" s="64"/>
      <c r="E173" s="64"/>
      <c r="F173" s="64"/>
      <c r="G173" s="64"/>
      <c r="H173" s="64"/>
      <c r="I173" s="64"/>
      <c r="J173" s="64"/>
      <c r="K173" s="64"/>
      <c r="L173" s="64"/>
      <c r="M173" s="64"/>
      <c r="N173" s="64"/>
    </row>
    <row r="174" spans="1:14">
      <c r="A174" s="64"/>
      <c r="B174" s="64"/>
      <c r="C174" s="64"/>
      <c r="D174" s="64"/>
      <c r="E174" s="64"/>
      <c r="F174" s="64"/>
      <c r="G174" s="64"/>
      <c r="H174" s="64"/>
      <c r="I174" s="64"/>
      <c r="J174" s="64"/>
      <c r="K174" s="64"/>
      <c r="L174" s="64"/>
      <c r="M174" s="64"/>
      <c r="N174" s="64"/>
    </row>
    <row r="175" spans="1:14">
      <c r="A175" s="64"/>
      <c r="B175" s="64"/>
      <c r="C175" s="80" t="s">
        <v>77</v>
      </c>
      <c r="D175" s="64"/>
      <c r="E175" s="64"/>
      <c r="F175" s="64"/>
      <c r="G175" s="64"/>
      <c r="H175" s="64"/>
      <c r="I175" s="64"/>
      <c r="J175" s="64"/>
      <c r="K175" s="64"/>
      <c r="L175" s="64"/>
      <c r="M175" s="64"/>
      <c r="N175" s="64"/>
    </row>
    <row r="176" spans="1:14">
      <c r="A176" s="64"/>
      <c r="B176" s="99"/>
      <c r="C176" s="78" t="s">
        <v>53</v>
      </c>
      <c r="D176" s="99"/>
      <c r="E176" s="99"/>
      <c r="F176" s="99"/>
      <c r="G176" s="99"/>
      <c r="H176" s="99"/>
      <c r="I176" s="99"/>
      <c r="J176" s="99"/>
      <c r="K176" s="99"/>
      <c r="L176" s="99"/>
      <c r="M176" s="99"/>
      <c r="N176" s="64"/>
    </row>
    <row r="177" spans="1:14">
      <c r="A177" s="64"/>
      <c r="B177" s="99"/>
      <c r="C177" s="78" t="s">
        <v>54</v>
      </c>
      <c r="D177" s="99"/>
      <c r="E177" s="99"/>
      <c r="F177" s="99"/>
      <c r="G177" s="99"/>
      <c r="H177" s="99"/>
      <c r="I177" s="99"/>
      <c r="J177" s="99"/>
      <c r="K177" s="99"/>
      <c r="L177" s="99"/>
      <c r="M177" s="99"/>
      <c r="N177" s="64"/>
    </row>
    <row r="178" spans="1:14" ht="41.4">
      <c r="A178" s="64"/>
      <c r="B178" s="90" t="s">
        <v>2</v>
      </c>
      <c r="C178" s="90" t="s">
        <v>3</v>
      </c>
      <c r="D178" s="90" t="s">
        <v>4</v>
      </c>
      <c r="E178" s="90" t="s">
        <v>5</v>
      </c>
      <c r="F178" s="90" t="s">
        <v>6</v>
      </c>
      <c r="G178" s="90" t="s">
        <v>7</v>
      </c>
      <c r="H178" s="670" t="s">
        <v>8</v>
      </c>
      <c r="I178" s="131" t="s">
        <v>9</v>
      </c>
      <c r="J178" s="131" t="s">
        <v>10</v>
      </c>
      <c r="K178" s="131" t="s">
        <v>11</v>
      </c>
      <c r="L178" s="674" t="s">
        <v>12</v>
      </c>
      <c r="M178" s="131" t="s">
        <v>13</v>
      </c>
      <c r="N178" s="71" t="s">
        <v>25</v>
      </c>
    </row>
    <row r="179" spans="1:14" ht="69.599999999999994">
      <c r="A179" s="64"/>
      <c r="B179" s="323">
        <v>1</v>
      </c>
      <c r="C179" s="399" t="s">
        <v>76</v>
      </c>
      <c r="D179" s="400" t="s">
        <v>16</v>
      </c>
      <c r="E179" s="401">
        <v>40000</v>
      </c>
      <c r="F179" s="402">
        <v>200</v>
      </c>
      <c r="G179" s="109">
        <f>CEILING(E179/F179,1)</f>
        <v>200</v>
      </c>
      <c r="H179" s="677"/>
      <c r="I179" s="682">
        <f t="shared" ref="I179" si="61">H179*L179+H179</f>
        <v>0</v>
      </c>
      <c r="J179" s="682">
        <f t="shared" ref="J179" si="62">ROUND(G179*H179,2)</f>
        <v>0</v>
      </c>
      <c r="K179" s="682">
        <f t="shared" ref="K179" si="63">ROUND(G179*I179,2)</f>
        <v>0</v>
      </c>
      <c r="L179" s="678"/>
      <c r="M179" s="364"/>
      <c r="N179" s="161"/>
    </row>
    <row r="180" spans="1:14">
      <c r="A180" s="64"/>
      <c r="B180" s="403" t="s">
        <v>23</v>
      </c>
      <c r="C180" s="404"/>
      <c r="D180" s="405"/>
      <c r="E180" s="405"/>
      <c r="F180" s="405"/>
      <c r="G180" s="405"/>
      <c r="H180" s="405"/>
      <c r="I180" s="679"/>
      <c r="J180" s="680">
        <f>SUM(J179)</f>
        <v>0</v>
      </c>
      <c r="K180" s="681">
        <f>SUM(K179)</f>
        <v>0</v>
      </c>
      <c r="L180" s="99"/>
      <c r="M180" s="99"/>
      <c r="N180" s="64"/>
    </row>
    <row r="181" spans="1:14">
      <c r="A181" s="64"/>
      <c r="B181" s="99"/>
      <c r="C181" s="406"/>
      <c r="D181" s="99"/>
      <c r="E181" s="99"/>
      <c r="F181" s="99"/>
      <c r="G181" s="99"/>
      <c r="H181" s="99"/>
      <c r="I181" s="99"/>
      <c r="J181" s="407" t="s">
        <v>24</v>
      </c>
      <c r="K181" s="408">
        <f>K180-J180</f>
        <v>0</v>
      </c>
      <c r="L181" s="99"/>
      <c r="M181" s="99"/>
      <c r="N181" s="64"/>
    </row>
    <row r="182" spans="1:14">
      <c r="A182" s="64"/>
      <c r="B182" s="99"/>
      <c r="C182" s="99"/>
      <c r="D182" s="99"/>
      <c r="E182" s="99"/>
      <c r="F182" s="99"/>
      <c r="G182" s="99"/>
      <c r="H182" s="99"/>
      <c r="I182" s="99"/>
      <c r="J182" s="409"/>
      <c r="K182" s="47"/>
      <c r="L182" s="99"/>
      <c r="M182" s="99"/>
      <c r="N182" s="64"/>
    </row>
    <row r="183" spans="1:14" ht="15.6">
      <c r="A183" s="64"/>
      <c r="B183" s="64"/>
      <c r="C183" s="175"/>
      <c r="D183" s="64"/>
      <c r="E183" s="64"/>
      <c r="F183" s="64"/>
      <c r="G183" s="64"/>
      <c r="H183" s="64"/>
      <c r="I183" s="64"/>
      <c r="J183" s="64"/>
      <c r="K183" s="64"/>
      <c r="L183" s="64"/>
      <c r="M183" s="64"/>
      <c r="N183" s="64"/>
    </row>
    <row r="184" spans="1:14">
      <c r="A184" s="64"/>
      <c r="B184" s="64"/>
      <c r="C184" s="64"/>
      <c r="D184" s="64"/>
      <c r="E184" s="64"/>
      <c r="F184" s="64"/>
      <c r="G184" s="64"/>
      <c r="H184" s="64"/>
      <c r="I184" s="64"/>
      <c r="J184" s="64"/>
      <c r="K184" s="64"/>
      <c r="L184" s="64"/>
      <c r="M184" s="64"/>
      <c r="N184" s="64"/>
    </row>
    <row r="185" spans="1:14">
      <c r="A185" s="64"/>
      <c r="B185" s="64"/>
      <c r="C185" s="80" t="s">
        <v>82</v>
      </c>
      <c r="D185" s="64"/>
      <c r="E185" s="64"/>
      <c r="F185" s="64"/>
      <c r="G185" s="64"/>
      <c r="H185" s="64"/>
      <c r="I185" s="64"/>
      <c r="J185" s="64"/>
      <c r="K185" s="64"/>
      <c r="L185" s="64"/>
      <c r="M185" s="64"/>
      <c r="N185" s="64"/>
    </row>
    <row r="186" spans="1:14">
      <c r="A186" s="64"/>
      <c r="B186" s="48"/>
      <c r="C186" s="81" t="s">
        <v>0</v>
      </c>
      <c r="D186" s="48"/>
      <c r="E186" s="48"/>
      <c r="F186" s="48"/>
      <c r="G186" s="48"/>
      <c r="H186" s="48"/>
      <c r="I186" s="48"/>
      <c r="J186" s="48"/>
      <c r="K186" s="48"/>
      <c r="L186" s="48"/>
      <c r="M186" s="48"/>
      <c r="N186" s="64"/>
    </row>
    <row r="187" spans="1:14">
      <c r="A187" s="64"/>
      <c r="B187" s="48"/>
      <c r="C187" s="84" t="s">
        <v>1</v>
      </c>
      <c r="D187" s="48"/>
      <c r="E187" s="48"/>
      <c r="F187" s="48"/>
      <c r="G187" s="48"/>
      <c r="H187" s="48"/>
      <c r="I187" s="48"/>
      <c r="J187" s="48"/>
      <c r="K187" s="48"/>
      <c r="L187" s="48"/>
      <c r="M187" s="48"/>
      <c r="N187" s="64"/>
    </row>
    <row r="188" spans="1:14" ht="41.4">
      <c r="A188" s="64"/>
      <c r="B188" s="90" t="s">
        <v>2</v>
      </c>
      <c r="C188" s="90" t="s">
        <v>3</v>
      </c>
      <c r="D188" s="90" t="s">
        <v>4</v>
      </c>
      <c r="E188" s="90" t="s">
        <v>5</v>
      </c>
      <c r="F188" s="90" t="s">
        <v>6</v>
      </c>
      <c r="G188" s="90" t="s">
        <v>7</v>
      </c>
      <c r="H188" s="670" t="s">
        <v>8</v>
      </c>
      <c r="I188" s="131" t="s">
        <v>9</v>
      </c>
      <c r="J188" s="131" t="s">
        <v>10</v>
      </c>
      <c r="K188" s="131" t="s">
        <v>11</v>
      </c>
      <c r="L188" s="674" t="s">
        <v>12</v>
      </c>
      <c r="M188" s="131" t="s">
        <v>13</v>
      </c>
      <c r="N188" s="71" t="s">
        <v>25</v>
      </c>
    </row>
    <row r="189" spans="1:14" ht="55.2">
      <c r="A189" s="64"/>
      <c r="B189" s="323">
        <v>1</v>
      </c>
      <c r="C189" s="77" t="s">
        <v>78</v>
      </c>
      <c r="D189" s="178" t="s">
        <v>16</v>
      </c>
      <c r="E189" s="410">
        <v>800</v>
      </c>
      <c r="F189" s="176">
        <v>20</v>
      </c>
      <c r="G189" s="49">
        <f>CEILING(E189/F189,1)</f>
        <v>40</v>
      </c>
      <c r="H189" s="683"/>
      <c r="I189" s="682">
        <f t="shared" ref="I189" si="64">H189*L189+H189</f>
        <v>0</v>
      </c>
      <c r="J189" s="682">
        <f t="shared" ref="J189" si="65">ROUND(G189*H189,2)</f>
        <v>0</v>
      </c>
      <c r="K189" s="682">
        <f t="shared" ref="K189" si="66">ROUND(G189*I189,2)</f>
        <v>0</v>
      </c>
      <c r="L189" s="684"/>
      <c r="M189" s="160"/>
      <c r="N189" s="161"/>
    </row>
    <row r="190" spans="1:14" ht="69">
      <c r="A190" s="64"/>
      <c r="B190" s="323">
        <v>2</v>
      </c>
      <c r="C190" s="77" t="s">
        <v>79</v>
      </c>
      <c r="D190" s="178" t="s">
        <v>16</v>
      </c>
      <c r="E190" s="346">
        <v>400</v>
      </c>
      <c r="F190" s="176">
        <v>100</v>
      </c>
      <c r="G190" s="49">
        <f>CEILING(E190/F190,1)</f>
        <v>4</v>
      </c>
      <c r="H190" s="377"/>
      <c r="I190" s="125">
        <f t="shared" ref="I190:I192" si="67">H190*L190+H190</f>
        <v>0</v>
      </c>
      <c r="J190" s="125">
        <f t="shared" ref="J190:J192" si="68">ROUND(G190*H190,2)</f>
        <v>0</v>
      </c>
      <c r="K190" s="125">
        <f t="shared" ref="K190:K192" si="69">ROUND(G190*I190,2)</f>
        <v>0</v>
      </c>
      <c r="L190" s="411"/>
      <c r="M190" s="160"/>
      <c r="N190" s="161"/>
    </row>
    <row r="191" spans="1:14" ht="69">
      <c r="A191" s="64"/>
      <c r="B191" s="323">
        <v>3</v>
      </c>
      <c r="C191" s="77" t="s">
        <v>80</v>
      </c>
      <c r="D191" s="178" t="s">
        <v>16</v>
      </c>
      <c r="E191" s="346">
        <v>400</v>
      </c>
      <c r="F191" s="176">
        <v>100</v>
      </c>
      <c r="G191" s="49">
        <f>CEILING(E191/F191,1)</f>
        <v>4</v>
      </c>
      <c r="H191" s="377"/>
      <c r="I191" s="125">
        <f t="shared" si="67"/>
        <v>0</v>
      </c>
      <c r="J191" s="125">
        <f t="shared" si="68"/>
        <v>0</v>
      </c>
      <c r="K191" s="125">
        <f t="shared" si="69"/>
        <v>0</v>
      </c>
      <c r="L191" s="411"/>
      <c r="M191" s="160"/>
      <c r="N191" s="161"/>
    </row>
    <row r="192" spans="1:14">
      <c r="A192" s="64"/>
      <c r="B192" s="323">
        <v>4</v>
      </c>
      <c r="C192" s="77" t="s">
        <v>81</v>
      </c>
      <c r="D192" s="412" t="s">
        <v>16</v>
      </c>
      <c r="E192" s="388">
        <v>10000</v>
      </c>
      <c r="F192" s="413">
        <v>50</v>
      </c>
      <c r="G192" s="49">
        <f>CEILING(E192/F192,1)</f>
        <v>200</v>
      </c>
      <c r="H192" s="377"/>
      <c r="I192" s="125">
        <f t="shared" si="67"/>
        <v>0</v>
      </c>
      <c r="J192" s="125">
        <f t="shared" si="68"/>
        <v>0</v>
      </c>
      <c r="K192" s="125">
        <f t="shared" si="69"/>
        <v>0</v>
      </c>
      <c r="L192" s="411"/>
      <c r="M192" s="414"/>
      <c r="N192" s="161"/>
    </row>
    <row r="193" spans="1:14">
      <c r="A193" s="64"/>
      <c r="B193" s="182" t="s">
        <v>23</v>
      </c>
      <c r="C193" s="183"/>
      <c r="D193" s="183"/>
      <c r="E193" s="183"/>
      <c r="F193" s="183"/>
      <c r="G193" s="183"/>
      <c r="H193" s="337"/>
      <c r="I193" s="184"/>
      <c r="J193" s="5">
        <f>SUM(J189:J192)</f>
        <v>0</v>
      </c>
      <c r="K193" s="5">
        <f>SUM(K189:K192)</f>
        <v>0</v>
      </c>
      <c r="L193" s="105"/>
      <c r="M193" s="105"/>
      <c r="N193" s="64"/>
    </row>
    <row r="194" spans="1:14">
      <c r="A194" s="64"/>
      <c r="B194" s="106"/>
      <c r="C194" s="106"/>
      <c r="D194" s="105"/>
      <c r="E194" s="105"/>
      <c r="F194" s="105"/>
      <c r="G194" s="106"/>
      <c r="H194" s="309"/>
      <c r="I194" s="106"/>
      <c r="J194" s="167" t="s">
        <v>24</v>
      </c>
      <c r="K194" s="45">
        <f>K193-J193</f>
        <v>0</v>
      </c>
      <c r="L194" s="105"/>
      <c r="M194" s="105"/>
      <c r="N194" s="64"/>
    </row>
    <row r="195" spans="1:14">
      <c r="A195" s="64"/>
      <c r="B195" s="64"/>
      <c r="C195" s="80"/>
      <c r="D195" s="64"/>
      <c r="E195" s="64"/>
      <c r="F195" s="64"/>
      <c r="G195" s="64"/>
      <c r="H195" s="64"/>
      <c r="I195" s="64"/>
      <c r="J195" s="64"/>
      <c r="K195" s="64"/>
      <c r="L195" s="64"/>
      <c r="M195" s="64"/>
      <c r="N195" s="64"/>
    </row>
    <row r="196" spans="1:14">
      <c r="A196" s="64"/>
      <c r="B196" s="64"/>
      <c r="C196" s="64"/>
      <c r="D196" s="64"/>
      <c r="E196" s="64"/>
      <c r="F196" s="64"/>
      <c r="G196" s="64"/>
      <c r="H196" s="64"/>
      <c r="I196" s="64"/>
      <c r="J196" s="64"/>
      <c r="K196" s="64"/>
      <c r="L196" s="64"/>
      <c r="M196" s="64"/>
      <c r="N196" s="64"/>
    </row>
    <row r="197" spans="1:14">
      <c r="A197" s="64"/>
      <c r="B197" s="64"/>
      <c r="C197" s="64"/>
      <c r="D197" s="64"/>
      <c r="E197" s="64"/>
      <c r="F197" s="64"/>
      <c r="G197" s="64"/>
      <c r="H197" s="64"/>
      <c r="I197" s="64"/>
      <c r="J197" s="64"/>
      <c r="K197" s="64"/>
      <c r="L197" s="64"/>
      <c r="M197" s="64"/>
      <c r="N197" s="64"/>
    </row>
    <row r="198" spans="1:14">
      <c r="A198" s="64"/>
      <c r="B198" s="64"/>
      <c r="C198" s="80" t="s">
        <v>87</v>
      </c>
      <c r="D198" s="64"/>
      <c r="E198" s="64"/>
      <c r="F198" s="64"/>
      <c r="G198" s="64"/>
      <c r="H198" s="64"/>
      <c r="I198" s="64"/>
      <c r="J198" s="64"/>
      <c r="K198" s="64"/>
      <c r="L198" s="64"/>
      <c r="M198" s="64"/>
      <c r="N198" s="64"/>
    </row>
    <row r="199" spans="1:14">
      <c r="A199" s="64"/>
      <c r="B199" s="269"/>
      <c r="C199" s="81" t="s">
        <v>83</v>
      </c>
      <c r="D199" s="269"/>
      <c r="E199" s="269"/>
      <c r="F199" s="269"/>
      <c r="G199" s="269"/>
      <c r="H199" s="269"/>
      <c r="I199" s="269"/>
      <c r="J199" s="269"/>
      <c r="K199" s="269"/>
      <c r="L199" s="415"/>
      <c r="M199" s="269"/>
      <c r="N199" s="64"/>
    </row>
    <row r="200" spans="1:14">
      <c r="A200" s="64"/>
      <c r="B200" s="269"/>
      <c r="C200" s="84" t="s">
        <v>84</v>
      </c>
      <c r="D200" s="269"/>
      <c r="E200" s="269"/>
      <c r="F200" s="269"/>
      <c r="G200" s="269"/>
      <c r="H200" s="269"/>
      <c r="I200" s="269"/>
      <c r="J200" s="269"/>
      <c r="K200" s="269"/>
      <c r="L200" s="269"/>
      <c r="M200" s="269"/>
      <c r="N200" s="64"/>
    </row>
    <row r="201" spans="1:14" ht="41.4">
      <c r="A201" s="64"/>
      <c r="B201" s="90" t="s">
        <v>2</v>
      </c>
      <c r="C201" s="90" t="s">
        <v>3</v>
      </c>
      <c r="D201" s="90" t="s">
        <v>4</v>
      </c>
      <c r="E201" s="90" t="s">
        <v>5</v>
      </c>
      <c r="F201" s="90" t="s">
        <v>6</v>
      </c>
      <c r="G201" s="90" t="s">
        <v>7</v>
      </c>
      <c r="H201" s="670" t="s">
        <v>8</v>
      </c>
      <c r="I201" s="131" t="s">
        <v>9</v>
      </c>
      <c r="J201" s="131" t="s">
        <v>10</v>
      </c>
      <c r="K201" s="131" t="s">
        <v>11</v>
      </c>
      <c r="L201" s="674" t="s">
        <v>12</v>
      </c>
      <c r="M201" s="131" t="s">
        <v>13</v>
      </c>
      <c r="N201" s="71" t="s">
        <v>25</v>
      </c>
    </row>
    <row r="202" spans="1:14" ht="64.2" customHeight="1">
      <c r="A202" s="64"/>
      <c r="B202" s="355">
        <v>1</v>
      </c>
      <c r="C202" s="416" t="s">
        <v>85</v>
      </c>
      <c r="D202" s="417" t="s">
        <v>16</v>
      </c>
      <c r="E202" s="417">
        <v>10000</v>
      </c>
      <c r="F202" s="418">
        <v>50</v>
      </c>
      <c r="G202" s="112">
        <f>CEILING(E202/F202,1)</f>
        <v>200</v>
      </c>
      <c r="H202" s="419"/>
      <c r="I202" s="125">
        <f t="shared" ref="I202" si="70">H202*L202+H202</f>
        <v>0</v>
      </c>
      <c r="J202" s="125">
        <f t="shared" ref="J202" si="71">ROUND(G202*H202,2)</f>
        <v>0</v>
      </c>
      <c r="K202" s="125">
        <f t="shared" ref="K202" si="72">ROUND(G202*I202,2)</f>
        <v>0</v>
      </c>
      <c r="L202" s="568"/>
      <c r="M202" s="420"/>
      <c r="N202" s="161"/>
    </row>
    <row r="203" spans="1:14">
      <c r="A203" s="64"/>
      <c r="B203" s="718" t="s">
        <v>86</v>
      </c>
      <c r="C203" s="719"/>
      <c r="D203" s="719"/>
      <c r="E203" s="719"/>
      <c r="F203" s="719"/>
      <c r="G203" s="719"/>
      <c r="H203" s="719"/>
      <c r="I203" s="720"/>
      <c r="J203" s="5">
        <f>SUM(J202)</f>
        <v>0</v>
      </c>
      <c r="K203" s="5">
        <f>SUM(K202)</f>
        <v>0</v>
      </c>
      <c r="L203" s="415"/>
      <c r="M203" s="269"/>
      <c r="N203" s="64"/>
    </row>
    <row r="204" spans="1:14">
      <c r="A204" s="64"/>
      <c r="B204" s="99"/>
      <c r="C204" s="99"/>
      <c r="D204" s="99"/>
      <c r="E204" s="99"/>
      <c r="F204" s="99"/>
      <c r="G204" s="99"/>
      <c r="H204" s="99"/>
      <c r="I204" s="99"/>
      <c r="J204" s="421" t="s">
        <v>24</v>
      </c>
      <c r="K204" s="422">
        <f>K203-J203</f>
        <v>0</v>
      </c>
      <c r="L204" s="415"/>
      <c r="M204" s="269"/>
      <c r="N204" s="64"/>
    </row>
    <row r="205" spans="1:14">
      <c r="A205" s="64"/>
      <c r="B205" s="64"/>
      <c r="C205" s="64"/>
      <c r="D205" s="64"/>
      <c r="E205" s="64"/>
      <c r="F205" s="64"/>
      <c r="G205" s="64"/>
      <c r="H205" s="64"/>
      <c r="I205" s="64"/>
      <c r="J205" s="64"/>
      <c r="K205" s="64"/>
      <c r="L205" s="64"/>
      <c r="M205" s="64"/>
      <c r="N205" s="64"/>
    </row>
    <row r="206" spans="1:14">
      <c r="A206" s="64"/>
      <c r="B206" s="64"/>
      <c r="C206" s="64"/>
      <c r="D206" s="64"/>
      <c r="E206" s="64"/>
      <c r="F206" s="64"/>
      <c r="G206" s="64"/>
      <c r="H206" s="64"/>
      <c r="I206" s="64"/>
      <c r="J206" s="64"/>
      <c r="K206" s="64"/>
      <c r="L206" s="64"/>
      <c r="M206" s="64"/>
      <c r="N206" s="64"/>
    </row>
    <row r="207" spans="1:14">
      <c r="A207" s="64"/>
      <c r="B207" s="64"/>
      <c r="C207" s="64"/>
      <c r="D207" s="64"/>
      <c r="E207" s="64"/>
      <c r="F207" s="64"/>
      <c r="G207" s="64"/>
      <c r="H207" s="64"/>
      <c r="I207" s="64"/>
      <c r="J207" s="64"/>
      <c r="K207" s="64"/>
      <c r="L207" s="64"/>
      <c r="M207" s="64"/>
      <c r="N207" s="64"/>
    </row>
    <row r="208" spans="1:14">
      <c r="A208" s="64"/>
      <c r="B208" s="64"/>
      <c r="C208" s="80" t="s">
        <v>93</v>
      </c>
      <c r="D208" s="64"/>
      <c r="E208" s="64"/>
      <c r="F208" s="64"/>
      <c r="G208" s="64"/>
      <c r="H208" s="64"/>
      <c r="I208" s="64"/>
      <c r="J208" s="64"/>
      <c r="K208" s="64"/>
      <c r="L208" s="64"/>
      <c r="M208" s="64"/>
      <c r="N208" s="64"/>
    </row>
    <row r="209" spans="1:14">
      <c r="A209" s="64"/>
      <c r="B209" s="99"/>
      <c r="C209" s="78" t="s">
        <v>88</v>
      </c>
      <c r="D209" s="99"/>
      <c r="E209" s="99"/>
      <c r="F209" s="99"/>
      <c r="G209" s="99"/>
      <c r="H209" s="99"/>
      <c r="I209" s="99"/>
      <c r="J209" s="99"/>
      <c r="K209" s="99"/>
      <c r="L209" s="99"/>
      <c r="M209" s="99"/>
      <c r="N209" s="64"/>
    </row>
    <row r="210" spans="1:14">
      <c r="A210" s="64"/>
      <c r="B210" s="99"/>
      <c r="C210" s="78" t="s">
        <v>89</v>
      </c>
      <c r="D210" s="99"/>
      <c r="E210" s="99"/>
      <c r="F210" s="99"/>
      <c r="G210" s="99"/>
      <c r="H210" s="99"/>
      <c r="I210" s="99"/>
      <c r="J210" s="99"/>
      <c r="K210" s="99"/>
      <c r="L210" s="99"/>
      <c r="M210" s="99"/>
      <c r="N210" s="64"/>
    </row>
    <row r="211" spans="1:14" ht="41.4">
      <c r="A211" s="64"/>
      <c r="B211" s="90" t="s">
        <v>2</v>
      </c>
      <c r="C211" s="90" t="s">
        <v>3</v>
      </c>
      <c r="D211" s="90" t="s">
        <v>4</v>
      </c>
      <c r="E211" s="90" t="s">
        <v>5</v>
      </c>
      <c r="F211" s="90" t="s">
        <v>6</v>
      </c>
      <c r="G211" s="90" t="s">
        <v>7</v>
      </c>
      <c r="H211" s="670" t="s">
        <v>8</v>
      </c>
      <c r="I211" s="131" t="s">
        <v>9</v>
      </c>
      <c r="J211" s="131" t="s">
        <v>10</v>
      </c>
      <c r="K211" s="131" t="s">
        <v>11</v>
      </c>
      <c r="L211" s="674" t="s">
        <v>12</v>
      </c>
      <c r="M211" s="131" t="s">
        <v>13</v>
      </c>
      <c r="N211" s="71" t="s">
        <v>25</v>
      </c>
    </row>
    <row r="212" spans="1:14" ht="96.6">
      <c r="A212" s="64"/>
      <c r="B212" s="355">
        <v>1</v>
      </c>
      <c r="C212" s="77" t="s">
        <v>90</v>
      </c>
      <c r="D212" s="423" t="s">
        <v>16</v>
      </c>
      <c r="E212" s="423">
        <v>200</v>
      </c>
      <c r="F212" s="423">
        <v>1</v>
      </c>
      <c r="G212" s="49">
        <f>CEILING(E212/F212,1)</f>
        <v>200</v>
      </c>
      <c r="H212" s="685"/>
      <c r="I212" s="682">
        <f t="shared" ref="I212" si="73">H212*L212+H212</f>
        <v>0</v>
      </c>
      <c r="J212" s="682">
        <f t="shared" ref="J212" si="74">ROUND(G212*H212,2)</f>
        <v>0</v>
      </c>
      <c r="K212" s="682">
        <f t="shared" ref="K212" si="75">ROUND(G212*I212,2)</f>
        <v>0</v>
      </c>
      <c r="L212" s="678"/>
      <c r="M212" s="322" t="s">
        <v>17</v>
      </c>
      <c r="N212" s="161"/>
    </row>
    <row r="213" spans="1:14" ht="96.6">
      <c r="A213" s="64"/>
      <c r="B213" s="355">
        <v>2</v>
      </c>
      <c r="C213" s="77" t="s">
        <v>91</v>
      </c>
      <c r="D213" s="379" t="s">
        <v>16</v>
      </c>
      <c r="E213" s="424">
        <v>3500</v>
      </c>
      <c r="F213" s="355">
        <v>1</v>
      </c>
      <c r="G213" s="49">
        <f>CEILING(E213/F213,1)</f>
        <v>3500</v>
      </c>
      <c r="H213" s="425"/>
      <c r="I213" s="125">
        <f t="shared" ref="I213" si="76">H213*L213+H213</f>
        <v>0</v>
      </c>
      <c r="J213" s="125">
        <f t="shared" ref="J213" si="77">ROUND(G213*H213,2)</f>
        <v>0</v>
      </c>
      <c r="K213" s="125">
        <f t="shared" ref="K213" si="78">ROUND(G213*I213,2)</f>
        <v>0</v>
      </c>
      <c r="L213" s="361"/>
      <c r="M213" s="322" t="s">
        <v>17</v>
      </c>
      <c r="N213" s="161"/>
    </row>
    <row r="214" spans="1:14">
      <c r="A214" s="64"/>
      <c r="B214" s="349" t="s">
        <v>23</v>
      </c>
      <c r="C214" s="279"/>
      <c r="D214" s="279"/>
      <c r="E214" s="279"/>
      <c r="F214" s="279"/>
      <c r="G214" s="279"/>
      <c r="H214" s="279"/>
      <c r="I214" s="351"/>
      <c r="J214" s="5">
        <f>SUM(J212:J213)</f>
        <v>0</v>
      </c>
      <c r="K214" s="5">
        <f>SUM(K212:K213)</f>
        <v>0</v>
      </c>
      <c r="L214" s="99"/>
      <c r="M214" s="99"/>
      <c r="N214" s="64"/>
    </row>
    <row r="215" spans="1:14">
      <c r="A215" s="64"/>
      <c r="B215" s="426"/>
      <c r="C215" s="426"/>
      <c r="D215" s="99"/>
      <c r="E215" s="99"/>
      <c r="F215" s="99"/>
      <c r="G215" s="99"/>
      <c r="H215" s="99"/>
      <c r="I215" s="99"/>
      <c r="J215" s="371" t="s">
        <v>24</v>
      </c>
      <c r="K215" s="45">
        <f>K214-J214</f>
        <v>0</v>
      </c>
      <c r="L215" s="99"/>
      <c r="M215" s="99"/>
      <c r="N215" s="64"/>
    </row>
    <row r="216" spans="1:14">
      <c r="A216" s="64"/>
      <c r="B216" s="64"/>
      <c r="C216" s="64"/>
      <c r="D216" s="64"/>
      <c r="E216" s="64"/>
      <c r="F216" s="64"/>
      <c r="G216" s="64"/>
      <c r="H216" s="64"/>
      <c r="I216" s="64"/>
      <c r="J216" s="64"/>
      <c r="K216" s="64"/>
      <c r="L216" s="64"/>
      <c r="M216" s="64"/>
      <c r="N216" s="64"/>
    </row>
    <row r="217" spans="1:14">
      <c r="A217" s="64"/>
      <c r="B217" s="169" t="s">
        <v>344</v>
      </c>
      <c r="C217" s="170"/>
      <c r="D217" s="170"/>
      <c r="E217" s="170"/>
      <c r="F217" s="105"/>
      <c r="G217" s="64"/>
      <c r="H217" s="64"/>
      <c r="I217" s="64"/>
      <c r="J217" s="64"/>
      <c r="K217" s="64"/>
      <c r="L217" s="64"/>
      <c r="M217" s="64"/>
      <c r="N217" s="64"/>
    </row>
    <row r="218" spans="1:14" ht="41.4">
      <c r="A218" s="131" t="s">
        <v>2</v>
      </c>
      <c r="B218" s="171" t="s">
        <v>345</v>
      </c>
      <c r="C218" s="171" t="s">
        <v>346</v>
      </c>
      <c r="D218" s="172" t="s">
        <v>347</v>
      </c>
      <c r="E218" s="709" t="s">
        <v>348</v>
      </c>
      <c r="F218" s="710"/>
      <c r="G218" s="64"/>
      <c r="H218" s="64"/>
      <c r="I218" s="64"/>
      <c r="J218" s="64"/>
      <c r="K218" s="64"/>
      <c r="L218" s="64"/>
      <c r="M218" s="64"/>
      <c r="N218" s="64"/>
    </row>
    <row r="219" spans="1:14">
      <c r="A219" s="161"/>
      <c r="B219" s="173"/>
      <c r="C219" s="173"/>
      <c r="D219" s="174"/>
      <c r="E219" s="737"/>
      <c r="F219" s="737"/>
      <c r="G219" s="64"/>
      <c r="H219" s="64"/>
      <c r="I219" s="64"/>
      <c r="J219" s="64"/>
      <c r="K219" s="64"/>
      <c r="L219" s="64"/>
      <c r="M219" s="64"/>
      <c r="N219" s="64"/>
    </row>
    <row r="220" spans="1:14">
      <c r="A220" s="161"/>
      <c r="B220" s="173"/>
      <c r="C220" s="173"/>
      <c r="D220" s="174"/>
      <c r="E220" s="737"/>
      <c r="F220" s="737"/>
      <c r="G220" s="64"/>
      <c r="H220" s="64"/>
      <c r="I220" s="64"/>
      <c r="J220" s="64"/>
      <c r="K220" s="64"/>
      <c r="L220" s="64"/>
      <c r="M220" s="64"/>
      <c r="N220" s="64"/>
    </row>
    <row r="221" spans="1:14">
      <c r="A221" s="161"/>
      <c r="B221" s="173"/>
      <c r="C221" s="173"/>
      <c r="D221" s="174"/>
      <c r="E221" s="737"/>
      <c r="F221" s="737"/>
      <c r="G221" s="64"/>
      <c r="H221" s="64"/>
      <c r="I221" s="64"/>
      <c r="J221" s="64"/>
      <c r="K221" s="64"/>
      <c r="L221" s="64"/>
      <c r="M221" s="64"/>
      <c r="N221" s="64"/>
    </row>
    <row r="222" spans="1:14">
      <c r="A222" s="64"/>
      <c r="B222" s="64"/>
      <c r="C222" s="64"/>
      <c r="D222" s="64"/>
      <c r="E222" s="64"/>
      <c r="F222" s="64"/>
      <c r="G222" s="64"/>
      <c r="H222" s="64"/>
      <c r="I222" s="64"/>
      <c r="J222" s="64"/>
      <c r="K222" s="64"/>
      <c r="L222" s="64"/>
      <c r="M222" s="64"/>
      <c r="N222" s="64"/>
    </row>
    <row r="223" spans="1:14">
      <c r="A223" s="64"/>
      <c r="B223" s="64"/>
      <c r="C223" s="64"/>
      <c r="D223" s="64"/>
      <c r="E223" s="64"/>
      <c r="F223" s="64"/>
      <c r="G223" s="64"/>
      <c r="H223" s="64"/>
      <c r="I223" s="64"/>
      <c r="J223" s="64"/>
      <c r="K223" s="64"/>
      <c r="L223" s="64"/>
      <c r="M223" s="64"/>
      <c r="N223" s="64"/>
    </row>
    <row r="224" spans="1:14">
      <c r="A224" s="64"/>
      <c r="B224" s="64"/>
      <c r="C224" s="80" t="s">
        <v>73</v>
      </c>
      <c r="D224" s="64"/>
      <c r="E224" s="64"/>
      <c r="F224" s="64"/>
      <c r="G224" s="64"/>
      <c r="H224" s="64"/>
      <c r="I224" s="64"/>
      <c r="J224" s="64"/>
      <c r="K224" s="64"/>
      <c r="L224" s="64"/>
      <c r="M224" s="64"/>
      <c r="N224" s="64"/>
    </row>
    <row r="225" spans="1:14">
      <c r="A225" s="64"/>
      <c r="B225" s="48"/>
      <c r="C225" s="81" t="s">
        <v>0</v>
      </c>
      <c r="D225" s="48"/>
      <c r="E225" s="48"/>
      <c r="F225" s="48"/>
      <c r="G225" s="48"/>
      <c r="H225" s="48"/>
      <c r="I225" s="48"/>
      <c r="J225" s="48"/>
      <c r="K225" s="48"/>
      <c r="L225" s="48"/>
      <c r="M225" s="48"/>
      <c r="N225" s="64"/>
    </row>
    <row r="226" spans="1:14">
      <c r="A226" s="64"/>
      <c r="B226" s="48"/>
      <c r="C226" s="84" t="s">
        <v>1</v>
      </c>
      <c r="D226" s="48"/>
      <c r="E226" s="48"/>
      <c r="F226" s="48"/>
      <c r="G226" s="48"/>
      <c r="H226" s="48"/>
      <c r="I226" s="48"/>
      <c r="J226" s="48"/>
      <c r="K226" s="48"/>
      <c r="L226" s="48"/>
      <c r="M226" s="48"/>
      <c r="N226" s="64"/>
    </row>
    <row r="227" spans="1:14" ht="41.4">
      <c r="A227" s="64"/>
      <c r="B227" s="90" t="s">
        <v>2</v>
      </c>
      <c r="C227" s="90" t="s">
        <v>3</v>
      </c>
      <c r="D227" s="90" t="s">
        <v>4</v>
      </c>
      <c r="E227" s="90" t="s">
        <v>5</v>
      </c>
      <c r="F227" s="90" t="s">
        <v>6</v>
      </c>
      <c r="G227" s="90" t="s">
        <v>7</v>
      </c>
      <c r="H227" s="670" t="s">
        <v>8</v>
      </c>
      <c r="I227" s="131" t="s">
        <v>9</v>
      </c>
      <c r="J227" s="131" t="s">
        <v>10</v>
      </c>
      <c r="K227" s="131" t="s">
        <v>11</v>
      </c>
      <c r="L227" s="674" t="s">
        <v>12</v>
      </c>
      <c r="M227" s="131" t="s">
        <v>13</v>
      </c>
      <c r="N227" s="71" t="s">
        <v>25</v>
      </c>
    </row>
    <row r="228" spans="1:14" ht="110.4">
      <c r="A228" s="64"/>
      <c r="B228" s="427">
        <v>1</v>
      </c>
      <c r="C228" s="428" t="s">
        <v>92</v>
      </c>
      <c r="D228" s="304" t="s">
        <v>16</v>
      </c>
      <c r="E228" s="429">
        <v>35000</v>
      </c>
      <c r="F228" s="427">
        <v>10</v>
      </c>
      <c r="G228" s="100">
        <f>CEILING(E228/F228,1)</f>
        <v>3500</v>
      </c>
      <c r="H228" s="430"/>
      <c r="I228" s="125">
        <f t="shared" ref="I228" si="79">H228*L228+H228</f>
        <v>0</v>
      </c>
      <c r="J228" s="125">
        <f t="shared" ref="J228" si="80">ROUND(G228*H228,2)</f>
        <v>0</v>
      </c>
      <c r="K228" s="125">
        <f t="shared" ref="K228" si="81">ROUND(G228*I228,2)</f>
        <v>0</v>
      </c>
      <c r="L228" s="307"/>
      <c r="M228" s="431"/>
      <c r="N228" s="161"/>
    </row>
    <row r="229" spans="1:14">
      <c r="A229" s="64"/>
      <c r="B229" s="328" t="s">
        <v>23</v>
      </c>
      <c r="C229" s="432"/>
      <c r="D229" s="432"/>
      <c r="E229" s="432"/>
      <c r="F229" s="432"/>
      <c r="G229" s="432"/>
      <c r="H229" s="433"/>
      <c r="I229" s="434"/>
      <c r="J229" s="3">
        <f>SUM(J228:J228)</f>
        <v>0</v>
      </c>
      <c r="K229" s="3">
        <f>SUM(K228:K228)</f>
        <v>0</v>
      </c>
      <c r="L229" s="105"/>
      <c r="M229" s="105"/>
      <c r="N229" s="64"/>
    </row>
    <row r="230" spans="1:14">
      <c r="A230" s="64"/>
      <c r="B230" s="64"/>
      <c r="C230" s="64"/>
      <c r="D230" s="64"/>
      <c r="E230" s="64"/>
      <c r="F230" s="64"/>
      <c r="G230" s="64"/>
      <c r="H230" s="64"/>
      <c r="I230" s="64"/>
      <c r="J230" s="435" t="s">
        <v>24</v>
      </c>
      <c r="K230" s="436">
        <f>K229-J229</f>
        <v>0</v>
      </c>
      <c r="L230" s="64"/>
      <c r="M230" s="64"/>
      <c r="N230" s="64"/>
    </row>
    <row r="231" spans="1:14">
      <c r="A231" s="64"/>
      <c r="B231" s="64"/>
      <c r="C231" s="64"/>
      <c r="D231" s="64"/>
      <c r="E231" s="64"/>
      <c r="F231" s="64"/>
      <c r="G231" s="64"/>
      <c r="H231" s="64"/>
      <c r="I231" s="64"/>
      <c r="J231" s="64"/>
      <c r="K231" s="64"/>
      <c r="L231" s="64"/>
      <c r="M231" s="64"/>
      <c r="N231" s="64"/>
    </row>
    <row r="232" spans="1:14">
      <c r="A232" s="64"/>
      <c r="B232" s="64"/>
      <c r="C232" s="64"/>
      <c r="D232" s="64"/>
      <c r="E232" s="64"/>
      <c r="F232" s="64"/>
      <c r="G232" s="64"/>
      <c r="H232" s="64"/>
      <c r="I232" s="64"/>
      <c r="J232" s="64"/>
      <c r="K232" s="64"/>
      <c r="L232" s="64"/>
      <c r="M232" s="64"/>
      <c r="N232" s="64"/>
    </row>
    <row r="233" spans="1:14">
      <c r="A233" s="64"/>
      <c r="B233" s="64"/>
      <c r="C233" s="64"/>
      <c r="D233" s="64"/>
      <c r="E233" s="64"/>
      <c r="F233" s="64"/>
      <c r="G233" s="64"/>
      <c r="H233" s="64"/>
      <c r="I233" s="64"/>
      <c r="J233" s="64"/>
      <c r="K233" s="64"/>
      <c r="L233" s="64"/>
      <c r="M233" s="64"/>
      <c r="N233" s="64"/>
    </row>
    <row r="234" spans="1:14">
      <c r="A234" s="64"/>
      <c r="B234" s="64"/>
      <c r="C234" s="80" t="s">
        <v>102</v>
      </c>
      <c r="D234" s="64"/>
      <c r="E234" s="64"/>
      <c r="F234" s="64"/>
      <c r="G234" s="64"/>
      <c r="H234" s="64"/>
      <c r="I234" s="64"/>
      <c r="J234" s="64"/>
      <c r="K234" s="64"/>
      <c r="L234" s="64"/>
      <c r="M234" s="64"/>
      <c r="N234" s="64"/>
    </row>
    <row r="235" spans="1:14">
      <c r="A235" s="64"/>
      <c r="B235" s="99"/>
      <c r="C235" s="78" t="s">
        <v>53</v>
      </c>
      <c r="D235" s="99"/>
      <c r="E235" s="99"/>
      <c r="F235" s="99"/>
      <c r="G235" s="99"/>
      <c r="H235" s="99"/>
      <c r="I235" s="99"/>
      <c r="J235" s="106"/>
      <c r="K235" s="106"/>
      <c r="L235" s="105"/>
      <c r="M235" s="105"/>
      <c r="N235" s="64"/>
    </row>
    <row r="236" spans="1:14">
      <c r="A236" s="64"/>
      <c r="B236" s="99"/>
      <c r="C236" s="78" t="s">
        <v>54</v>
      </c>
      <c r="D236" s="99"/>
      <c r="E236" s="99"/>
      <c r="F236" s="99"/>
      <c r="G236" s="99"/>
      <c r="H236" s="99"/>
      <c r="I236" s="99"/>
      <c r="J236" s="106"/>
      <c r="K236" s="106"/>
      <c r="L236" s="105"/>
      <c r="M236" s="105"/>
      <c r="N236" s="64"/>
    </row>
    <row r="237" spans="1:14" ht="41.4">
      <c r="A237" s="64"/>
      <c r="B237" s="90" t="s">
        <v>2</v>
      </c>
      <c r="C237" s="90" t="s">
        <v>3</v>
      </c>
      <c r="D237" s="90" t="s">
        <v>4</v>
      </c>
      <c r="E237" s="90" t="s">
        <v>5</v>
      </c>
      <c r="F237" s="90" t="s">
        <v>6</v>
      </c>
      <c r="G237" s="90" t="s">
        <v>7</v>
      </c>
      <c r="H237" s="670" t="s">
        <v>8</v>
      </c>
      <c r="I237" s="131" t="s">
        <v>9</v>
      </c>
      <c r="J237" s="131" t="s">
        <v>10</v>
      </c>
      <c r="K237" s="131" t="s">
        <v>11</v>
      </c>
      <c r="L237" s="674" t="s">
        <v>12</v>
      </c>
      <c r="M237" s="131" t="s">
        <v>13</v>
      </c>
      <c r="N237" s="71" t="s">
        <v>25</v>
      </c>
    </row>
    <row r="238" spans="1:14" ht="41.4">
      <c r="A238" s="64"/>
      <c r="B238" s="176">
        <v>1</v>
      </c>
      <c r="C238" s="77" t="s">
        <v>94</v>
      </c>
      <c r="D238" s="178" t="s">
        <v>16</v>
      </c>
      <c r="E238" s="346">
        <v>45000</v>
      </c>
      <c r="F238" s="176">
        <v>100</v>
      </c>
      <c r="G238" s="49">
        <f t="shared" ref="G238:G245" si="82">CEILING(E238/F238,1)</f>
        <v>450</v>
      </c>
      <c r="H238" s="686"/>
      <c r="I238" s="682">
        <f t="shared" ref="I238" si="83">H238*L238+H238</f>
        <v>0</v>
      </c>
      <c r="J238" s="682">
        <f t="shared" ref="J238" si="84">ROUND(G238*H238,2)</f>
        <v>0</v>
      </c>
      <c r="K238" s="682">
        <f t="shared" ref="K238" si="85">ROUND(G238*I238,2)</f>
        <v>0</v>
      </c>
      <c r="L238" s="687"/>
      <c r="M238" s="362"/>
      <c r="N238" s="161"/>
    </row>
    <row r="239" spans="1:14" ht="41.4">
      <c r="A239" s="64"/>
      <c r="B239" s="176">
        <v>2</v>
      </c>
      <c r="C239" s="77" t="s">
        <v>95</v>
      </c>
      <c r="D239" s="178" t="s">
        <v>16</v>
      </c>
      <c r="E239" s="346">
        <v>20000</v>
      </c>
      <c r="F239" s="176">
        <v>100</v>
      </c>
      <c r="G239" s="49">
        <f t="shared" si="82"/>
        <v>200</v>
      </c>
      <c r="H239" s="118"/>
      <c r="I239" s="125">
        <f t="shared" ref="I239:I245" si="86">H239*L239+H239</f>
        <v>0</v>
      </c>
      <c r="J239" s="125">
        <f t="shared" ref="J239:J245" si="87">ROUND(G239*H239,2)</f>
        <v>0</v>
      </c>
      <c r="K239" s="125">
        <f t="shared" ref="K239:K245" si="88">ROUND(G239*I239,2)</f>
        <v>0</v>
      </c>
      <c r="L239" s="239"/>
      <c r="M239" s="362"/>
      <c r="N239" s="161"/>
    </row>
    <row r="240" spans="1:14" ht="41.4">
      <c r="A240" s="64"/>
      <c r="B240" s="176">
        <v>3</v>
      </c>
      <c r="C240" s="77" t="s">
        <v>96</v>
      </c>
      <c r="D240" s="178" t="s">
        <v>16</v>
      </c>
      <c r="E240" s="346">
        <v>3000</v>
      </c>
      <c r="F240" s="176">
        <v>100</v>
      </c>
      <c r="G240" s="49">
        <f t="shared" si="82"/>
        <v>30</v>
      </c>
      <c r="H240" s="118"/>
      <c r="I240" s="125">
        <f t="shared" si="86"/>
        <v>0</v>
      </c>
      <c r="J240" s="125">
        <f t="shared" si="87"/>
        <v>0</v>
      </c>
      <c r="K240" s="125">
        <f t="shared" si="88"/>
        <v>0</v>
      </c>
      <c r="L240" s="239"/>
      <c r="M240" s="362"/>
      <c r="N240" s="161"/>
    </row>
    <row r="241" spans="1:14" ht="41.4">
      <c r="A241" s="64"/>
      <c r="B241" s="176">
        <v>4</v>
      </c>
      <c r="C241" s="77" t="s">
        <v>97</v>
      </c>
      <c r="D241" s="178" t="s">
        <v>16</v>
      </c>
      <c r="E241" s="346">
        <v>45000</v>
      </c>
      <c r="F241" s="176">
        <v>100</v>
      </c>
      <c r="G241" s="49">
        <f t="shared" si="82"/>
        <v>450</v>
      </c>
      <c r="H241" s="118"/>
      <c r="I241" s="125">
        <f t="shared" si="86"/>
        <v>0</v>
      </c>
      <c r="J241" s="125">
        <f t="shared" si="87"/>
        <v>0</v>
      </c>
      <c r="K241" s="125">
        <f t="shared" si="88"/>
        <v>0</v>
      </c>
      <c r="L241" s="239"/>
      <c r="M241" s="362"/>
      <c r="N241" s="161"/>
    </row>
    <row r="242" spans="1:14" ht="41.4">
      <c r="A242" s="64"/>
      <c r="B242" s="176">
        <v>5</v>
      </c>
      <c r="C242" s="77" t="s">
        <v>98</v>
      </c>
      <c r="D242" s="178" t="s">
        <v>16</v>
      </c>
      <c r="E242" s="346">
        <v>50000</v>
      </c>
      <c r="F242" s="176">
        <v>100</v>
      </c>
      <c r="G242" s="49">
        <f t="shared" si="82"/>
        <v>500</v>
      </c>
      <c r="H242" s="118"/>
      <c r="I242" s="125">
        <f t="shared" si="86"/>
        <v>0</v>
      </c>
      <c r="J242" s="125">
        <f t="shared" si="87"/>
        <v>0</v>
      </c>
      <c r="K242" s="125">
        <f t="shared" si="88"/>
        <v>0</v>
      </c>
      <c r="L242" s="239"/>
      <c r="M242" s="362"/>
      <c r="N242" s="161"/>
    </row>
    <row r="243" spans="1:14" ht="41.4">
      <c r="A243" s="64"/>
      <c r="B243" s="176">
        <v>6</v>
      </c>
      <c r="C243" s="77" t="s">
        <v>99</v>
      </c>
      <c r="D243" s="178" t="s">
        <v>16</v>
      </c>
      <c r="E243" s="346">
        <v>50000</v>
      </c>
      <c r="F243" s="176">
        <v>100</v>
      </c>
      <c r="G243" s="49">
        <f t="shared" si="82"/>
        <v>500</v>
      </c>
      <c r="H243" s="118"/>
      <c r="I243" s="125">
        <f t="shared" si="86"/>
        <v>0</v>
      </c>
      <c r="J243" s="125">
        <f t="shared" si="87"/>
        <v>0</v>
      </c>
      <c r="K243" s="125">
        <f t="shared" si="88"/>
        <v>0</v>
      </c>
      <c r="L243" s="239"/>
      <c r="M243" s="362"/>
      <c r="N243" s="161"/>
    </row>
    <row r="244" spans="1:14" ht="41.4">
      <c r="A244" s="64"/>
      <c r="B244" s="176">
        <v>7</v>
      </c>
      <c r="C244" s="77" t="s">
        <v>100</v>
      </c>
      <c r="D244" s="178" t="s">
        <v>16</v>
      </c>
      <c r="E244" s="346">
        <v>40000</v>
      </c>
      <c r="F244" s="176">
        <v>100</v>
      </c>
      <c r="G244" s="49">
        <f t="shared" si="82"/>
        <v>400</v>
      </c>
      <c r="H244" s="118"/>
      <c r="I244" s="125">
        <f t="shared" si="86"/>
        <v>0</v>
      </c>
      <c r="J244" s="125">
        <f t="shared" si="87"/>
        <v>0</v>
      </c>
      <c r="K244" s="125">
        <f t="shared" si="88"/>
        <v>0</v>
      </c>
      <c r="L244" s="239"/>
      <c r="M244" s="362"/>
      <c r="N244" s="161"/>
    </row>
    <row r="245" spans="1:14" ht="41.4">
      <c r="A245" s="64"/>
      <c r="B245" s="176">
        <v>8</v>
      </c>
      <c r="C245" s="77" t="s">
        <v>101</v>
      </c>
      <c r="D245" s="178" t="s">
        <v>16</v>
      </c>
      <c r="E245" s="346">
        <v>100000</v>
      </c>
      <c r="F245" s="176">
        <v>100</v>
      </c>
      <c r="G245" s="49">
        <f t="shared" si="82"/>
        <v>1000</v>
      </c>
      <c r="H245" s="118"/>
      <c r="I245" s="125">
        <f t="shared" si="86"/>
        <v>0</v>
      </c>
      <c r="J245" s="125">
        <f t="shared" si="87"/>
        <v>0</v>
      </c>
      <c r="K245" s="125">
        <f t="shared" si="88"/>
        <v>0</v>
      </c>
      <c r="L245" s="239"/>
      <c r="M245" s="362"/>
      <c r="N245" s="161"/>
    </row>
    <row r="246" spans="1:14">
      <c r="A246" s="64"/>
      <c r="B246" s="182" t="s">
        <v>23</v>
      </c>
      <c r="C246" s="183"/>
      <c r="D246" s="183"/>
      <c r="E246" s="183"/>
      <c r="F246" s="183"/>
      <c r="G246" s="183"/>
      <c r="H246" s="337"/>
      <c r="I246" s="184"/>
      <c r="J246" s="5">
        <f>SUM(J238:J245)</f>
        <v>0</v>
      </c>
      <c r="K246" s="5">
        <f>SUM(K238:K245)</f>
        <v>0</v>
      </c>
      <c r="L246" s="105"/>
      <c r="M246" s="105"/>
      <c r="N246" s="64"/>
    </row>
    <row r="247" spans="1:14">
      <c r="A247" s="64"/>
      <c r="B247" s="105"/>
      <c r="C247" s="105"/>
      <c r="D247" s="105"/>
      <c r="E247" s="105"/>
      <c r="F247" s="105"/>
      <c r="G247" s="105"/>
      <c r="H247" s="105"/>
      <c r="I247" s="105"/>
      <c r="J247" s="437" t="s">
        <v>24</v>
      </c>
      <c r="K247" s="168">
        <f>K246-J246</f>
        <v>0</v>
      </c>
      <c r="L247" s="99"/>
      <c r="M247" s="99"/>
      <c r="N247" s="64"/>
    </row>
    <row r="248" spans="1:14">
      <c r="A248" s="64"/>
      <c r="B248" s="64"/>
      <c r="C248" s="64"/>
      <c r="D248" s="64"/>
      <c r="E248" s="64"/>
      <c r="F248" s="64"/>
      <c r="G248" s="64"/>
      <c r="H248" s="64"/>
      <c r="I248" s="64"/>
      <c r="J248" s="64"/>
      <c r="K248" s="64"/>
      <c r="L248" s="64"/>
      <c r="M248" s="64"/>
      <c r="N248" s="64"/>
    </row>
    <row r="249" spans="1:14">
      <c r="A249" s="64"/>
      <c r="B249" s="64"/>
      <c r="C249" s="64"/>
      <c r="D249" s="64"/>
      <c r="E249" s="64"/>
      <c r="F249" s="64"/>
      <c r="G249" s="64"/>
      <c r="H249" s="64"/>
      <c r="I249" s="64"/>
      <c r="J249" s="64"/>
      <c r="K249" s="64"/>
      <c r="L249" s="64"/>
      <c r="M249" s="64"/>
      <c r="N249" s="64"/>
    </row>
    <row r="250" spans="1:14">
      <c r="A250" s="64"/>
      <c r="B250" s="64"/>
      <c r="C250" s="64"/>
      <c r="D250" s="64"/>
      <c r="E250" s="64"/>
      <c r="F250" s="64"/>
      <c r="G250" s="64"/>
      <c r="H250" s="64"/>
      <c r="I250" s="64"/>
      <c r="J250" s="64"/>
      <c r="K250" s="64"/>
      <c r="L250" s="64"/>
      <c r="M250" s="64"/>
      <c r="N250" s="64"/>
    </row>
    <row r="251" spans="1:14">
      <c r="A251" s="64"/>
      <c r="B251" s="64"/>
      <c r="C251" s="81" t="s">
        <v>108</v>
      </c>
      <c r="D251" s="64"/>
      <c r="E251" s="64"/>
      <c r="F251" s="64"/>
      <c r="G251" s="64"/>
      <c r="H251" s="64"/>
      <c r="I251" s="64"/>
      <c r="J251" s="64"/>
      <c r="K251" s="64"/>
      <c r="L251" s="64"/>
      <c r="M251" s="64"/>
      <c r="N251" s="64"/>
    </row>
    <row r="252" spans="1:14">
      <c r="A252" s="64"/>
      <c r="B252" s="106"/>
      <c r="C252" s="81" t="s">
        <v>103</v>
      </c>
      <c r="D252" s="438"/>
      <c r="E252" s="105"/>
      <c r="F252" s="105"/>
      <c r="G252" s="106"/>
      <c r="H252" s="105"/>
      <c r="I252" s="106"/>
      <c r="J252" s="106"/>
      <c r="K252" s="106"/>
      <c r="L252" s="105"/>
      <c r="M252" s="64"/>
      <c r="N252" s="64"/>
    </row>
    <row r="253" spans="1:14">
      <c r="A253" s="64"/>
      <c r="B253" s="106"/>
      <c r="C253" s="84" t="s">
        <v>104</v>
      </c>
      <c r="D253" s="438"/>
      <c r="E253" s="105"/>
      <c r="F253" s="105"/>
      <c r="G253" s="106"/>
      <c r="H253" s="105"/>
      <c r="I253" s="106"/>
      <c r="J253" s="106"/>
      <c r="K253" s="106"/>
      <c r="L253" s="105"/>
      <c r="M253" s="64"/>
      <c r="N253" s="64"/>
    </row>
    <row r="254" spans="1:14" ht="41.4">
      <c r="A254" s="64"/>
      <c r="B254" s="90" t="s">
        <v>2</v>
      </c>
      <c r="C254" s="90" t="s">
        <v>3</v>
      </c>
      <c r="D254" s="90" t="s">
        <v>4</v>
      </c>
      <c r="E254" s="90" t="s">
        <v>5</v>
      </c>
      <c r="F254" s="90" t="s">
        <v>6</v>
      </c>
      <c r="G254" s="90" t="s">
        <v>7</v>
      </c>
      <c r="H254" s="670" t="s">
        <v>8</v>
      </c>
      <c r="I254" s="131" t="s">
        <v>9</v>
      </c>
      <c r="J254" s="131" t="s">
        <v>10</v>
      </c>
      <c r="K254" s="131" t="s">
        <v>11</v>
      </c>
      <c r="L254" s="674" t="s">
        <v>12</v>
      </c>
      <c r="M254" s="131" t="s">
        <v>13</v>
      </c>
      <c r="N254" s="71" t="s">
        <v>25</v>
      </c>
    </row>
    <row r="255" spans="1:14" ht="55.2">
      <c r="A255" s="64"/>
      <c r="B255" s="176">
        <v>1</v>
      </c>
      <c r="C255" s="77" t="s">
        <v>105</v>
      </c>
      <c r="D255" s="345" t="s">
        <v>16</v>
      </c>
      <c r="E255" s="346">
        <v>5000</v>
      </c>
      <c r="F255" s="176">
        <v>1</v>
      </c>
      <c r="G255" s="49">
        <f>CEILING(E255/F255,1)</f>
        <v>5000</v>
      </c>
      <c r="H255" s="439"/>
      <c r="I255" s="125">
        <f t="shared" ref="I255" si="89">H255*L255+H255</f>
        <v>0</v>
      </c>
      <c r="J255" s="125">
        <f t="shared" ref="J255" si="90">ROUND(G255*H255,2)</f>
        <v>0</v>
      </c>
      <c r="K255" s="125">
        <f t="shared" ref="K255" si="91">ROUND(G255*I255,2)</f>
        <v>0</v>
      </c>
      <c r="L255" s="440"/>
      <c r="M255" s="70"/>
      <c r="N255" s="161"/>
    </row>
    <row r="256" spans="1:14" ht="55.2">
      <c r="A256" s="64"/>
      <c r="B256" s="176">
        <v>2</v>
      </c>
      <c r="C256" s="77" t="s">
        <v>106</v>
      </c>
      <c r="D256" s="345" t="s">
        <v>16</v>
      </c>
      <c r="E256" s="346">
        <v>2500</v>
      </c>
      <c r="F256" s="176">
        <v>1</v>
      </c>
      <c r="G256" s="49">
        <f>CEILING(E256/F256,1)</f>
        <v>2500</v>
      </c>
      <c r="H256" s="439"/>
      <c r="I256" s="125">
        <f t="shared" ref="I256:I257" si="92">H256*L256+H256</f>
        <v>0</v>
      </c>
      <c r="J256" s="125">
        <f t="shared" ref="J256:J257" si="93">ROUND(G256*H256,2)</f>
        <v>0</v>
      </c>
      <c r="K256" s="125">
        <f t="shared" ref="K256:K257" si="94">ROUND(G256*I256,2)</f>
        <v>0</v>
      </c>
      <c r="L256" s="440"/>
      <c r="M256" s="441"/>
      <c r="N256" s="161"/>
    </row>
    <row r="257" spans="1:14" ht="55.2">
      <c r="A257" s="64"/>
      <c r="B257" s="176">
        <v>3</v>
      </c>
      <c r="C257" s="77" t="s">
        <v>107</v>
      </c>
      <c r="D257" s="345" t="s">
        <v>16</v>
      </c>
      <c r="E257" s="179">
        <v>1200</v>
      </c>
      <c r="F257" s="176">
        <v>1</v>
      </c>
      <c r="G257" s="49">
        <f>CEILING(E257/F257,1)</f>
        <v>1200</v>
      </c>
      <c r="H257" s="439"/>
      <c r="I257" s="125">
        <f t="shared" si="92"/>
        <v>0</v>
      </c>
      <c r="J257" s="125">
        <f t="shared" si="93"/>
        <v>0</v>
      </c>
      <c r="K257" s="125">
        <f t="shared" si="94"/>
        <v>0</v>
      </c>
      <c r="L257" s="440"/>
      <c r="M257" s="70"/>
      <c r="N257" s="161"/>
    </row>
    <row r="258" spans="1:14">
      <c r="A258" s="64"/>
      <c r="B258" s="182" t="s">
        <v>23</v>
      </c>
      <c r="C258" s="183"/>
      <c r="D258" s="347"/>
      <c r="E258" s="183"/>
      <c r="F258" s="183"/>
      <c r="G258" s="183"/>
      <c r="H258" s="183"/>
      <c r="I258" s="184"/>
      <c r="J258" s="5">
        <f>SUM(J255:J257)</f>
        <v>0</v>
      </c>
      <c r="K258" s="5">
        <f>SUM(K255:K257)</f>
        <v>0</v>
      </c>
      <c r="L258" s="105"/>
      <c r="M258" s="64"/>
      <c r="N258" s="64"/>
    </row>
    <row r="259" spans="1:14">
      <c r="A259" s="64"/>
      <c r="B259" s="106"/>
      <c r="C259" s="406"/>
      <c r="D259" s="105"/>
      <c r="E259" s="105"/>
      <c r="F259" s="105"/>
      <c r="G259" s="106"/>
      <c r="H259" s="105"/>
      <c r="I259" s="106"/>
      <c r="J259" s="167" t="s">
        <v>24</v>
      </c>
      <c r="K259" s="45">
        <f>K258-J258</f>
        <v>0</v>
      </c>
      <c r="L259" s="105"/>
      <c r="M259" s="64"/>
      <c r="N259" s="64"/>
    </row>
    <row r="260" spans="1:14">
      <c r="A260" s="64"/>
      <c r="B260" s="64"/>
      <c r="C260" s="64"/>
      <c r="D260" s="64"/>
      <c r="E260" s="64"/>
      <c r="F260" s="64"/>
      <c r="G260" s="64"/>
      <c r="H260" s="64"/>
      <c r="I260" s="64"/>
      <c r="J260" s="64"/>
      <c r="K260" s="64"/>
      <c r="L260" s="64"/>
      <c r="M260" s="64"/>
      <c r="N260" s="64"/>
    </row>
    <row r="261" spans="1:14">
      <c r="A261" s="64"/>
      <c r="B261" s="64"/>
      <c r="C261" s="64"/>
      <c r="D261" s="64"/>
      <c r="E261" s="64"/>
      <c r="F261" s="64"/>
      <c r="G261" s="64"/>
      <c r="H261" s="64"/>
      <c r="I261" s="64"/>
      <c r="J261" s="64"/>
      <c r="K261" s="64"/>
      <c r="L261" s="64"/>
      <c r="M261" s="64"/>
      <c r="N261" s="64"/>
    </row>
    <row r="262" spans="1:14">
      <c r="A262" s="64"/>
      <c r="B262" s="64"/>
      <c r="C262" s="64"/>
      <c r="D262" s="64"/>
      <c r="E262" s="64"/>
      <c r="F262" s="64"/>
      <c r="G262" s="64"/>
      <c r="H262" s="64"/>
      <c r="I262" s="64"/>
      <c r="J262" s="64"/>
      <c r="K262" s="64"/>
      <c r="L262" s="64"/>
      <c r="M262" s="64"/>
      <c r="N262" s="64"/>
    </row>
    <row r="263" spans="1:14">
      <c r="A263" s="64"/>
      <c r="B263" s="64"/>
      <c r="C263" s="81" t="s">
        <v>113</v>
      </c>
      <c r="D263" s="64"/>
      <c r="E263" s="64"/>
      <c r="F263" s="64"/>
      <c r="G263" s="64"/>
      <c r="H263" s="64"/>
      <c r="I263" s="64"/>
      <c r="J263" s="64"/>
      <c r="K263" s="64"/>
      <c r="L263" s="64"/>
      <c r="M263" s="64"/>
      <c r="N263" s="64"/>
    </row>
    <row r="264" spans="1:14">
      <c r="A264" s="64"/>
      <c r="B264" s="105"/>
      <c r="C264" s="78" t="s">
        <v>109</v>
      </c>
      <c r="D264" s="105"/>
      <c r="E264" s="105"/>
      <c r="F264" s="105"/>
      <c r="G264" s="105"/>
      <c r="H264" s="105"/>
      <c r="I264" s="105"/>
      <c r="J264" s="105"/>
      <c r="K264" s="106"/>
      <c r="L264" s="105"/>
      <c r="M264" s="64"/>
      <c r="N264" s="64"/>
    </row>
    <row r="265" spans="1:14">
      <c r="A265" s="64"/>
      <c r="B265" s="105"/>
      <c r="C265" s="78" t="s">
        <v>110</v>
      </c>
      <c r="D265" s="105"/>
      <c r="E265" s="105"/>
      <c r="F265" s="105"/>
      <c r="G265" s="105"/>
      <c r="H265" s="105"/>
      <c r="I265" s="105"/>
      <c r="J265" s="105"/>
      <c r="K265" s="442"/>
      <c r="L265" s="105"/>
      <c r="M265" s="64"/>
      <c r="N265" s="64"/>
    </row>
    <row r="266" spans="1:14" ht="41.4">
      <c r="A266" s="64"/>
      <c r="B266" s="90" t="s">
        <v>2</v>
      </c>
      <c r="C266" s="90" t="s">
        <v>3</v>
      </c>
      <c r="D266" s="90" t="s">
        <v>4</v>
      </c>
      <c r="E266" s="90" t="s">
        <v>5</v>
      </c>
      <c r="F266" s="90" t="s">
        <v>6</v>
      </c>
      <c r="G266" s="90" t="s">
        <v>7</v>
      </c>
      <c r="H266" s="670" t="s">
        <v>8</v>
      </c>
      <c r="I266" s="131" t="s">
        <v>9</v>
      </c>
      <c r="J266" s="131" t="s">
        <v>10</v>
      </c>
      <c r="K266" s="131" t="s">
        <v>11</v>
      </c>
      <c r="L266" s="674" t="s">
        <v>12</v>
      </c>
      <c r="M266" s="131" t="s">
        <v>13</v>
      </c>
      <c r="N266" s="71" t="s">
        <v>25</v>
      </c>
    </row>
    <row r="267" spans="1:14" ht="41.4">
      <c r="A267" s="64"/>
      <c r="B267" s="176">
        <v>1</v>
      </c>
      <c r="C267" s="77" t="s">
        <v>111</v>
      </c>
      <c r="D267" s="178" t="s">
        <v>16</v>
      </c>
      <c r="E267" s="179">
        <v>2496</v>
      </c>
      <c r="F267" s="176">
        <v>1</v>
      </c>
      <c r="G267" s="49">
        <f>CEILING(E267/F267,1)</f>
        <v>2496</v>
      </c>
      <c r="H267" s="443"/>
      <c r="I267" s="125">
        <f t="shared" ref="I267" si="95">H267*L267+H267</f>
        <v>0</v>
      </c>
      <c r="J267" s="125">
        <f t="shared" ref="J267" si="96">ROUND(G267*H267,2)</f>
        <v>0</v>
      </c>
      <c r="K267" s="125">
        <f t="shared" ref="K267" si="97">ROUND(G267*I267,2)</f>
        <v>0</v>
      </c>
      <c r="L267" s="411"/>
      <c r="M267" s="70"/>
      <c r="N267" s="161"/>
    </row>
    <row r="268" spans="1:14" ht="41.4">
      <c r="A268" s="64"/>
      <c r="B268" s="176">
        <v>2</v>
      </c>
      <c r="C268" s="77" t="s">
        <v>112</v>
      </c>
      <c r="D268" s="178" t="s">
        <v>16</v>
      </c>
      <c r="E268" s="179">
        <v>192</v>
      </c>
      <c r="F268" s="176">
        <v>1</v>
      </c>
      <c r="G268" s="49">
        <f>CEILING(E268/F268,1)</f>
        <v>192</v>
      </c>
      <c r="H268" s="444"/>
      <c r="I268" s="125">
        <f t="shared" ref="I268" si="98">H268*L268+H268</f>
        <v>0</v>
      </c>
      <c r="J268" s="125">
        <f t="shared" ref="J268" si="99">ROUND(G268*H268,2)</f>
        <v>0</v>
      </c>
      <c r="K268" s="125">
        <f t="shared" ref="K268" si="100">ROUND(G268*I268,2)</f>
        <v>0</v>
      </c>
      <c r="L268" s="411"/>
      <c r="M268" s="70"/>
      <c r="N268" s="161"/>
    </row>
    <row r="269" spans="1:14">
      <c r="A269" s="64"/>
      <c r="B269" s="182" t="s">
        <v>23</v>
      </c>
      <c r="C269" s="183"/>
      <c r="D269" s="183"/>
      <c r="E269" s="183"/>
      <c r="F269" s="183"/>
      <c r="G269" s="183"/>
      <c r="H269" s="337"/>
      <c r="I269" s="184"/>
      <c r="J269" s="5">
        <f>SUM(J267:J268)</f>
        <v>0</v>
      </c>
      <c r="K269" s="5">
        <f>SUM(K267:K268)</f>
        <v>0</v>
      </c>
      <c r="L269" s="105"/>
      <c r="M269" s="64"/>
      <c r="N269" s="64"/>
    </row>
    <row r="270" spans="1:14">
      <c r="A270" s="64"/>
      <c r="B270" s="99"/>
      <c r="C270" s="99"/>
      <c r="D270" s="99"/>
      <c r="E270" s="99"/>
      <c r="F270" s="99"/>
      <c r="G270" s="99"/>
      <c r="H270" s="99"/>
      <c r="I270" s="99"/>
      <c r="J270" s="167" t="s">
        <v>24</v>
      </c>
      <c r="K270" s="168">
        <f>K269-J269</f>
        <v>0</v>
      </c>
      <c r="L270" s="105"/>
      <c r="M270" s="64"/>
      <c r="N270" s="64"/>
    </row>
    <row r="271" spans="1:14">
      <c r="A271" s="64"/>
      <c r="B271" s="64"/>
      <c r="C271" s="64"/>
      <c r="D271" s="64"/>
      <c r="E271" s="64"/>
      <c r="F271" s="64"/>
      <c r="G271" s="64"/>
      <c r="H271" s="64"/>
      <c r="I271" s="64"/>
      <c r="J271" s="64"/>
      <c r="K271" s="64"/>
      <c r="L271" s="64"/>
      <c r="M271" s="64"/>
      <c r="N271" s="64"/>
    </row>
    <row r="272" spans="1:14">
      <c r="A272" s="64"/>
      <c r="B272" s="64"/>
      <c r="C272" s="64"/>
      <c r="D272" s="64"/>
      <c r="E272" s="64"/>
      <c r="F272" s="64"/>
      <c r="G272" s="64"/>
      <c r="H272" s="64"/>
      <c r="I272" s="64"/>
      <c r="J272" s="64"/>
      <c r="K272" s="64"/>
      <c r="L272" s="64"/>
      <c r="M272" s="64"/>
      <c r="N272" s="64"/>
    </row>
    <row r="273" spans="1:14">
      <c r="A273" s="64"/>
      <c r="B273" s="64"/>
      <c r="C273" s="64"/>
      <c r="D273" s="64"/>
      <c r="E273" s="64"/>
      <c r="F273" s="64"/>
      <c r="G273" s="64"/>
      <c r="H273" s="64"/>
      <c r="I273" s="64"/>
      <c r="J273" s="64"/>
      <c r="K273" s="64"/>
      <c r="L273" s="64"/>
      <c r="M273" s="64"/>
      <c r="N273" s="64"/>
    </row>
    <row r="274" spans="1:14">
      <c r="A274" s="64"/>
      <c r="B274" s="64"/>
      <c r="C274" s="81" t="s">
        <v>46</v>
      </c>
      <c r="D274" s="64"/>
      <c r="E274" s="64"/>
      <c r="F274" s="64"/>
      <c r="G274" s="64"/>
      <c r="H274" s="64"/>
      <c r="I274" s="64"/>
      <c r="J274" s="64"/>
      <c r="K274" s="64"/>
      <c r="L274" s="64"/>
      <c r="M274" s="64"/>
      <c r="N274" s="64"/>
    </row>
    <row r="275" spans="1:14">
      <c r="A275" s="64"/>
      <c r="B275" s="170"/>
      <c r="C275" s="104" t="s">
        <v>88</v>
      </c>
      <c r="D275" s="170"/>
      <c r="E275" s="170"/>
      <c r="F275" s="170"/>
      <c r="G275" s="170"/>
      <c r="H275" s="269"/>
      <c r="I275" s="269"/>
      <c r="J275" s="269"/>
      <c r="K275" s="269"/>
      <c r="L275" s="269"/>
      <c r="M275" s="64"/>
      <c r="N275" s="64"/>
    </row>
    <row r="276" spans="1:14">
      <c r="A276" s="64"/>
      <c r="B276" s="170"/>
      <c r="C276" s="104" t="s">
        <v>89</v>
      </c>
      <c r="D276" s="170"/>
      <c r="E276" s="170"/>
      <c r="F276" s="170"/>
      <c r="G276" s="170"/>
      <c r="H276" s="269"/>
      <c r="I276" s="269"/>
      <c r="J276" s="269"/>
      <c r="K276" s="269"/>
      <c r="L276" s="269"/>
      <c r="M276" s="64"/>
      <c r="N276" s="64"/>
    </row>
    <row r="277" spans="1:14" ht="41.4">
      <c r="A277" s="64"/>
      <c r="B277" s="90" t="s">
        <v>2</v>
      </c>
      <c r="C277" s="90" t="s">
        <v>3</v>
      </c>
      <c r="D277" s="90" t="s">
        <v>4</v>
      </c>
      <c r="E277" s="90" t="s">
        <v>5</v>
      </c>
      <c r="F277" s="90" t="s">
        <v>6</v>
      </c>
      <c r="G277" s="90" t="s">
        <v>7</v>
      </c>
      <c r="H277" s="670" t="s">
        <v>8</v>
      </c>
      <c r="I277" s="131" t="s">
        <v>9</v>
      </c>
      <c r="J277" s="131" t="s">
        <v>10</v>
      </c>
      <c r="K277" s="131" t="s">
        <v>11</v>
      </c>
      <c r="L277" s="674" t="s">
        <v>12</v>
      </c>
      <c r="M277" s="131" t="s">
        <v>13</v>
      </c>
      <c r="N277" s="71" t="s">
        <v>25</v>
      </c>
    </row>
    <row r="278" spans="1:14" ht="82.8">
      <c r="A278" s="64"/>
      <c r="B278" s="445">
        <v>1</v>
      </c>
      <c r="C278" s="77" t="s">
        <v>114</v>
      </c>
      <c r="D278" s="445" t="s">
        <v>16</v>
      </c>
      <c r="E278" s="445">
        <v>700</v>
      </c>
      <c r="F278" s="446">
        <v>1</v>
      </c>
      <c r="G278" s="49">
        <f>CEILING(E278/F278,1)</f>
        <v>700</v>
      </c>
      <c r="H278" s="447"/>
      <c r="I278" s="125">
        <f t="shared" ref="I278" si="101">H278*L278+H278</f>
        <v>0</v>
      </c>
      <c r="J278" s="125">
        <f t="shared" ref="J278" si="102">ROUND(G278*H278,2)</f>
        <v>0</v>
      </c>
      <c r="K278" s="125">
        <f t="shared" ref="K278" si="103">ROUND(G278*I278,2)</f>
        <v>0</v>
      </c>
      <c r="L278" s="568"/>
      <c r="M278" s="420"/>
      <c r="N278" s="161"/>
    </row>
    <row r="279" spans="1:14">
      <c r="A279" s="64"/>
      <c r="B279" s="721" t="s">
        <v>23</v>
      </c>
      <c r="C279" s="722"/>
      <c r="D279" s="722"/>
      <c r="E279" s="722"/>
      <c r="F279" s="722"/>
      <c r="G279" s="722"/>
      <c r="H279" s="722"/>
      <c r="I279" s="723"/>
      <c r="J279" s="5">
        <f>SUM(J278)</f>
        <v>0</v>
      </c>
      <c r="K279" s="5">
        <f>SUM(K278)</f>
        <v>0</v>
      </c>
      <c r="L279" s="269"/>
      <c r="M279" s="64"/>
      <c r="N279" s="64"/>
    </row>
    <row r="280" spans="1:14">
      <c r="A280" s="64"/>
      <c r="B280" s="106"/>
      <c r="C280" s="106"/>
      <c r="D280" s="106"/>
      <c r="E280" s="106"/>
      <c r="F280" s="106"/>
      <c r="G280" s="106"/>
      <c r="H280" s="106"/>
      <c r="I280" s="269"/>
      <c r="J280" s="448" t="s">
        <v>24</v>
      </c>
      <c r="K280" s="422">
        <f>K279-J279</f>
        <v>0</v>
      </c>
      <c r="L280" s="269"/>
      <c r="M280" s="64"/>
      <c r="N280" s="64"/>
    </row>
    <row r="281" spans="1:14">
      <c r="A281" s="64"/>
      <c r="B281" s="106"/>
      <c r="C281" s="106"/>
      <c r="D281" s="106"/>
      <c r="E281" s="106"/>
      <c r="F281" s="106"/>
      <c r="G281" s="106"/>
      <c r="H281" s="106"/>
      <c r="I281" s="269"/>
      <c r="J281" s="449"/>
      <c r="K281" s="73"/>
      <c r="L281" s="269"/>
      <c r="M281" s="64"/>
      <c r="N281" s="64"/>
    </row>
    <row r="282" spans="1:14">
      <c r="A282" s="64"/>
      <c r="B282" s="106"/>
      <c r="C282" s="106"/>
      <c r="D282" s="106"/>
      <c r="E282" s="106"/>
      <c r="F282" s="106"/>
      <c r="G282" s="106"/>
      <c r="H282" s="106"/>
      <c r="I282" s="269"/>
      <c r="J282" s="449"/>
      <c r="K282" s="73"/>
      <c r="L282" s="269"/>
      <c r="M282" s="64"/>
      <c r="N282" s="64"/>
    </row>
    <row r="283" spans="1:14">
      <c r="A283" s="64"/>
      <c r="B283" s="64"/>
      <c r="C283" s="64"/>
      <c r="D283" s="64"/>
      <c r="E283" s="64"/>
      <c r="F283" s="64"/>
      <c r="G283" s="64"/>
      <c r="H283" s="64"/>
      <c r="I283" s="64"/>
      <c r="J283" s="64"/>
      <c r="K283" s="64"/>
      <c r="L283" s="64"/>
      <c r="M283" s="64"/>
      <c r="N283" s="64"/>
    </row>
    <row r="284" spans="1:14">
      <c r="A284" s="64"/>
      <c r="B284" s="64"/>
      <c r="C284" s="81" t="s">
        <v>117</v>
      </c>
      <c r="D284" s="64"/>
      <c r="E284" s="64"/>
      <c r="F284" s="64"/>
      <c r="G284" s="64"/>
      <c r="H284" s="64"/>
      <c r="I284" s="64"/>
      <c r="J284" s="64"/>
      <c r="K284" s="64"/>
      <c r="L284" s="64"/>
      <c r="M284" s="64"/>
      <c r="N284" s="64"/>
    </row>
    <row r="285" spans="1:14">
      <c r="A285" s="64"/>
      <c r="B285" s="106"/>
      <c r="C285" s="79" t="s">
        <v>67</v>
      </c>
      <c r="D285" s="106"/>
      <c r="E285" s="106"/>
      <c r="F285" s="106"/>
      <c r="G285" s="106"/>
      <c r="H285" s="106"/>
      <c r="I285" s="106"/>
      <c r="J285" s="106"/>
      <c r="K285" s="106"/>
      <c r="L285" s="105"/>
      <c r="M285" s="64"/>
      <c r="N285" s="64"/>
    </row>
    <row r="286" spans="1:14">
      <c r="A286" s="64"/>
      <c r="B286" s="106"/>
      <c r="C286" s="79" t="s">
        <v>68</v>
      </c>
      <c r="D286" s="106"/>
      <c r="E286" s="106"/>
      <c r="F286" s="106"/>
      <c r="G286" s="106"/>
      <c r="H286" s="106"/>
      <c r="I286" s="106"/>
      <c r="J286" s="106"/>
      <c r="K286" s="106"/>
      <c r="L286" s="105"/>
      <c r="M286" s="64"/>
      <c r="N286" s="64"/>
    </row>
    <row r="287" spans="1:14" ht="41.4">
      <c r="A287" s="64"/>
      <c r="B287" s="90" t="s">
        <v>2</v>
      </c>
      <c r="C287" s="90" t="s">
        <v>3</v>
      </c>
      <c r="D287" s="90" t="s">
        <v>4</v>
      </c>
      <c r="E287" s="90" t="s">
        <v>5</v>
      </c>
      <c r="F287" s="90" t="s">
        <v>6</v>
      </c>
      <c r="G287" s="90" t="s">
        <v>7</v>
      </c>
      <c r="H287" s="670" t="s">
        <v>8</v>
      </c>
      <c r="I287" s="131" t="s">
        <v>9</v>
      </c>
      <c r="J287" s="131" t="s">
        <v>10</v>
      </c>
      <c r="K287" s="131" t="s">
        <v>11</v>
      </c>
      <c r="L287" s="674" t="s">
        <v>12</v>
      </c>
      <c r="M287" s="131" t="s">
        <v>13</v>
      </c>
      <c r="N287" s="71" t="s">
        <v>25</v>
      </c>
    </row>
    <row r="288" spans="1:14" ht="124.2">
      <c r="A288" s="64"/>
      <c r="B288" s="176">
        <v>1</v>
      </c>
      <c r="C288" s="77" t="s">
        <v>352</v>
      </c>
      <c r="D288" s="178" t="s">
        <v>16</v>
      </c>
      <c r="E288" s="179">
        <v>1500</v>
      </c>
      <c r="F288" s="176">
        <v>1</v>
      </c>
      <c r="G288" s="49">
        <f>CEILING(E288/F288,1)</f>
        <v>1500</v>
      </c>
      <c r="H288" s="124"/>
      <c r="I288" s="125">
        <f t="shared" ref="I288:I289" si="104">H288*L288+H288</f>
        <v>0</v>
      </c>
      <c r="J288" s="125">
        <f t="shared" ref="J288:J289" si="105">ROUND(G288*H288,2)</f>
        <v>0</v>
      </c>
      <c r="K288" s="125">
        <f t="shared" ref="K288:K289" si="106">ROUND(G288*I288,2)</f>
        <v>0</v>
      </c>
      <c r="L288" s="411"/>
      <c r="M288" s="160"/>
      <c r="N288" s="161"/>
    </row>
    <row r="289" spans="1:14" ht="124.2">
      <c r="A289" s="64"/>
      <c r="B289" s="176">
        <v>2</v>
      </c>
      <c r="C289" s="77" t="s">
        <v>353</v>
      </c>
      <c r="D289" s="178" t="s">
        <v>16</v>
      </c>
      <c r="E289" s="179">
        <v>1500</v>
      </c>
      <c r="F289" s="176">
        <v>1</v>
      </c>
      <c r="G289" s="49">
        <f>CEILING(E289/F289,1)</f>
        <v>1500</v>
      </c>
      <c r="H289" s="124"/>
      <c r="I289" s="125">
        <f t="shared" si="104"/>
        <v>0</v>
      </c>
      <c r="J289" s="125">
        <f t="shared" si="105"/>
        <v>0</v>
      </c>
      <c r="K289" s="125">
        <f t="shared" si="106"/>
        <v>0</v>
      </c>
      <c r="L289" s="411"/>
      <c r="M289" s="160"/>
      <c r="N289" s="161"/>
    </row>
    <row r="290" spans="1:14">
      <c r="A290" s="64"/>
      <c r="B290" s="182" t="s">
        <v>23</v>
      </c>
      <c r="C290" s="183"/>
      <c r="D290" s="183"/>
      <c r="E290" s="183"/>
      <c r="F290" s="183"/>
      <c r="G290" s="183"/>
      <c r="H290" s="183"/>
      <c r="I290" s="184"/>
      <c r="J290" s="5">
        <f>SUM(J288:J289)</f>
        <v>0</v>
      </c>
      <c r="K290" s="5">
        <f>SUM(K288:K289)</f>
        <v>0</v>
      </c>
      <c r="L290" s="105"/>
      <c r="M290" s="64"/>
      <c r="N290" s="64"/>
    </row>
    <row r="291" spans="1:14">
      <c r="A291" s="64"/>
      <c r="B291" s="106"/>
      <c r="C291" s="106"/>
      <c r="D291" s="106"/>
      <c r="E291" s="106"/>
      <c r="F291" s="106"/>
      <c r="G291" s="106"/>
      <c r="H291" s="106"/>
      <c r="I291" s="106"/>
      <c r="J291" s="167" t="s">
        <v>24</v>
      </c>
      <c r="K291" s="45">
        <f>K290-J290</f>
        <v>0</v>
      </c>
      <c r="L291" s="105"/>
      <c r="M291" s="64"/>
      <c r="N291" s="64"/>
    </row>
    <row r="292" spans="1:14">
      <c r="A292" s="64"/>
      <c r="B292" s="64"/>
      <c r="C292" s="64"/>
      <c r="D292" s="64"/>
      <c r="E292" s="64"/>
      <c r="F292" s="64"/>
      <c r="G292" s="64"/>
      <c r="H292" s="64"/>
      <c r="I292" s="64"/>
      <c r="J292" s="64"/>
      <c r="K292" s="64"/>
      <c r="L292" s="64"/>
      <c r="M292" s="64"/>
      <c r="N292" s="64"/>
    </row>
    <row r="293" spans="1:14">
      <c r="A293" s="64"/>
      <c r="B293" s="64"/>
      <c r="C293" s="64"/>
      <c r="D293" s="64"/>
      <c r="E293" s="64"/>
      <c r="F293" s="64"/>
      <c r="G293" s="64"/>
      <c r="H293" s="64"/>
      <c r="I293" s="64"/>
      <c r="J293" s="64"/>
      <c r="K293" s="64"/>
      <c r="L293" s="64"/>
      <c r="M293" s="64"/>
      <c r="N293" s="64"/>
    </row>
    <row r="294" spans="1:14">
      <c r="A294" s="64"/>
      <c r="B294" s="64"/>
      <c r="C294" s="64"/>
      <c r="D294" s="64"/>
      <c r="E294" s="64"/>
      <c r="F294" s="64"/>
      <c r="G294" s="64"/>
      <c r="H294" s="64"/>
      <c r="I294" s="64"/>
      <c r="J294" s="64"/>
      <c r="K294" s="64"/>
      <c r="L294" s="64"/>
      <c r="M294" s="64"/>
      <c r="N294" s="64"/>
    </row>
    <row r="295" spans="1:14">
      <c r="A295" s="64"/>
      <c r="B295" s="64"/>
      <c r="C295" s="81" t="s">
        <v>145</v>
      </c>
      <c r="D295" s="64"/>
      <c r="E295" s="64"/>
      <c r="F295" s="64"/>
      <c r="G295" s="64"/>
      <c r="H295" s="64"/>
      <c r="I295" s="64"/>
      <c r="J295" s="64"/>
      <c r="K295" s="64"/>
      <c r="L295" s="64"/>
      <c r="M295" s="64"/>
      <c r="N295" s="64"/>
    </row>
    <row r="296" spans="1:14">
      <c r="A296" s="64"/>
      <c r="B296" s="106"/>
      <c r="C296" s="79" t="s">
        <v>67</v>
      </c>
      <c r="D296" s="106"/>
      <c r="E296" s="106"/>
      <c r="F296" s="106"/>
      <c r="G296" s="106"/>
      <c r="H296" s="106"/>
      <c r="I296" s="106"/>
      <c r="J296" s="106"/>
      <c r="K296" s="106"/>
      <c r="L296" s="105"/>
      <c r="M296" s="64"/>
      <c r="N296" s="64"/>
    </row>
    <row r="297" spans="1:14">
      <c r="A297" s="64"/>
      <c r="B297" s="106"/>
      <c r="C297" s="79" t="s">
        <v>68</v>
      </c>
      <c r="D297" s="106"/>
      <c r="E297" s="106"/>
      <c r="F297" s="106"/>
      <c r="G297" s="106"/>
      <c r="H297" s="106"/>
      <c r="I297" s="106"/>
      <c r="J297" s="106"/>
      <c r="K297" s="106"/>
      <c r="L297" s="105"/>
      <c r="M297" s="64"/>
      <c r="N297" s="64"/>
    </row>
    <row r="298" spans="1:14" ht="41.4">
      <c r="A298" s="64"/>
      <c r="B298" s="90" t="s">
        <v>2</v>
      </c>
      <c r="C298" s="90" t="s">
        <v>3</v>
      </c>
      <c r="D298" s="90" t="s">
        <v>4</v>
      </c>
      <c r="E298" s="90" t="s">
        <v>5</v>
      </c>
      <c r="F298" s="90" t="s">
        <v>6</v>
      </c>
      <c r="G298" s="90" t="s">
        <v>7</v>
      </c>
      <c r="H298" s="670" t="s">
        <v>8</v>
      </c>
      <c r="I298" s="131" t="s">
        <v>9</v>
      </c>
      <c r="J298" s="131" t="s">
        <v>10</v>
      </c>
      <c r="K298" s="131" t="s">
        <v>11</v>
      </c>
      <c r="L298" s="674" t="s">
        <v>12</v>
      </c>
      <c r="M298" s="131" t="s">
        <v>13</v>
      </c>
      <c r="N298" s="71" t="s">
        <v>25</v>
      </c>
    </row>
    <row r="299" spans="1:14" ht="82.8">
      <c r="A299" s="64"/>
      <c r="B299" s="176">
        <v>1</v>
      </c>
      <c r="C299" s="77" t="s">
        <v>115</v>
      </c>
      <c r="D299" s="178" t="s">
        <v>16</v>
      </c>
      <c r="E299" s="179">
        <v>10000</v>
      </c>
      <c r="F299" s="176">
        <v>25</v>
      </c>
      <c r="G299" s="49">
        <f>CEILING(E299/F299,1)</f>
        <v>400</v>
      </c>
      <c r="H299" s="688"/>
      <c r="I299" s="682">
        <f t="shared" ref="I299" si="107">H299*L299+H299</f>
        <v>0</v>
      </c>
      <c r="J299" s="682">
        <f t="shared" ref="J299" si="108">ROUND(G299*H299,2)</f>
        <v>0</v>
      </c>
      <c r="K299" s="682">
        <f t="shared" ref="K299" si="109">ROUND(G299*I299,2)</f>
        <v>0</v>
      </c>
      <c r="L299" s="684"/>
      <c r="M299" s="160"/>
      <c r="N299" s="161"/>
    </row>
    <row r="300" spans="1:14" ht="82.8">
      <c r="A300" s="64"/>
      <c r="B300" s="176">
        <v>2</v>
      </c>
      <c r="C300" s="77" t="s">
        <v>116</v>
      </c>
      <c r="D300" s="178" t="s">
        <v>16</v>
      </c>
      <c r="E300" s="179">
        <v>10000</v>
      </c>
      <c r="F300" s="176">
        <v>25</v>
      </c>
      <c r="G300" s="49">
        <f>CEILING(E300/F300,1)</f>
        <v>400</v>
      </c>
      <c r="H300" s="124"/>
      <c r="I300" s="125">
        <f t="shared" ref="I300" si="110">H300*L300+H300</f>
        <v>0</v>
      </c>
      <c r="J300" s="125">
        <f t="shared" ref="J300" si="111">ROUND(G300*H300,2)</f>
        <v>0</v>
      </c>
      <c r="K300" s="125">
        <f t="shared" ref="K300" si="112">ROUND(G300*I300,2)</f>
        <v>0</v>
      </c>
      <c r="L300" s="411"/>
      <c r="M300" s="160"/>
      <c r="N300" s="161"/>
    </row>
    <row r="301" spans="1:14">
      <c r="A301" s="64"/>
      <c r="B301" s="182" t="s">
        <v>23</v>
      </c>
      <c r="C301" s="183"/>
      <c r="D301" s="183"/>
      <c r="E301" s="183"/>
      <c r="F301" s="183"/>
      <c r="G301" s="183"/>
      <c r="H301" s="183"/>
      <c r="I301" s="184"/>
      <c r="J301" s="5">
        <f>SUM(J299:J300)</f>
        <v>0</v>
      </c>
      <c r="K301" s="5">
        <f>SUM(K299:K300)</f>
        <v>0</v>
      </c>
      <c r="L301" s="105"/>
      <c r="M301" s="64"/>
      <c r="N301" s="64"/>
    </row>
    <row r="302" spans="1:14">
      <c r="A302" s="64"/>
      <c r="B302" s="106"/>
      <c r="C302" s="106"/>
      <c r="D302" s="106"/>
      <c r="E302" s="106"/>
      <c r="F302" s="106"/>
      <c r="G302" s="106"/>
      <c r="H302" s="106"/>
      <c r="I302" s="106"/>
      <c r="J302" s="167" t="s">
        <v>24</v>
      </c>
      <c r="K302" s="45">
        <f>K301-J301</f>
        <v>0</v>
      </c>
      <c r="L302" s="105"/>
      <c r="M302" s="64"/>
      <c r="N302" s="64"/>
    </row>
    <row r="303" spans="1:14">
      <c r="A303" s="64"/>
      <c r="B303" s="64"/>
      <c r="C303" s="64"/>
      <c r="D303" s="64"/>
      <c r="E303" s="64"/>
      <c r="F303" s="64"/>
      <c r="G303" s="64"/>
      <c r="H303" s="64"/>
      <c r="I303" s="64"/>
      <c r="J303" s="64"/>
      <c r="K303" s="64"/>
      <c r="L303" s="64"/>
      <c r="M303" s="64"/>
      <c r="N303" s="64"/>
    </row>
    <row r="304" spans="1:14">
      <c r="A304" s="64"/>
      <c r="B304" s="64"/>
      <c r="C304" s="64"/>
      <c r="D304" s="64"/>
      <c r="E304" s="64"/>
      <c r="F304" s="64"/>
      <c r="G304" s="64"/>
      <c r="H304" s="64"/>
      <c r="I304" s="64"/>
      <c r="J304" s="64"/>
      <c r="K304" s="64"/>
      <c r="L304" s="64"/>
      <c r="M304" s="64"/>
      <c r="N304" s="64"/>
    </row>
    <row r="305" spans="1:14">
      <c r="A305" s="64"/>
      <c r="B305" s="64"/>
      <c r="C305" s="64"/>
      <c r="D305" s="64"/>
      <c r="E305" s="64"/>
      <c r="F305" s="64"/>
      <c r="G305" s="64"/>
      <c r="H305" s="64"/>
      <c r="I305" s="64"/>
      <c r="J305" s="64"/>
      <c r="K305" s="64"/>
      <c r="L305" s="64"/>
      <c r="M305" s="64"/>
      <c r="N305" s="64"/>
    </row>
    <row r="306" spans="1:14">
      <c r="A306" s="64"/>
      <c r="B306" s="64"/>
      <c r="C306" s="81" t="s">
        <v>361</v>
      </c>
      <c r="D306" s="64"/>
      <c r="E306" s="64"/>
      <c r="F306" s="64"/>
      <c r="G306" s="64"/>
      <c r="H306" s="64"/>
      <c r="I306" s="64"/>
      <c r="J306" s="64"/>
      <c r="K306" s="64"/>
      <c r="L306" s="64"/>
      <c r="M306" s="64"/>
      <c r="N306" s="64"/>
    </row>
    <row r="307" spans="1:14">
      <c r="A307" s="64"/>
      <c r="B307" s="372"/>
      <c r="C307" s="81" t="s">
        <v>118</v>
      </c>
      <c r="D307" s="450"/>
      <c r="E307" s="372"/>
      <c r="F307" s="372"/>
      <c r="G307" s="372"/>
      <c r="H307" s="372"/>
      <c r="I307" s="372"/>
      <c r="J307" s="372"/>
      <c r="K307" s="372"/>
      <c r="L307" s="372"/>
      <c r="M307" s="64"/>
      <c r="N307" s="64"/>
    </row>
    <row r="308" spans="1:14">
      <c r="A308" s="64"/>
      <c r="B308" s="372"/>
      <c r="C308" s="84" t="s">
        <v>119</v>
      </c>
      <c r="D308" s="450"/>
      <c r="E308" s="372"/>
      <c r="F308" s="372"/>
      <c r="G308" s="372"/>
      <c r="H308" s="372"/>
      <c r="I308" s="372"/>
      <c r="J308" s="372"/>
      <c r="K308" s="372"/>
      <c r="L308" s="372"/>
      <c r="M308" s="64"/>
      <c r="N308" s="64"/>
    </row>
    <row r="309" spans="1:14" ht="41.4">
      <c r="A309" s="64"/>
      <c r="B309" s="90" t="s">
        <v>2</v>
      </c>
      <c r="C309" s="130" t="s">
        <v>3</v>
      </c>
      <c r="D309" s="131" t="s">
        <v>4</v>
      </c>
      <c r="E309" s="131" t="s">
        <v>5</v>
      </c>
      <c r="F309" s="131" t="s">
        <v>6</v>
      </c>
      <c r="G309" s="131" t="s">
        <v>7</v>
      </c>
      <c r="H309" s="270" t="s">
        <v>8</v>
      </c>
      <c r="I309" s="131" t="s">
        <v>9</v>
      </c>
      <c r="J309" s="131" t="s">
        <v>10</v>
      </c>
      <c r="K309" s="131" t="s">
        <v>11</v>
      </c>
      <c r="L309" s="131" t="s">
        <v>12</v>
      </c>
      <c r="M309" s="690" t="s">
        <v>13</v>
      </c>
      <c r="N309" s="71" t="s">
        <v>25</v>
      </c>
    </row>
    <row r="310" spans="1:14" ht="69">
      <c r="A310" s="64"/>
      <c r="B310" s="392">
        <v>1</v>
      </c>
      <c r="C310" s="689" t="s">
        <v>120</v>
      </c>
      <c r="D310" s="472" t="s">
        <v>16</v>
      </c>
      <c r="E310" s="473">
        <v>8000</v>
      </c>
      <c r="F310" s="471">
        <v>1</v>
      </c>
      <c r="G310" s="471">
        <f>CEILING(E310/F310,1)</f>
        <v>8000</v>
      </c>
      <c r="H310" s="697"/>
      <c r="I310" s="682">
        <f t="shared" ref="I310" si="113">H310*L310+H310</f>
        <v>0</v>
      </c>
      <c r="J310" s="682">
        <f t="shared" ref="J310" si="114">ROUND(G310*H310,2)</f>
        <v>0</v>
      </c>
      <c r="K310" s="682">
        <f t="shared" ref="K310" si="115">ROUND(G310*I310,2)</f>
        <v>0</v>
      </c>
      <c r="L310" s="698"/>
      <c r="M310" s="691"/>
      <c r="N310" s="161"/>
    </row>
    <row r="311" spans="1:14" ht="69">
      <c r="A311" s="64"/>
      <c r="B311" s="392">
        <v>2</v>
      </c>
      <c r="C311" s="376" t="s">
        <v>122</v>
      </c>
      <c r="D311" s="692" t="s">
        <v>16</v>
      </c>
      <c r="E311" s="693">
        <v>400</v>
      </c>
      <c r="F311" s="694">
        <v>1</v>
      </c>
      <c r="G311" s="694">
        <f>CEILING(E311/F311,1)</f>
        <v>400</v>
      </c>
      <c r="H311" s="695"/>
      <c r="I311" s="125">
        <f t="shared" ref="I311:I312" si="116">H311*L311+H311</f>
        <v>0</v>
      </c>
      <c r="J311" s="125">
        <f t="shared" ref="J311:J312" si="117">ROUND(G311*H311,2)</f>
        <v>0</v>
      </c>
      <c r="K311" s="125">
        <f t="shared" ref="K311:K312" si="118">ROUND(G311*I311,2)</f>
        <v>0</v>
      </c>
      <c r="L311" s="696"/>
      <c r="M311" s="70"/>
      <c r="N311" s="161"/>
    </row>
    <row r="312" spans="1:14" ht="41.4">
      <c r="A312" s="64"/>
      <c r="B312" s="392">
        <v>3</v>
      </c>
      <c r="C312" s="376" t="s">
        <v>121</v>
      </c>
      <c r="D312" s="451" t="s">
        <v>16</v>
      </c>
      <c r="E312" s="452">
        <v>1000</v>
      </c>
      <c r="F312" s="453">
        <v>1</v>
      </c>
      <c r="G312" s="453">
        <f>CEILING(E312/F312,1)</f>
        <v>1000</v>
      </c>
      <c r="H312" s="454"/>
      <c r="I312" s="125">
        <f t="shared" si="116"/>
        <v>0</v>
      </c>
      <c r="J312" s="125">
        <f t="shared" si="117"/>
        <v>0</v>
      </c>
      <c r="K312" s="125">
        <f t="shared" si="118"/>
        <v>0</v>
      </c>
      <c r="L312" s="455"/>
      <c r="M312" s="70"/>
      <c r="N312" s="161"/>
    </row>
    <row r="313" spans="1:14">
      <c r="A313" s="64"/>
      <c r="B313" s="456" t="s">
        <v>23</v>
      </c>
      <c r="C313" s="457"/>
      <c r="D313" s="458"/>
      <c r="E313" s="457"/>
      <c r="F313" s="457"/>
      <c r="G313" s="459"/>
      <c r="H313" s="459"/>
      <c r="I313" s="460"/>
      <c r="J313" s="5">
        <f>SUM(J310:J312)</f>
        <v>0</v>
      </c>
      <c r="K313" s="5">
        <f>SUM(K310:K312)</f>
        <v>0</v>
      </c>
      <c r="L313" s="372"/>
      <c r="M313" s="64"/>
      <c r="N313" s="64"/>
    </row>
    <row r="314" spans="1:14">
      <c r="A314" s="64"/>
      <c r="B314" s="372"/>
      <c r="C314" s="372"/>
      <c r="D314" s="372"/>
      <c r="E314" s="372"/>
      <c r="F314" s="372"/>
      <c r="G314" s="372"/>
      <c r="H314" s="372"/>
      <c r="I314" s="372"/>
      <c r="J314" s="461" t="s">
        <v>24</v>
      </c>
      <c r="K314" s="462">
        <f>K313-J313</f>
        <v>0</v>
      </c>
      <c r="L314" s="372"/>
      <c r="M314" s="64"/>
      <c r="N314" s="64"/>
    </row>
    <row r="315" spans="1:14">
      <c r="A315" s="64"/>
      <c r="B315" s="64"/>
      <c r="C315" s="64"/>
      <c r="D315" s="64"/>
      <c r="E315" s="64"/>
      <c r="F315" s="64"/>
      <c r="G315" s="64"/>
      <c r="H315" s="64"/>
      <c r="I315" s="64"/>
      <c r="J315" s="64"/>
      <c r="K315" s="64"/>
      <c r="L315" s="64"/>
      <c r="M315" s="64"/>
      <c r="N315" s="64"/>
    </row>
    <row r="316" spans="1:14">
      <c r="A316" s="64"/>
      <c r="B316" s="64"/>
      <c r="C316" s="64"/>
      <c r="D316" s="64"/>
      <c r="E316" s="64"/>
      <c r="F316" s="64"/>
      <c r="G316" s="64"/>
      <c r="H316" s="64"/>
      <c r="I316" s="64"/>
      <c r="J316" s="64"/>
      <c r="K316" s="64"/>
      <c r="L316" s="64"/>
      <c r="M316" s="64"/>
      <c r="N316" s="64"/>
    </row>
    <row r="317" spans="1:14">
      <c r="A317" s="64"/>
      <c r="B317" s="64"/>
      <c r="C317" s="64"/>
      <c r="D317" s="64"/>
      <c r="E317" s="64"/>
      <c r="F317" s="64"/>
      <c r="G317" s="64"/>
      <c r="H317" s="64"/>
      <c r="I317" s="64"/>
      <c r="J317" s="64"/>
      <c r="K317" s="64"/>
      <c r="L317" s="64"/>
      <c r="M317" s="64"/>
      <c r="N317" s="64"/>
    </row>
    <row r="318" spans="1:14">
      <c r="A318" s="64"/>
      <c r="B318" s="64"/>
      <c r="C318" s="81" t="s">
        <v>362</v>
      </c>
      <c r="D318" s="64"/>
      <c r="E318" s="64"/>
      <c r="F318" s="64"/>
      <c r="G318" s="64"/>
      <c r="H318" s="64"/>
      <c r="I318" s="64"/>
      <c r="J318" s="64"/>
      <c r="K318" s="64"/>
      <c r="L318" s="64"/>
      <c r="M318" s="64"/>
      <c r="N318" s="64"/>
    </row>
    <row r="319" spans="1:14">
      <c r="A319" s="64"/>
      <c r="B319" s="372"/>
      <c r="C319" s="81" t="s">
        <v>118</v>
      </c>
      <c r="D319" s="450"/>
      <c r="E319" s="372"/>
      <c r="F319" s="372"/>
      <c r="G319" s="372"/>
      <c r="H319" s="372"/>
      <c r="I319" s="372"/>
      <c r="J319" s="372"/>
      <c r="K319" s="372"/>
      <c r="L319" s="372"/>
      <c r="M319" s="64"/>
      <c r="N319" s="64"/>
    </row>
    <row r="320" spans="1:14">
      <c r="A320" s="64"/>
      <c r="B320" s="372"/>
      <c r="C320" s="84" t="s">
        <v>119</v>
      </c>
      <c r="D320" s="450"/>
      <c r="E320" s="372"/>
      <c r="F320" s="372"/>
      <c r="G320" s="372"/>
      <c r="H320" s="372"/>
      <c r="I320" s="372"/>
      <c r="J320" s="372"/>
      <c r="K320" s="372"/>
      <c r="L320" s="372"/>
      <c r="M320" s="64"/>
      <c r="N320" s="64"/>
    </row>
    <row r="321" spans="1:14" ht="41.4">
      <c r="A321" s="64"/>
      <c r="B321" s="90" t="s">
        <v>2</v>
      </c>
      <c r="C321" s="90" t="s">
        <v>3</v>
      </c>
      <c r="D321" s="90" t="s">
        <v>4</v>
      </c>
      <c r="E321" s="90" t="s">
        <v>5</v>
      </c>
      <c r="F321" s="90" t="s">
        <v>6</v>
      </c>
      <c r="G321" s="90" t="s">
        <v>7</v>
      </c>
      <c r="H321" s="91" t="s">
        <v>8</v>
      </c>
      <c r="I321" s="90" t="s">
        <v>9</v>
      </c>
      <c r="J321" s="90" t="s">
        <v>10</v>
      </c>
      <c r="K321" s="130" t="s">
        <v>11</v>
      </c>
      <c r="L321" s="130" t="s">
        <v>12</v>
      </c>
      <c r="M321" s="131" t="s">
        <v>13</v>
      </c>
      <c r="N321" s="71" t="s">
        <v>25</v>
      </c>
    </row>
    <row r="322" spans="1:14" ht="55.2">
      <c r="A322" s="64"/>
      <c r="B322" s="463"/>
      <c r="C322" s="464" t="s">
        <v>123</v>
      </c>
      <c r="D322" s="465"/>
      <c r="E322" s="466"/>
      <c r="F322" s="466"/>
      <c r="G322" s="466"/>
      <c r="H322" s="466"/>
      <c r="I322" s="466"/>
      <c r="J322" s="466"/>
      <c r="K322" s="466"/>
      <c r="L322" s="467"/>
      <c r="M322" s="64"/>
      <c r="N322" s="468"/>
    </row>
    <row r="323" spans="1:14">
      <c r="A323" s="64"/>
      <c r="B323" s="453">
        <v>1</v>
      </c>
      <c r="C323" s="177" t="s">
        <v>124</v>
      </c>
      <c r="D323" s="451" t="s">
        <v>16</v>
      </c>
      <c r="E323" s="452">
        <v>80</v>
      </c>
      <c r="F323" s="453">
        <v>1</v>
      </c>
      <c r="G323" s="453">
        <f t="shared" ref="G323:G341" si="119">CEILING(E323/F323,1)</f>
        <v>80</v>
      </c>
      <c r="H323" s="454"/>
      <c r="I323" s="125">
        <f t="shared" ref="I323" si="120">H323*L323+H323</f>
        <v>0</v>
      </c>
      <c r="J323" s="125">
        <f t="shared" ref="J323" si="121">ROUND(G323*H323,2)</f>
        <v>0</v>
      </c>
      <c r="K323" s="125">
        <f t="shared" ref="K323" si="122">ROUND(G323*I323,2)</f>
        <v>0</v>
      </c>
      <c r="L323" s="469"/>
      <c r="M323" s="470" t="s">
        <v>17</v>
      </c>
      <c r="N323" s="161"/>
    </row>
    <row r="324" spans="1:14">
      <c r="A324" s="64"/>
      <c r="B324" s="471">
        <v>2</v>
      </c>
      <c r="C324" s="376" t="s">
        <v>125</v>
      </c>
      <c r="D324" s="472" t="s">
        <v>16</v>
      </c>
      <c r="E324" s="473">
        <v>50</v>
      </c>
      <c r="F324" s="471">
        <v>1</v>
      </c>
      <c r="G324" s="471">
        <f t="shared" si="119"/>
        <v>50</v>
      </c>
      <c r="H324" s="454"/>
      <c r="I324" s="125">
        <f t="shared" ref="I324:I341" si="123">H324*L324+H324</f>
        <v>0</v>
      </c>
      <c r="J324" s="125">
        <f t="shared" ref="J324:J341" si="124">ROUND(G324*H324,2)</f>
        <v>0</v>
      </c>
      <c r="K324" s="125">
        <f t="shared" ref="K324:K341" si="125">ROUND(G324*I324,2)</f>
        <v>0</v>
      </c>
      <c r="L324" s="469"/>
      <c r="M324" s="470" t="s">
        <v>17</v>
      </c>
      <c r="N324" s="161"/>
    </row>
    <row r="325" spans="1:14">
      <c r="A325" s="64"/>
      <c r="B325" s="471">
        <v>3</v>
      </c>
      <c r="C325" s="376" t="s">
        <v>126</v>
      </c>
      <c r="D325" s="472" t="s">
        <v>16</v>
      </c>
      <c r="E325" s="473">
        <v>70</v>
      </c>
      <c r="F325" s="471">
        <v>1</v>
      </c>
      <c r="G325" s="471">
        <f t="shared" si="119"/>
        <v>70</v>
      </c>
      <c r="H325" s="454"/>
      <c r="I325" s="125">
        <f t="shared" si="123"/>
        <v>0</v>
      </c>
      <c r="J325" s="125">
        <f t="shared" si="124"/>
        <v>0</v>
      </c>
      <c r="K325" s="125">
        <f t="shared" si="125"/>
        <v>0</v>
      </c>
      <c r="L325" s="469"/>
      <c r="M325" s="470" t="s">
        <v>17</v>
      </c>
      <c r="N325" s="161"/>
    </row>
    <row r="326" spans="1:14">
      <c r="A326" s="64"/>
      <c r="B326" s="471">
        <v>4</v>
      </c>
      <c r="C326" s="376" t="s">
        <v>127</v>
      </c>
      <c r="D326" s="472" t="s">
        <v>16</v>
      </c>
      <c r="E326" s="473">
        <v>70</v>
      </c>
      <c r="F326" s="471">
        <v>1</v>
      </c>
      <c r="G326" s="471">
        <f t="shared" si="119"/>
        <v>70</v>
      </c>
      <c r="H326" s="474"/>
      <c r="I326" s="125">
        <f t="shared" si="123"/>
        <v>0</v>
      </c>
      <c r="J326" s="125">
        <f t="shared" si="124"/>
        <v>0</v>
      </c>
      <c r="K326" s="125">
        <f t="shared" si="125"/>
        <v>0</v>
      </c>
      <c r="L326" s="469"/>
      <c r="M326" s="470" t="s">
        <v>17</v>
      </c>
      <c r="N326" s="161"/>
    </row>
    <row r="327" spans="1:14">
      <c r="A327" s="64"/>
      <c r="B327" s="471">
        <v>5</v>
      </c>
      <c r="C327" s="376" t="s">
        <v>128</v>
      </c>
      <c r="D327" s="472" t="s">
        <v>16</v>
      </c>
      <c r="E327" s="473">
        <v>130</v>
      </c>
      <c r="F327" s="471">
        <v>1</v>
      </c>
      <c r="G327" s="471">
        <f t="shared" si="119"/>
        <v>130</v>
      </c>
      <c r="H327" s="474"/>
      <c r="I327" s="125">
        <f t="shared" si="123"/>
        <v>0</v>
      </c>
      <c r="J327" s="125">
        <f t="shared" si="124"/>
        <v>0</v>
      </c>
      <c r="K327" s="125">
        <f t="shared" si="125"/>
        <v>0</v>
      </c>
      <c r="L327" s="469"/>
      <c r="M327" s="470" t="s">
        <v>17</v>
      </c>
      <c r="N327" s="161"/>
    </row>
    <row r="328" spans="1:14">
      <c r="A328" s="64"/>
      <c r="B328" s="471">
        <v>6</v>
      </c>
      <c r="C328" s="376" t="s">
        <v>129</v>
      </c>
      <c r="D328" s="472" t="s">
        <v>16</v>
      </c>
      <c r="E328" s="473">
        <v>1200</v>
      </c>
      <c r="F328" s="471">
        <v>1</v>
      </c>
      <c r="G328" s="471">
        <f t="shared" si="119"/>
        <v>1200</v>
      </c>
      <c r="H328" s="474"/>
      <c r="I328" s="125">
        <f t="shared" si="123"/>
        <v>0</v>
      </c>
      <c r="J328" s="125">
        <f t="shared" si="124"/>
        <v>0</v>
      </c>
      <c r="K328" s="125">
        <f t="shared" si="125"/>
        <v>0</v>
      </c>
      <c r="L328" s="469"/>
      <c r="M328" s="470" t="s">
        <v>17</v>
      </c>
      <c r="N328" s="161"/>
    </row>
    <row r="329" spans="1:14">
      <c r="A329" s="64"/>
      <c r="B329" s="471">
        <v>7</v>
      </c>
      <c r="C329" s="376" t="s">
        <v>130</v>
      </c>
      <c r="D329" s="472" t="s">
        <v>16</v>
      </c>
      <c r="E329" s="473">
        <v>1200</v>
      </c>
      <c r="F329" s="471">
        <v>1</v>
      </c>
      <c r="G329" s="471">
        <f t="shared" si="119"/>
        <v>1200</v>
      </c>
      <c r="H329" s="474"/>
      <c r="I329" s="125">
        <f t="shared" si="123"/>
        <v>0</v>
      </c>
      <c r="J329" s="125">
        <f t="shared" si="124"/>
        <v>0</v>
      </c>
      <c r="K329" s="125">
        <f t="shared" si="125"/>
        <v>0</v>
      </c>
      <c r="L329" s="469"/>
      <c r="M329" s="470" t="s">
        <v>17</v>
      </c>
      <c r="N329" s="161"/>
    </row>
    <row r="330" spans="1:14">
      <c r="A330" s="64"/>
      <c r="B330" s="471">
        <v>8</v>
      </c>
      <c r="C330" s="376" t="s">
        <v>131</v>
      </c>
      <c r="D330" s="472" t="s">
        <v>16</v>
      </c>
      <c r="E330" s="473">
        <v>600</v>
      </c>
      <c r="F330" s="471">
        <v>1</v>
      </c>
      <c r="G330" s="471">
        <f t="shared" si="119"/>
        <v>600</v>
      </c>
      <c r="H330" s="474"/>
      <c r="I330" s="125">
        <f t="shared" si="123"/>
        <v>0</v>
      </c>
      <c r="J330" s="125">
        <f t="shared" si="124"/>
        <v>0</v>
      </c>
      <c r="K330" s="125">
        <f t="shared" si="125"/>
        <v>0</v>
      </c>
      <c r="L330" s="469"/>
      <c r="M330" s="470" t="s">
        <v>17</v>
      </c>
      <c r="N330" s="161"/>
    </row>
    <row r="331" spans="1:14">
      <c r="A331" s="64"/>
      <c r="B331" s="471">
        <v>9</v>
      </c>
      <c r="C331" s="376" t="s">
        <v>132</v>
      </c>
      <c r="D331" s="472" t="s">
        <v>16</v>
      </c>
      <c r="E331" s="473">
        <v>100</v>
      </c>
      <c r="F331" s="471">
        <v>1</v>
      </c>
      <c r="G331" s="471">
        <f t="shared" si="119"/>
        <v>100</v>
      </c>
      <c r="H331" s="474"/>
      <c r="I331" s="125">
        <f t="shared" si="123"/>
        <v>0</v>
      </c>
      <c r="J331" s="125">
        <f t="shared" si="124"/>
        <v>0</v>
      </c>
      <c r="K331" s="125">
        <f t="shared" si="125"/>
        <v>0</v>
      </c>
      <c r="L331" s="469"/>
      <c r="M331" s="470" t="s">
        <v>17</v>
      </c>
      <c r="N331" s="161"/>
    </row>
    <row r="332" spans="1:14">
      <c r="A332" s="64"/>
      <c r="B332" s="471">
        <v>10</v>
      </c>
      <c r="C332" s="376" t="s">
        <v>133</v>
      </c>
      <c r="D332" s="472" t="s">
        <v>16</v>
      </c>
      <c r="E332" s="473">
        <v>100</v>
      </c>
      <c r="F332" s="471">
        <v>1</v>
      </c>
      <c r="G332" s="471">
        <f t="shared" si="119"/>
        <v>100</v>
      </c>
      <c r="H332" s="474"/>
      <c r="I332" s="125">
        <f t="shared" si="123"/>
        <v>0</v>
      </c>
      <c r="J332" s="125">
        <f t="shared" si="124"/>
        <v>0</v>
      </c>
      <c r="K332" s="125">
        <f t="shared" si="125"/>
        <v>0</v>
      </c>
      <c r="L332" s="469"/>
      <c r="M332" s="470" t="s">
        <v>17</v>
      </c>
      <c r="N332" s="161"/>
    </row>
    <row r="333" spans="1:14" ht="69">
      <c r="A333" s="64"/>
      <c r="B333" s="471">
        <v>11</v>
      </c>
      <c r="C333" s="376" t="s">
        <v>134</v>
      </c>
      <c r="D333" s="472" t="s">
        <v>16</v>
      </c>
      <c r="E333" s="475">
        <v>250</v>
      </c>
      <c r="F333" s="471">
        <v>1</v>
      </c>
      <c r="G333" s="471">
        <f t="shared" si="119"/>
        <v>250</v>
      </c>
      <c r="H333" s="474"/>
      <c r="I333" s="125">
        <f t="shared" si="123"/>
        <v>0</v>
      </c>
      <c r="J333" s="125">
        <f t="shared" si="124"/>
        <v>0</v>
      </c>
      <c r="K333" s="125">
        <f t="shared" si="125"/>
        <v>0</v>
      </c>
      <c r="L333" s="469"/>
      <c r="M333" s="470" t="s">
        <v>17</v>
      </c>
      <c r="N333" s="161"/>
    </row>
    <row r="334" spans="1:14" ht="69">
      <c r="A334" s="64"/>
      <c r="B334" s="471">
        <v>12</v>
      </c>
      <c r="C334" s="376" t="s">
        <v>135</v>
      </c>
      <c r="D334" s="472" t="s">
        <v>16</v>
      </c>
      <c r="E334" s="475">
        <v>120</v>
      </c>
      <c r="F334" s="471">
        <v>1</v>
      </c>
      <c r="G334" s="471">
        <f t="shared" si="119"/>
        <v>120</v>
      </c>
      <c r="H334" s="474"/>
      <c r="I334" s="125">
        <f t="shared" si="123"/>
        <v>0</v>
      </c>
      <c r="J334" s="125">
        <f t="shared" si="124"/>
        <v>0</v>
      </c>
      <c r="K334" s="125">
        <f t="shared" si="125"/>
        <v>0</v>
      </c>
      <c r="L334" s="469"/>
      <c r="M334" s="470" t="s">
        <v>17</v>
      </c>
      <c r="N334" s="161"/>
    </row>
    <row r="335" spans="1:14" ht="41.4">
      <c r="A335" s="64"/>
      <c r="B335" s="471">
        <v>13</v>
      </c>
      <c r="C335" s="376" t="s">
        <v>136</v>
      </c>
      <c r="D335" s="472" t="s">
        <v>16</v>
      </c>
      <c r="E335" s="475">
        <v>4000</v>
      </c>
      <c r="F335" s="471">
        <v>1</v>
      </c>
      <c r="G335" s="471">
        <f t="shared" si="119"/>
        <v>4000</v>
      </c>
      <c r="H335" s="474"/>
      <c r="I335" s="125">
        <f t="shared" si="123"/>
        <v>0</v>
      </c>
      <c r="J335" s="125">
        <f t="shared" si="124"/>
        <v>0</v>
      </c>
      <c r="K335" s="125">
        <f t="shared" si="125"/>
        <v>0</v>
      </c>
      <c r="L335" s="469"/>
      <c r="M335" s="470" t="s">
        <v>17</v>
      </c>
      <c r="N335" s="161"/>
    </row>
    <row r="336" spans="1:14" ht="96.6">
      <c r="A336" s="64"/>
      <c r="B336" s="471">
        <v>14</v>
      </c>
      <c r="C336" s="376" t="s">
        <v>137</v>
      </c>
      <c r="D336" s="472" t="s">
        <v>16</v>
      </c>
      <c r="E336" s="475">
        <v>20000</v>
      </c>
      <c r="F336" s="471">
        <v>1</v>
      </c>
      <c r="G336" s="471">
        <f t="shared" si="119"/>
        <v>20000</v>
      </c>
      <c r="H336" s="474"/>
      <c r="I336" s="125">
        <f t="shared" si="123"/>
        <v>0</v>
      </c>
      <c r="J336" s="125">
        <f t="shared" si="124"/>
        <v>0</v>
      </c>
      <c r="K336" s="125">
        <f t="shared" si="125"/>
        <v>0</v>
      </c>
      <c r="L336" s="469"/>
      <c r="M336" s="470" t="s">
        <v>17</v>
      </c>
      <c r="N336" s="161"/>
    </row>
    <row r="337" spans="1:14" ht="82.8">
      <c r="A337" s="64"/>
      <c r="B337" s="471">
        <v>15</v>
      </c>
      <c r="C337" s="376" t="s">
        <v>138</v>
      </c>
      <c r="D337" s="472" t="s">
        <v>139</v>
      </c>
      <c r="E337" s="475">
        <v>600</v>
      </c>
      <c r="F337" s="471">
        <v>1</v>
      </c>
      <c r="G337" s="471">
        <f t="shared" si="119"/>
        <v>600</v>
      </c>
      <c r="H337" s="474"/>
      <c r="I337" s="125">
        <f t="shared" si="123"/>
        <v>0</v>
      </c>
      <c r="J337" s="125">
        <f t="shared" si="124"/>
        <v>0</v>
      </c>
      <c r="K337" s="125">
        <f t="shared" si="125"/>
        <v>0</v>
      </c>
      <c r="L337" s="469"/>
      <c r="M337" s="470" t="s">
        <v>17</v>
      </c>
      <c r="N337" s="161"/>
    </row>
    <row r="338" spans="1:14" ht="82.8">
      <c r="A338" s="64"/>
      <c r="B338" s="471">
        <v>16</v>
      </c>
      <c r="C338" s="376" t="s">
        <v>140</v>
      </c>
      <c r="D338" s="472" t="s">
        <v>141</v>
      </c>
      <c r="E338" s="475">
        <v>240</v>
      </c>
      <c r="F338" s="471">
        <v>1</v>
      </c>
      <c r="G338" s="471">
        <f t="shared" si="119"/>
        <v>240</v>
      </c>
      <c r="H338" s="474"/>
      <c r="I338" s="125">
        <f t="shared" si="123"/>
        <v>0</v>
      </c>
      <c r="J338" s="125">
        <f t="shared" si="124"/>
        <v>0</v>
      </c>
      <c r="K338" s="125">
        <f t="shared" si="125"/>
        <v>0</v>
      </c>
      <c r="L338" s="469"/>
      <c r="M338" s="470" t="s">
        <v>17</v>
      </c>
      <c r="N338" s="161"/>
    </row>
    <row r="339" spans="1:14" ht="41.4">
      <c r="A339" s="64"/>
      <c r="B339" s="471">
        <v>17</v>
      </c>
      <c r="C339" s="376" t="s">
        <v>142</v>
      </c>
      <c r="D339" s="472" t="s">
        <v>16</v>
      </c>
      <c r="E339" s="473">
        <v>10</v>
      </c>
      <c r="F339" s="471">
        <v>1</v>
      </c>
      <c r="G339" s="471">
        <f t="shared" si="119"/>
        <v>10</v>
      </c>
      <c r="H339" s="474"/>
      <c r="I339" s="125">
        <f t="shared" si="123"/>
        <v>0</v>
      </c>
      <c r="J339" s="125">
        <f t="shared" si="124"/>
        <v>0</v>
      </c>
      <c r="K339" s="125">
        <f t="shared" si="125"/>
        <v>0</v>
      </c>
      <c r="L339" s="469"/>
      <c r="M339" s="470" t="s">
        <v>17</v>
      </c>
      <c r="N339" s="161"/>
    </row>
    <row r="340" spans="1:14" ht="55.2">
      <c r="A340" s="64"/>
      <c r="B340" s="471">
        <v>18</v>
      </c>
      <c r="C340" s="376" t="s">
        <v>143</v>
      </c>
      <c r="D340" s="472" t="s">
        <v>141</v>
      </c>
      <c r="E340" s="473">
        <v>4000</v>
      </c>
      <c r="F340" s="471">
        <v>1</v>
      </c>
      <c r="G340" s="471">
        <f t="shared" si="119"/>
        <v>4000</v>
      </c>
      <c r="H340" s="474"/>
      <c r="I340" s="125">
        <f t="shared" si="123"/>
        <v>0</v>
      </c>
      <c r="J340" s="125">
        <f t="shared" si="124"/>
        <v>0</v>
      </c>
      <c r="K340" s="125">
        <f t="shared" si="125"/>
        <v>0</v>
      </c>
      <c r="L340" s="469"/>
      <c r="M340" s="470" t="s">
        <v>17</v>
      </c>
      <c r="N340" s="161"/>
    </row>
    <row r="341" spans="1:14" ht="69">
      <c r="A341" s="64"/>
      <c r="B341" s="471">
        <v>19</v>
      </c>
      <c r="C341" s="376" t="s">
        <v>144</v>
      </c>
      <c r="D341" s="472" t="s">
        <v>16</v>
      </c>
      <c r="E341" s="473">
        <v>1200</v>
      </c>
      <c r="F341" s="471">
        <v>50</v>
      </c>
      <c r="G341" s="471">
        <f t="shared" si="119"/>
        <v>24</v>
      </c>
      <c r="H341" s="474"/>
      <c r="I341" s="125">
        <f t="shared" si="123"/>
        <v>0</v>
      </c>
      <c r="J341" s="125">
        <f t="shared" si="124"/>
        <v>0</v>
      </c>
      <c r="K341" s="125">
        <f t="shared" si="125"/>
        <v>0</v>
      </c>
      <c r="L341" s="469"/>
      <c r="M341" s="470" t="s">
        <v>17</v>
      </c>
      <c r="N341" s="161"/>
    </row>
    <row r="342" spans="1:14">
      <c r="A342" s="64"/>
      <c r="B342" s="476" t="s">
        <v>23</v>
      </c>
      <c r="C342" s="459"/>
      <c r="D342" s="477"/>
      <c r="E342" s="459"/>
      <c r="F342" s="459"/>
      <c r="G342" s="459"/>
      <c r="H342" s="459"/>
      <c r="I342" s="460"/>
      <c r="J342" s="5">
        <f>SUM(J323:J341)</f>
        <v>0</v>
      </c>
      <c r="K342" s="5">
        <f>SUM(K323:K341)</f>
        <v>0</v>
      </c>
      <c r="L342" s="372"/>
      <c r="M342" s="64"/>
      <c r="N342" s="64"/>
    </row>
    <row r="343" spans="1:14">
      <c r="A343" s="64"/>
      <c r="B343" s="372"/>
      <c r="C343" s="372"/>
      <c r="D343" s="372"/>
      <c r="E343" s="372"/>
      <c r="F343" s="372"/>
      <c r="G343" s="372"/>
      <c r="H343" s="372"/>
      <c r="I343" s="372"/>
      <c r="J343" s="397" t="s">
        <v>24</v>
      </c>
      <c r="K343" s="398">
        <f>K342-J342</f>
        <v>0</v>
      </c>
      <c r="L343" s="372"/>
      <c r="M343" s="64"/>
      <c r="N343" s="64"/>
    </row>
    <row r="344" spans="1:14">
      <c r="A344" s="64"/>
      <c r="B344" s="372"/>
      <c r="C344" s="372"/>
      <c r="D344" s="372"/>
      <c r="E344" s="372"/>
      <c r="F344" s="372"/>
      <c r="G344" s="372"/>
      <c r="H344" s="372"/>
      <c r="I344" s="372"/>
      <c r="J344" s="478"/>
      <c r="K344" s="479"/>
      <c r="L344" s="372"/>
      <c r="M344" s="64"/>
      <c r="N344" s="64"/>
    </row>
    <row r="345" spans="1:14">
      <c r="A345" s="64"/>
      <c r="B345" s="169" t="s">
        <v>344</v>
      </c>
      <c r="C345" s="170"/>
      <c r="D345" s="170"/>
      <c r="E345" s="170"/>
      <c r="F345" s="105"/>
      <c r="G345" s="64"/>
      <c r="H345" s="64"/>
      <c r="I345" s="64"/>
      <c r="J345" s="64"/>
      <c r="K345" s="64"/>
      <c r="L345" s="64"/>
      <c r="M345" s="64"/>
      <c r="N345" s="64"/>
    </row>
    <row r="346" spans="1:14" ht="41.4">
      <c r="A346" s="131" t="s">
        <v>2</v>
      </c>
      <c r="B346" s="171" t="s">
        <v>345</v>
      </c>
      <c r="C346" s="171" t="s">
        <v>346</v>
      </c>
      <c r="D346" s="172" t="s">
        <v>347</v>
      </c>
      <c r="E346" s="709" t="s">
        <v>348</v>
      </c>
      <c r="F346" s="710"/>
      <c r="G346" s="64"/>
      <c r="H346" s="64"/>
      <c r="I346" s="64"/>
      <c r="J346" s="64"/>
      <c r="K346" s="64"/>
      <c r="L346" s="64"/>
      <c r="M346" s="64"/>
      <c r="N346" s="64"/>
    </row>
    <row r="347" spans="1:14">
      <c r="A347" s="161"/>
      <c r="B347" s="173"/>
      <c r="C347" s="173"/>
      <c r="D347" s="174"/>
      <c r="E347" s="707"/>
      <c r="F347" s="708"/>
      <c r="G347" s="64"/>
      <c r="H347" s="64"/>
      <c r="I347" s="64"/>
      <c r="J347" s="64"/>
      <c r="K347" s="64"/>
      <c r="L347" s="64"/>
      <c r="M347" s="64"/>
      <c r="N347" s="64"/>
    </row>
    <row r="348" spans="1:14">
      <c r="A348" s="161"/>
      <c r="B348" s="173"/>
      <c r="C348" s="173"/>
      <c r="D348" s="174"/>
      <c r="E348" s="707"/>
      <c r="F348" s="708"/>
      <c r="G348" s="64"/>
      <c r="H348" s="64"/>
      <c r="I348" s="64"/>
      <c r="J348" s="64"/>
      <c r="K348" s="64"/>
      <c r="L348" s="64"/>
      <c r="M348" s="64"/>
      <c r="N348" s="64"/>
    </row>
    <row r="349" spans="1:14">
      <c r="A349" s="161"/>
      <c r="B349" s="173"/>
      <c r="C349" s="173"/>
      <c r="D349" s="174"/>
      <c r="E349" s="707"/>
      <c r="F349" s="708"/>
      <c r="G349" s="64"/>
      <c r="H349" s="64"/>
      <c r="I349" s="64"/>
      <c r="J349" s="64"/>
      <c r="K349" s="64"/>
      <c r="L349" s="64"/>
      <c r="M349" s="64"/>
      <c r="N349" s="64"/>
    </row>
    <row r="350" spans="1:14">
      <c r="A350" s="64"/>
      <c r="B350" s="64"/>
      <c r="C350" s="64"/>
      <c r="D350" s="64"/>
      <c r="E350" s="64"/>
      <c r="F350" s="64"/>
      <c r="G350" s="64"/>
      <c r="H350" s="64"/>
      <c r="I350" s="64"/>
      <c r="J350" s="64"/>
      <c r="K350" s="64"/>
      <c r="L350" s="64"/>
      <c r="M350" s="64"/>
      <c r="N350" s="64"/>
    </row>
    <row r="351" spans="1:14">
      <c r="A351" s="64"/>
      <c r="B351" s="64"/>
      <c r="C351" s="64"/>
      <c r="D351" s="64"/>
      <c r="E351" s="64"/>
      <c r="F351" s="64"/>
      <c r="G351" s="64"/>
      <c r="H351" s="64"/>
      <c r="I351" s="64"/>
      <c r="J351" s="64"/>
      <c r="K351" s="64"/>
      <c r="L351" s="64"/>
      <c r="M351" s="64"/>
      <c r="N351" s="64"/>
    </row>
    <row r="352" spans="1:14">
      <c r="A352" s="64"/>
      <c r="B352" s="99"/>
      <c r="C352" s="78" t="s">
        <v>363</v>
      </c>
      <c r="D352" s="99"/>
      <c r="E352" s="99"/>
      <c r="F352" s="99"/>
      <c r="G352" s="106"/>
      <c r="H352" s="309"/>
      <c r="I352" s="106"/>
      <c r="J352" s="106"/>
      <c r="K352" s="106"/>
      <c r="L352" s="105"/>
      <c r="M352" s="105"/>
      <c r="N352" s="64"/>
    </row>
    <row r="353" spans="1:14">
      <c r="A353" s="64"/>
      <c r="B353" s="99"/>
      <c r="C353" s="78" t="s">
        <v>103</v>
      </c>
      <c r="D353" s="99"/>
      <c r="E353" s="99"/>
      <c r="F353" s="99"/>
      <c r="G353" s="106"/>
      <c r="H353" s="309"/>
      <c r="I353" s="106"/>
      <c r="J353" s="106"/>
      <c r="K353" s="106"/>
      <c r="L353" s="105"/>
      <c r="M353" s="105"/>
      <c r="N353" s="64"/>
    </row>
    <row r="354" spans="1:14">
      <c r="A354" s="64"/>
      <c r="B354" s="99"/>
      <c r="C354" s="78" t="s">
        <v>104</v>
      </c>
      <c r="D354" s="99"/>
      <c r="E354" s="99"/>
      <c r="F354" s="99"/>
      <c r="G354" s="106"/>
      <c r="H354" s="309"/>
      <c r="I354" s="106"/>
      <c r="J354" s="106"/>
      <c r="K354" s="106"/>
      <c r="L354" s="105"/>
      <c r="M354" s="105"/>
      <c r="N354" s="64"/>
    </row>
    <row r="355" spans="1:14" ht="41.4">
      <c r="A355" s="64"/>
      <c r="B355" s="341" t="s">
        <v>2</v>
      </c>
      <c r="C355" s="341" t="s">
        <v>3</v>
      </c>
      <c r="D355" s="341" t="s">
        <v>4</v>
      </c>
      <c r="E355" s="341" t="s">
        <v>5</v>
      </c>
      <c r="F355" s="341" t="s">
        <v>6</v>
      </c>
      <c r="G355" s="341" t="s">
        <v>7</v>
      </c>
      <c r="H355" s="480" t="s">
        <v>8</v>
      </c>
      <c r="I355" s="341" t="s">
        <v>9</v>
      </c>
      <c r="J355" s="341" t="s">
        <v>10</v>
      </c>
      <c r="K355" s="341" t="s">
        <v>11</v>
      </c>
      <c r="L355" s="341" t="s">
        <v>12</v>
      </c>
      <c r="M355" s="703" t="s">
        <v>13</v>
      </c>
      <c r="N355" s="71" t="s">
        <v>25</v>
      </c>
    </row>
    <row r="356" spans="1:14" ht="138.6">
      <c r="A356" s="64"/>
      <c r="B356" s="323">
        <v>1</v>
      </c>
      <c r="C356" s="374" t="s">
        <v>337</v>
      </c>
      <c r="D356" s="472" t="s">
        <v>141</v>
      </c>
      <c r="E356" s="473">
        <v>800</v>
      </c>
      <c r="F356" s="471">
        <v>1</v>
      </c>
      <c r="G356" s="471">
        <f>CEILING(E356/F356,1)</f>
        <v>800</v>
      </c>
      <c r="H356" s="474"/>
      <c r="I356" s="125">
        <f t="shared" ref="I356" si="126">H356*L356+H356</f>
        <v>0</v>
      </c>
      <c r="J356" s="125">
        <f t="shared" ref="J356" si="127">ROUND(G356*H356,2)</f>
        <v>0</v>
      </c>
      <c r="K356" s="125">
        <f t="shared" ref="K356" si="128">ROUND(G356*I356,2)</f>
        <v>0</v>
      </c>
      <c r="L356" s="370"/>
      <c r="M356" s="160"/>
      <c r="N356" s="161"/>
    </row>
    <row r="357" spans="1:14">
      <c r="A357" s="64"/>
      <c r="B357" s="182" t="s">
        <v>23</v>
      </c>
      <c r="C357" s="183"/>
      <c r="D357" s="183"/>
      <c r="E357" s="183"/>
      <c r="F357" s="183"/>
      <c r="G357" s="183"/>
      <c r="H357" s="337"/>
      <c r="I357" s="184"/>
      <c r="J357" s="5">
        <f>SUM(J356)</f>
        <v>0</v>
      </c>
      <c r="K357" s="5">
        <f>SUM(K356)</f>
        <v>0</v>
      </c>
      <c r="L357" s="105"/>
      <c r="M357" s="105"/>
      <c r="N357" s="64"/>
    </row>
    <row r="358" spans="1:14">
      <c r="A358" s="64"/>
      <c r="B358" s="64"/>
      <c r="C358" s="64"/>
      <c r="D358" s="64"/>
      <c r="E358" s="64"/>
      <c r="F358" s="64"/>
      <c r="G358" s="64"/>
      <c r="H358" s="64"/>
      <c r="I358" s="64"/>
      <c r="J358" s="139" t="s">
        <v>24</v>
      </c>
      <c r="K358" s="45">
        <f>K357-J357</f>
        <v>0</v>
      </c>
      <c r="L358" s="64"/>
      <c r="M358" s="64"/>
      <c r="N358" s="64"/>
    </row>
    <row r="359" spans="1:14">
      <c r="A359" s="64"/>
      <c r="B359" s="64"/>
      <c r="C359" s="64"/>
      <c r="D359" s="64"/>
      <c r="E359" s="64"/>
      <c r="F359" s="64"/>
      <c r="G359" s="64"/>
      <c r="H359" s="64"/>
      <c r="I359" s="64"/>
      <c r="J359" s="64"/>
      <c r="K359" s="64"/>
      <c r="L359" s="64"/>
      <c r="M359" s="64"/>
      <c r="N359" s="64"/>
    </row>
    <row r="360" spans="1:14">
      <c r="A360" s="64"/>
      <c r="B360" s="64"/>
      <c r="C360" s="64"/>
      <c r="D360" s="64"/>
      <c r="E360" s="64"/>
      <c r="F360" s="64"/>
      <c r="G360" s="64"/>
      <c r="H360" s="64"/>
      <c r="I360" s="64"/>
      <c r="J360" s="64"/>
      <c r="K360" s="64"/>
      <c r="L360" s="64"/>
      <c r="M360" s="64"/>
      <c r="N360" s="64"/>
    </row>
    <row r="361" spans="1:14">
      <c r="A361" s="64"/>
      <c r="B361" s="48"/>
      <c r="C361" s="48"/>
      <c r="D361" s="48"/>
      <c r="E361" s="48"/>
      <c r="F361" s="48"/>
      <c r="G361" s="48"/>
      <c r="H361" s="48"/>
      <c r="I361" s="48"/>
      <c r="J361" s="48"/>
      <c r="K361" s="48"/>
      <c r="L361" s="48"/>
      <c r="M361" s="48"/>
      <c r="N361" s="64"/>
    </row>
    <row r="362" spans="1:14">
      <c r="A362" s="64"/>
      <c r="B362" s="481"/>
      <c r="C362" s="82" t="s">
        <v>364</v>
      </c>
      <c r="D362" s="481"/>
      <c r="E362" s="481"/>
      <c r="F362" s="481"/>
      <c r="G362" s="481"/>
      <c r="H362" s="481"/>
      <c r="I362" s="481"/>
      <c r="J362" s="481"/>
      <c r="K362" s="267"/>
      <c r="L362" s="481"/>
      <c r="M362" s="481"/>
      <c r="N362" s="64"/>
    </row>
    <row r="363" spans="1:14">
      <c r="A363" s="64"/>
      <c r="B363" s="481"/>
      <c r="C363" s="82" t="s">
        <v>147</v>
      </c>
      <c r="D363" s="481"/>
      <c r="E363" s="481"/>
      <c r="F363" s="481"/>
      <c r="G363" s="481"/>
      <c r="H363" s="481"/>
      <c r="I363" s="481"/>
      <c r="J363" s="481"/>
      <c r="K363" s="267"/>
      <c r="L363" s="481"/>
      <c r="M363" s="481"/>
      <c r="N363" s="64"/>
    </row>
    <row r="364" spans="1:14">
      <c r="A364" s="64"/>
      <c r="B364" s="481"/>
      <c r="C364" s="82" t="s">
        <v>89</v>
      </c>
      <c r="D364" s="481"/>
      <c r="E364" s="481"/>
      <c r="F364" s="481"/>
      <c r="G364" s="481"/>
      <c r="H364" s="481"/>
      <c r="I364" s="481"/>
      <c r="J364" s="481"/>
      <c r="K364" s="267"/>
      <c r="L364" s="481"/>
      <c r="M364" s="481"/>
      <c r="N364" s="64"/>
    </row>
    <row r="365" spans="1:14" ht="41.4">
      <c r="A365" s="64"/>
      <c r="B365" s="90" t="s">
        <v>2</v>
      </c>
      <c r="C365" s="90" t="s">
        <v>3</v>
      </c>
      <c r="D365" s="90" t="s">
        <v>4</v>
      </c>
      <c r="E365" s="90" t="s">
        <v>5</v>
      </c>
      <c r="F365" s="90" t="s">
        <v>6</v>
      </c>
      <c r="G365" s="90" t="s">
        <v>7</v>
      </c>
      <c r="H365" s="670" t="s">
        <v>8</v>
      </c>
      <c r="I365" s="131" t="s">
        <v>9</v>
      </c>
      <c r="J365" s="131" t="s">
        <v>10</v>
      </c>
      <c r="K365" s="131" t="s">
        <v>11</v>
      </c>
      <c r="L365" s="674" t="s">
        <v>12</v>
      </c>
      <c r="M365" s="131" t="s">
        <v>13</v>
      </c>
      <c r="N365" s="71" t="s">
        <v>25</v>
      </c>
    </row>
    <row r="366" spans="1:14" ht="110.4">
      <c r="A366" s="64"/>
      <c r="B366" s="413">
        <v>1</v>
      </c>
      <c r="C366" s="482" t="s">
        <v>354</v>
      </c>
      <c r="D366" s="178" t="s">
        <v>16</v>
      </c>
      <c r="E366" s="179">
        <v>100</v>
      </c>
      <c r="F366" s="176">
        <v>10</v>
      </c>
      <c r="G366" s="49">
        <f>CEILING(E366/F366,1)</f>
        <v>10</v>
      </c>
      <c r="H366" s="377"/>
      <c r="I366" s="125">
        <f t="shared" ref="I366" si="129">H366*L366+H366</f>
        <v>0</v>
      </c>
      <c r="J366" s="125">
        <f t="shared" ref="J366" si="130">ROUND(G366*H366,2)</f>
        <v>0</v>
      </c>
      <c r="K366" s="125">
        <f t="shared" ref="K366" si="131">ROUND(G366*I366,2)</f>
        <v>0</v>
      </c>
      <c r="L366" s="483"/>
      <c r="M366" s="470" t="s">
        <v>17</v>
      </c>
      <c r="N366" s="161" t="s">
        <v>170</v>
      </c>
    </row>
    <row r="367" spans="1:14" ht="127.5" customHeight="1">
      <c r="A367" s="64"/>
      <c r="B367" s="413">
        <v>2</v>
      </c>
      <c r="C367" s="482" t="s">
        <v>355</v>
      </c>
      <c r="D367" s="178" t="s">
        <v>16</v>
      </c>
      <c r="E367" s="179">
        <v>1800</v>
      </c>
      <c r="F367" s="176">
        <v>10</v>
      </c>
      <c r="G367" s="49">
        <f>CEILING(E367/F367,1)</f>
        <v>180</v>
      </c>
      <c r="H367" s="377"/>
      <c r="I367" s="125">
        <f t="shared" ref="I367:I368" si="132">H367*L367+H367</f>
        <v>0</v>
      </c>
      <c r="J367" s="125">
        <f t="shared" ref="J367:J368" si="133">ROUND(G367*H367,2)</f>
        <v>0</v>
      </c>
      <c r="K367" s="125">
        <f t="shared" ref="K367:K368" si="134">ROUND(G367*I367,2)</f>
        <v>0</v>
      </c>
      <c r="L367" s="483"/>
      <c r="M367" s="470" t="s">
        <v>17</v>
      </c>
      <c r="N367" s="161"/>
    </row>
    <row r="368" spans="1:14" ht="65.25" customHeight="1">
      <c r="A368" s="64"/>
      <c r="B368" s="413">
        <v>3</v>
      </c>
      <c r="C368" s="482" t="s">
        <v>356</v>
      </c>
      <c r="D368" s="178" t="s">
        <v>16</v>
      </c>
      <c r="E368" s="179">
        <v>1000</v>
      </c>
      <c r="F368" s="176">
        <v>10</v>
      </c>
      <c r="G368" s="49">
        <f>CEILING(E368/F368,1)</f>
        <v>100</v>
      </c>
      <c r="H368" s="377"/>
      <c r="I368" s="125">
        <f t="shared" si="132"/>
        <v>0</v>
      </c>
      <c r="J368" s="125">
        <f t="shared" si="133"/>
        <v>0</v>
      </c>
      <c r="K368" s="125">
        <f t="shared" si="134"/>
        <v>0</v>
      </c>
      <c r="L368" s="483"/>
      <c r="M368" s="470" t="s">
        <v>17</v>
      </c>
      <c r="N368" s="161"/>
    </row>
    <row r="369" spans="1:14">
      <c r="A369" s="64"/>
      <c r="B369" s="484" t="s">
        <v>23</v>
      </c>
      <c r="C369" s="279"/>
      <c r="D369" s="279"/>
      <c r="E369" s="279"/>
      <c r="F369" s="279"/>
      <c r="G369" s="279"/>
      <c r="H369" s="350"/>
      <c r="I369" s="351"/>
      <c r="J369" s="5">
        <f>SUM(J366:J368)</f>
        <v>0</v>
      </c>
      <c r="K369" s="5">
        <f>SUM(K366:K368)</f>
        <v>0</v>
      </c>
      <c r="L369" s="481"/>
      <c r="M369" s="481"/>
      <c r="N369" s="64"/>
    </row>
    <row r="370" spans="1:14">
      <c r="A370" s="64"/>
      <c r="B370" s="64"/>
      <c r="C370" s="64"/>
      <c r="D370" s="64"/>
      <c r="E370" s="64"/>
      <c r="F370" s="64"/>
      <c r="G370" s="64"/>
      <c r="H370" s="64"/>
      <c r="I370" s="64"/>
      <c r="J370" s="139" t="s">
        <v>24</v>
      </c>
      <c r="K370" s="45">
        <f>K369-J369</f>
        <v>0</v>
      </c>
      <c r="L370" s="64"/>
      <c r="M370" s="64"/>
      <c r="N370" s="64"/>
    </row>
    <row r="371" spans="1:14">
      <c r="A371" s="64"/>
      <c r="B371" s="64"/>
      <c r="C371" s="64"/>
      <c r="D371" s="64"/>
      <c r="E371" s="64"/>
      <c r="F371" s="64"/>
      <c r="G371" s="64"/>
      <c r="H371" s="64"/>
      <c r="I371" s="64"/>
      <c r="J371" s="64"/>
      <c r="K371" s="64"/>
      <c r="L371" s="64"/>
      <c r="M371" s="64"/>
      <c r="N371" s="64"/>
    </row>
    <row r="372" spans="1:14">
      <c r="A372" s="64"/>
      <c r="B372" s="169" t="s">
        <v>344</v>
      </c>
      <c r="C372" s="170"/>
      <c r="D372" s="170"/>
      <c r="E372" s="170"/>
      <c r="F372" s="105"/>
      <c r="G372" s="64"/>
      <c r="H372" s="64"/>
      <c r="I372" s="64"/>
      <c r="J372" s="64"/>
      <c r="K372" s="64"/>
      <c r="L372" s="64"/>
      <c r="M372" s="64"/>
      <c r="N372" s="64"/>
    </row>
    <row r="373" spans="1:14" ht="41.4">
      <c r="A373" s="131" t="s">
        <v>2</v>
      </c>
      <c r="B373" s="171" t="s">
        <v>345</v>
      </c>
      <c r="C373" s="171" t="s">
        <v>346</v>
      </c>
      <c r="D373" s="172" t="s">
        <v>347</v>
      </c>
      <c r="E373" s="709" t="s">
        <v>348</v>
      </c>
      <c r="F373" s="710"/>
      <c r="G373" s="64"/>
      <c r="H373" s="64"/>
      <c r="I373" s="64"/>
      <c r="J373" s="64"/>
      <c r="K373" s="64"/>
      <c r="L373" s="64"/>
      <c r="M373" s="64"/>
      <c r="N373" s="64"/>
    </row>
    <row r="374" spans="1:14">
      <c r="A374" s="161"/>
      <c r="B374" s="173"/>
      <c r="C374" s="173"/>
      <c r="D374" s="174"/>
      <c r="E374" s="707"/>
      <c r="F374" s="708"/>
      <c r="G374" s="64"/>
      <c r="H374" s="64"/>
      <c r="I374" s="64"/>
      <c r="J374" s="64"/>
      <c r="K374" s="64"/>
      <c r="L374" s="64"/>
      <c r="M374" s="64"/>
      <c r="N374" s="64"/>
    </row>
    <row r="375" spans="1:14">
      <c r="A375" s="161"/>
      <c r="B375" s="173"/>
      <c r="C375" s="173"/>
      <c r="D375" s="174"/>
      <c r="E375" s="707"/>
      <c r="F375" s="708"/>
      <c r="G375" s="64"/>
      <c r="H375" s="64"/>
      <c r="I375" s="64"/>
      <c r="J375" s="64"/>
      <c r="K375" s="64"/>
      <c r="L375" s="64"/>
      <c r="M375" s="64"/>
      <c r="N375" s="64"/>
    </row>
    <row r="376" spans="1:14">
      <c r="A376" s="161"/>
      <c r="B376" s="173"/>
      <c r="C376" s="173"/>
      <c r="D376" s="174"/>
      <c r="E376" s="707"/>
      <c r="F376" s="708"/>
      <c r="G376" s="64"/>
      <c r="H376" s="64"/>
      <c r="I376" s="64"/>
      <c r="J376" s="64"/>
      <c r="K376" s="64"/>
      <c r="L376" s="64"/>
      <c r="M376" s="64"/>
      <c r="N376" s="64"/>
    </row>
    <row r="377" spans="1:14">
      <c r="A377" s="64"/>
      <c r="B377" s="64"/>
      <c r="C377" s="64"/>
      <c r="D377" s="64"/>
      <c r="E377" s="64"/>
      <c r="F377" s="64"/>
      <c r="G377" s="64"/>
      <c r="H377" s="64"/>
      <c r="I377" s="64"/>
      <c r="J377" s="64"/>
      <c r="K377" s="64"/>
      <c r="L377" s="64"/>
      <c r="M377" s="64"/>
      <c r="N377" s="64"/>
    </row>
    <row r="378" spans="1:14">
      <c r="A378" s="64"/>
      <c r="B378" s="64"/>
      <c r="C378" s="64"/>
      <c r="D378" s="64"/>
      <c r="E378" s="64"/>
      <c r="F378" s="64"/>
      <c r="G378" s="64"/>
      <c r="H378" s="64"/>
      <c r="I378" s="64"/>
      <c r="J378" s="64"/>
      <c r="K378" s="64"/>
      <c r="L378" s="64"/>
      <c r="M378" s="64"/>
      <c r="N378" s="64"/>
    </row>
    <row r="379" spans="1:14" ht="15.6">
      <c r="A379" s="64"/>
      <c r="B379" s="64"/>
      <c r="C379" s="175"/>
      <c r="D379" s="48"/>
      <c r="E379" s="48"/>
      <c r="F379" s="48"/>
      <c r="G379" s="48"/>
      <c r="H379" s="48"/>
      <c r="I379" s="64"/>
      <c r="J379" s="64"/>
      <c r="K379" s="64"/>
      <c r="L379" s="64"/>
      <c r="M379" s="64"/>
      <c r="N379" s="64"/>
    </row>
    <row r="380" spans="1:14">
      <c r="A380" s="64"/>
      <c r="B380" s="106"/>
      <c r="C380" s="79" t="s">
        <v>365</v>
      </c>
      <c r="D380" s="106"/>
      <c r="E380" s="106"/>
      <c r="F380" s="106"/>
      <c r="G380" s="106"/>
      <c r="H380" s="485"/>
      <c r="I380" s="106"/>
      <c r="J380" s="106"/>
      <c r="K380" s="106"/>
      <c r="L380" s="106"/>
      <c r="M380" s="106"/>
      <c r="N380" s="64"/>
    </row>
    <row r="381" spans="1:14">
      <c r="A381" s="64"/>
      <c r="B381" s="106"/>
      <c r="C381" s="79" t="s">
        <v>148</v>
      </c>
      <c r="D381" s="106"/>
      <c r="E381" s="106"/>
      <c r="F381" s="106"/>
      <c r="G381" s="106"/>
      <c r="H381" s="485"/>
      <c r="I381" s="106"/>
      <c r="J381" s="106"/>
      <c r="K381" s="106"/>
      <c r="L381" s="106"/>
      <c r="M381" s="106"/>
      <c r="N381" s="64"/>
    </row>
    <row r="382" spans="1:14">
      <c r="A382" s="64"/>
      <c r="B382" s="106"/>
      <c r="C382" s="79" t="s">
        <v>149</v>
      </c>
      <c r="D382" s="106"/>
      <c r="E382" s="106"/>
      <c r="F382" s="106"/>
      <c r="G382" s="106"/>
      <c r="H382" s="485"/>
      <c r="I382" s="106"/>
      <c r="J382" s="106"/>
      <c r="K382" s="106"/>
      <c r="L382" s="106"/>
      <c r="M382" s="106"/>
      <c r="N382" s="64"/>
    </row>
    <row r="383" spans="1:14" ht="41.4">
      <c r="A383" s="64"/>
      <c r="B383" s="90" t="s">
        <v>2</v>
      </c>
      <c r="C383" s="90" t="s">
        <v>3</v>
      </c>
      <c r="D383" s="90" t="s">
        <v>4</v>
      </c>
      <c r="E383" s="90" t="s">
        <v>5</v>
      </c>
      <c r="F383" s="90" t="s">
        <v>6</v>
      </c>
      <c r="G383" s="90" t="s">
        <v>7</v>
      </c>
      <c r="H383" s="670" t="s">
        <v>8</v>
      </c>
      <c r="I383" s="131" t="s">
        <v>9</v>
      </c>
      <c r="J383" s="131" t="s">
        <v>10</v>
      </c>
      <c r="K383" s="131" t="s">
        <v>11</v>
      </c>
      <c r="L383" s="674" t="s">
        <v>12</v>
      </c>
      <c r="M383" s="131" t="s">
        <v>13</v>
      </c>
      <c r="N383" s="71" t="s">
        <v>25</v>
      </c>
    </row>
    <row r="384" spans="1:14" ht="27.6">
      <c r="A384" s="64"/>
      <c r="B384" s="355">
        <v>1</v>
      </c>
      <c r="C384" s="376" t="s">
        <v>150</v>
      </c>
      <c r="D384" s="178" t="s">
        <v>16</v>
      </c>
      <c r="E384" s="179">
        <v>30</v>
      </c>
      <c r="F384" s="176">
        <v>1</v>
      </c>
      <c r="G384" s="49">
        <f>CEILING(E384/F384,1)</f>
        <v>30</v>
      </c>
      <c r="H384" s="377"/>
      <c r="I384" s="125">
        <f t="shared" ref="I384" si="135">H384*L384+H384</f>
        <v>0</v>
      </c>
      <c r="J384" s="125">
        <f t="shared" ref="J384" si="136">ROUND(G384*H384,2)</f>
        <v>0</v>
      </c>
      <c r="K384" s="125">
        <f t="shared" ref="K384" si="137">ROUND(G384*I384,2)</f>
        <v>0</v>
      </c>
      <c r="L384" s="370"/>
      <c r="M384" s="486"/>
      <c r="N384" s="161"/>
    </row>
    <row r="385" spans="1:14" ht="41.4">
      <c r="A385" s="64"/>
      <c r="B385" s="355">
        <v>2</v>
      </c>
      <c r="C385" s="376" t="s">
        <v>151</v>
      </c>
      <c r="D385" s="178" t="s">
        <v>16</v>
      </c>
      <c r="E385" s="179">
        <v>30</v>
      </c>
      <c r="F385" s="176">
        <v>1</v>
      </c>
      <c r="G385" s="49">
        <f>CEILING(E385/F385,1)</f>
        <v>30</v>
      </c>
      <c r="H385" s="487"/>
      <c r="I385" s="125">
        <f t="shared" ref="I385:I386" si="138">H385*L385+H385</f>
        <v>0</v>
      </c>
      <c r="J385" s="125">
        <f t="shared" ref="J385:J386" si="139">ROUND(G385*H385,2)</f>
        <v>0</v>
      </c>
      <c r="K385" s="125">
        <f t="shared" ref="K385:K386" si="140">ROUND(G385*I385,2)</f>
        <v>0</v>
      </c>
      <c r="L385" s="370"/>
      <c r="M385" s="486"/>
      <c r="N385" s="161"/>
    </row>
    <row r="386" spans="1:14" ht="55.2">
      <c r="A386" s="64"/>
      <c r="B386" s="355">
        <v>3</v>
      </c>
      <c r="C386" s="376" t="s">
        <v>152</v>
      </c>
      <c r="D386" s="368" t="s">
        <v>16</v>
      </c>
      <c r="E386" s="346">
        <v>200</v>
      </c>
      <c r="F386" s="176">
        <v>1</v>
      </c>
      <c r="G386" s="49">
        <f>CEILING(E386/F386,1)</f>
        <v>200</v>
      </c>
      <c r="H386" s="488"/>
      <c r="I386" s="125">
        <f t="shared" si="138"/>
        <v>0</v>
      </c>
      <c r="J386" s="125">
        <f t="shared" si="139"/>
        <v>0</v>
      </c>
      <c r="K386" s="125">
        <f t="shared" si="140"/>
        <v>0</v>
      </c>
      <c r="L386" s="411"/>
      <c r="M386" s="160"/>
      <c r="N386" s="161"/>
    </row>
    <row r="387" spans="1:14">
      <c r="A387" s="64"/>
      <c r="B387" s="182" t="s">
        <v>23</v>
      </c>
      <c r="C387" s="183"/>
      <c r="D387" s="183"/>
      <c r="E387" s="183"/>
      <c r="F387" s="183"/>
      <c r="G387" s="183"/>
      <c r="H387" s="337"/>
      <c r="I387" s="184"/>
      <c r="J387" s="4">
        <f>SUM(J384:J386)</f>
        <v>0</v>
      </c>
      <c r="K387" s="4">
        <f>SUM(K384:K386)</f>
        <v>0</v>
      </c>
      <c r="L387" s="106"/>
      <c r="M387" s="106"/>
      <c r="N387" s="64"/>
    </row>
    <row r="388" spans="1:14">
      <c r="A388" s="64"/>
      <c r="B388" s="79"/>
      <c r="C388" s="79"/>
      <c r="D388" s="106"/>
      <c r="E388" s="106"/>
      <c r="F388" s="106"/>
      <c r="G388" s="106"/>
      <c r="H388" s="485"/>
      <c r="I388" s="106"/>
      <c r="J388" s="489" t="s">
        <v>24</v>
      </c>
      <c r="K388" s="490">
        <f>K387-J387</f>
        <v>0</v>
      </c>
      <c r="L388" s="106"/>
      <c r="M388" s="106"/>
      <c r="N388" s="64"/>
    </row>
    <row r="389" spans="1:14">
      <c r="A389" s="64"/>
      <c r="B389" s="79"/>
      <c r="C389" s="79"/>
      <c r="D389" s="106"/>
      <c r="E389" s="106"/>
      <c r="F389" s="106"/>
      <c r="G389" s="106"/>
      <c r="H389" s="485"/>
      <c r="I389" s="106"/>
      <c r="J389" s="491"/>
      <c r="K389" s="492"/>
      <c r="L389" s="106"/>
      <c r="M389" s="106"/>
      <c r="N389" s="64"/>
    </row>
    <row r="390" spans="1:14">
      <c r="A390" s="64"/>
      <c r="B390" s="79"/>
      <c r="C390" s="79"/>
      <c r="D390" s="106"/>
      <c r="E390" s="106"/>
      <c r="F390" s="106"/>
      <c r="G390" s="106"/>
      <c r="H390" s="485"/>
      <c r="I390" s="106"/>
      <c r="J390" s="491"/>
      <c r="K390" s="492"/>
      <c r="L390" s="106"/>
      <c r="M390" s="106"/>
      <c r="N390" s="64"/>
    </row>
    <row r="391" spans="1:14">
      <c r="A391" s="64"/>
      <c r="B391" s="79"/>
      <c r="C391" s="79"/>
      <c r="D391" s="106"/>
      <c r="E391" s="106"/>
      <c r="F391" s="106"/>
      <c r="G391" s="106"/>
      <c r="H391" s="485"/>
      <c r="I391" s="106"/>
      <c r="J391" s="493"/>
      <c r="K391" s="47"/>
      <c r="L391" s="106"/>
      <c r="M391" s="106"/>
      <c r="N391" s="64"/>
    </row>
    <row r="392" spans="1:14">
      <c r="A392" s="64"/>
      <c r="B392" s="79"/>
      <c r="C392" s="79" t="s">
        <v>366</v>
      </c>
      <c r="D392" s="494"/>
      <c r="E392" s="106"/>
      <c r="F392" s="106"/>
      <c r="G392" s="106"/>
      <c r="H392" s="485"/>
      <c r="I392" s="106"/>
      <c r="J392" s="106"/>
      <c r="K392" s="106"/>
      <c r="L392" s="106"/>
      <c r="M392" s="106"/>
      <c r="N392" s="64"/>
    </row>
    <row r="393" spans="1:14">
      <c r="A393" s="64"/>
      <c r="B393" s="79"/>
      <c r="C393" s="79" t="s">
        <v>153</v>
      </c>
      <c r="D393" s="79"/>
      <c r="E393" s="106"/>
      <c r="F393" s="106"/>
      <c r="G393" s="106"/>
      <c r="H393" s="485"/>
      <c r="I393" s="106"/>
      <c r="J393" s="106"/>
      <c r="K393" s="106"/>
      <c r="L393" s="106"/>
      <c r="M393" s="106"/>
      <c r="N393" s="64"/>
    </row>
    <row r="394" spans="1:14">
      <c r="A394" s="64"/>
      <c r="B394" s="79"/>
      <c r="C394" s="79" t="s">
        <v>1</v>
      </c>
      <c r="D394" s="79"/>
      <c r="E394" s="106"/>
      <c r="F394" s="106"/>
      <c r="G394" s="106"/>
      <c r="H394" s="485"/>
      <c r="I394" s="106"/>
      <c r="J394" s="106"/>
      <c r="K394" s="106"/>
      <c r="L394" s="106"/>
      <c r="M394" s="106"/>
      <c r="N394" s="64"/>
    </row>
    <row r="395" spans="1:14" ht="41.4">
      <c r="A395" s="64"/>
      <c r="B395" s="90" t="s">
        <v>2</v>
      </c>
      <c r="C395" s="90" t="s">
        <v>3</v>
      </c>
      <c r="D395" s="90" t="s">
        <v>4</v>
      </c>
      <c r="E395" s="90" t="s">
        <v>5</v>
      </c>
      <c r="F395" s="90" t="s">
        <v>6</v>
      </c>
      <c r="G395" s="90" t="s">
        <v>7</v>
      </c>
      <c r="H395" s="670" t="s">
        <v>8</v>
      </c>
      <c r="I395" s="131" t="s">
        <v>9</v>
      </c>
      <c r="J395" s="131" t="s">
        <v>10</v>
      </c>
      <c r="K395" s="131" t="s">
        <v>11</v>
      </c>
      <c r="L395" s="674" t="s">
        <v>12</v>
      </c>
      <c r="M395" s="131" t="s">
        <v>13</v>
      </c>
      <c r="N395" s="71" t="s">
        <v>25</v>
      </c>
    </row>
    <row r="396" spans="1:14" ht="151.80000000000001">
      <c r="A396" s="64"/>
      <c r="B396" s="176">
        <v>1</v>
      </c>
      <c r="C396" s="482" t="s">
        <v>154</v>
      </c>
      <c r="D396" s="178" t="s">
        <v>16</v>
      </c>
      <c r="E396" s="179">
        <v>240</v>
      </c>
      <c r="F396" s="176">
        <v>1</v>
      </c>
      <c r="G396" s="49">
        <f>CEILING(E396/F396,1)</f>
        <v>240</v>
      </c>
      <c r="H396" s="377"/>
      <c r="I396" s="125">
        <f t="shared" ref="I396" si="141">H396*L396+H396</f>
        <v>0</v>
      </c>
      <c r="J396" s="125">
        <f t="shared" ref="J396" si="142">ROUND(G396*H396,2)</f>
        <v>0</v>
      </c>
      <c r="K396" s="125">
        <f t="shared" ref="K396" si="143">ROUND(G396*I396,2)</f>
        <v>0</v>
      </c>
      <c r="L396" s="370"/>
      <c r="M396" s="495" t="s">
        <v>17</v>
      </c>
      <c r="N396" s="161"/>
    </row>
    <row r="397" spans="1:14">
      <c r="A397" s="64"/>
      <c r="B397" s="182" t="s">
        <v>23</v>
      </c>
      <c r="C397" s="183"/>
      <c r="D397" s="183"/>
      <c r="E397" s="183"/>
      <c r="F397" s="183"/>
      <c r="G397" s="183"/>
      <c r="H397" s="337"/>
      <c r="I397" s="184"/>
      <c r="J397" s="5">
        <f>SUM(J396)</f>
        <v>0</v>
      </c>
      <c r="K397" s="5">
        <f>SUM(K396)</f>
        <v>0</v>
      </c>
      <c r="L397" s="106"/>
      <c r="M397" s="106"/>
      <c r="N397" s="64"/>
    </row>
    <row r="398" spans="1:14">
      <c r="A398" s="64"/>
      <c r="B398" s="106"/>
      <c r="C398" s="106"/>
      <c r="D398" s="106"/>
      <c r="E398" s="106"/>
      <c r="F398" s="106"/>
      <c r="G398" s="106"/>
      <c r="H398" s="485"/>
      <c r="I398" s="106"/>
      <c r="J398" s="353" t="s">
        <v>24</v>
      </c>
      <c r="K398" s="45">
        <f>K397-J397</f>
        <v>0</v>
      </c>
      <c r="L398" s="106"/>
      <c r="M398" s="106"/>
      <c r="N398" s="64"/>
    </row>
    <row r="399" spans="1:14">
      <c r="A399" s="64"/>
      <c r="B399" s="106"/>
      <c r="C399" s="106"/>
      <c r="D399" s="106"/>
      <c r="E399" s="106"/>
      <c r="F399" s="106"/>
      <c r="G399" s="106"/>
      <c r="H399" s="485"/>
      <c r="I399" s="106"/>
      <c r="J399" s="375"/>
      <c r="K399" s="47"/>
      <c r="L399" s="106"/>
      <c r="M399" s="106"/>
      <c r="N399" s="64"/>
    </row>
    <row r="400" spans="1:14">
      <c r="A400" s="64"/>
      <c r="B400" s="169" t="s">
        <v>344</v>
      </c>
      <c r="C400" s="170"/>
      <c r="D400" s="170"/>
      <c r="E400" s="170"/>
      <c r="F400" s="105"/>
      <c r="G400" s="106"/>
      <c r="H400" s="485"/>
      <c r="I400" s="106"/>
      <c r="J400" s="375"/>
      <c r="K400" s="47"/>
      <c r="L400" s="106"/>
      <c r="M400" s="106"/>
      <c r="N400" s="64"/>
    </row>
    <row r="401" spans="1:14" ht="41.4">
      <c r="A401" s="131" t="s">
        <v>2</v>
      </c>
      <c r="B401" s="171" t="s">
        <v>345</v>
      </c>
      <c r="C401" s="171" t="s">
        <v>346</v>
      </c>
      <c r="D401" s="172" t="s">
        <v>347</v>
      </c>
      <c r="E401" s="709" t="s">
        <v>348</v>
      </c>
      <c r="F401" s="710"/>
      <c r="G401" s="106"/>
      <c r="H401" s="485"/>
      <c r="I401" s="106"/>
      <c r="J401" s="375"/>
      <c r="K401" s="47"/>
      <c r="L401" s="106"/>
      <c r="M401" s="106"/>
      <c r="N401" s="64"/>
    </row>
    <row r="402" spans="1:14">
      <c r="A402" s="161"/>
      <c r="B402" s="173"/>
      <c r="C402" s="173"/>
      <c r="D402" s="174"/>
      <c r="E402" s="707"/>
      <c r="F402" s="708"/>
      <c r="G402" s="106"/>
      <c r="H402" s="485"/>
      <c r="I402" s="106"/>
      <c r="J402" s="375"/>
      <c r="K402" s="47"/>
      <c r="L402" s="106"/>
      <c r="M402" s="106"/>
      <c r="N402" s="64"/>
    </row>
    <row r="403" spans="1:14">
      <c r="A403" s="161"/>
      <c r="B403" s="173"/>
      <c r="C403" s="173"/>
      <c r="D403" s="174"/>
      <c r="E403" s="707"/>
      <c r="F403" s="708"/>
      <c r="G403" s="106"/>
      <c r="H403" s="485"/>
      <c r="I403" s="106"/>
      <c r="J403" s="375"/>
      <c r="K403" s="47"/>
      <c r="L403" s="106"/>
      <c r="M403" s="106"/>
      <c r="N403" s="64"/>
    </row>
    <row r="404" spans="1:14">
      <c r="A404" s="161"/>
      <c r="B404" s="173"/>
      <c r="C404" s="173"/>
      <c r="D404" s="174"/>
      <c r="E404" s="707"/>
      <c r="F404" s="708"/>
      <c r="G404" s="106"/>
      <c r="H404" s="485"/>
      <c r="I404" s="106"/>
      <c r="J404" s="375"/>
      <c r="K404" s="47"/>
      <c r="L404" s="106"/>
      <c r="M404" s="106"/>
      <c r="N404" s="64"/>
    </row>
    <row r="405" spans="1:14">
      <c r="A405" s="64"/>
      <c r="B405" s="106"/>
      <c r="C405" s="106"/>
      <c r="D405" s="106"/>
      <c r="E405" s="106"/>
      <c r="F405" s="106"/>
      <c r="G405" s="106"/>
      <c r="H405" s="485"/>
      <c r="I405" s="106"/>
      <c r="J405" s="375"/>
      <c r="K405" s="47"/>
      <c r="L405" s="106"/>
      <c r="M405" s="106"/>
      <c r="N405" s="64"/>
    </row>
    <row r="406" spans="1:14">
      <c r="A406" s="64"/>
      <c r="B406" s="106"/>
      <c r="C406" s="106"/>
      <c r="D406" s="106"/>
      <c r="E406" s="106"/>
      <c r="F406" s="106"/>
      <c r="G406" s="106"/>
      <c r="H406" s="485"/>
      <c r="I406" s="106"/>
      <c r="J406" s="375"/>
      <c r="K406" s="47"/>
      <c r="L406" s="106"/>
      <c r="M406" s="106"/>
      <c r="N406" s="64"/>
    </row>
    <row r="407" spans="1:14">
      <c r="A407" s="64"/>
      <c r="B407" s="106"/>
      <c r="C407" s="106"/>
      <c r="D407" s="106"/>
      <c r="E407" s="106"/>
      <c r="F407" s="106"/>
      <c r="G407" s="106"/>
      <c r="H407" s="485"/>
      <c r="I407" s="106"/>
      <c r="J407" s="375"/>
      <c r="K407" s="47"/>
      <c r="L407" s="106"/>
      <c r="M407" s="106"/>
      <c r="N407" s="64"/>
    </row>
    <row r="408" spans="1:14">
      <c r="A408" s="64"/>
      <c r="B408" s="64"/>
      <c r="C408" s="64"/>
      <c r="D408" s="64"/>
      <c r="E408" s="64"/>
      <c r="F408" s="64"/>
      <c r="G408" s="64"/>
      <c r="H408" s="64"/>
      <c r="I408" s="64"/>
      <c r="J408" s="64"/>
      <c r="K408" s="64"/>
      <c r="L408" s="64"/>
      <c r="M408" s="64"/>
      <c r="N408" s="64"/>
    </row>
    <row r="409" spans="1:14">
      <c r="A409" s="64"/>
      <c r="B409" s="64"/>
      <c r="C409" s="79" t="s">
        <v>367</v>
      </c>
      <c r="D409" s="64"/>
      <c r="E409" s="64"/>
      <c r="F409" s="64"/>
      <c r="G409" s="64"/>
      <c r="H409" s="64"/>
      <c r="I409" s="64"/>
      <c r="J409" s="64"/>
      <c r="K409" s="64"/>
      <c r="L409" s="64"/>
      <c r="M409" s="64"/>
      <c r="N409" s="64"/>
    </row>
    <row r="410" spans="1:14">
      <c r="A410" s="64"/>
      <c r="B410" s="106"/>
      <c r="C410" s="79" t="s">
        <v>88</v>
      </c>
      <c r="D410" s="106"/>
      <c r="E410" s="106"/>
      <c r="F410" s="106"/>
      <c r="G410" s="106"/>
      <c r="H410" s="339"/>
      <c r="I410" s="339"/>
      <c r="J410" s="339"/>
      <c r="K410" s="339"/>
      <c r="L410" s="105"/>
      <c r="M410" s="105"/>
      <c r="N410" s="64"/>
    </row>
    <row r="411" spans="1:14">
      <c r="A411" s="64"/>
      <c r="B411" s="106"/>
      <c r="C411" s="79" t="s">
        <v>89</v>
      </c>
      <c r="D411" s="106"/>
      <c r="E411" s="106"/>
      <c r="F411" s="106"/>
      <c r="G411" s="106"/>
      <c r="H411" s="339"/>
      <c r="I411" s="339"/>
      <c r="J411" s="339"/>
      <c r="K411" s="339"/>
      <c r="L411" s="105"/>
      <c r="M411" s="105"/>
      <c r="N411" s="64"/>
    </row>
    <row r="412" spans="1:14" ht="41.4">
      <c r="A412" s="64"/>
      <c r="B412" s="90" t="s">
        <v>2</v>
      </c>
      <c r="C412" s="90" t="s">
        <v>3</v>
      </c>
      <c r="D412" s="90" t="s">
        <v>4</v>
      </c>
      <c r="E412" s="90" t="s">
        <v>5</v>
      </c>
      <c r="F412" s="90" t="s">
        <v>6</v>
      </c>
      <c r="G412" s="90" t="s">
        <v>7</v>
      </c>
      <c r="H412" s="670" t="s">
        <v>8</v>
      </c>
      <c r="I412" s="131" t="s">
        <v>9</v>
      </c>
      <c r="J412" s="131" t="s">
        <v>10</v>
      </c>
      <c r="K412" s="131" t="s">
        <v>11</v>
      </c>
      <c r="L412" s="674" t="s">
        <v>12</v>
      </c>
      <c r="M412" s="131" t="s">
        <v>13</v>
      </c>
      <c r="N412" s="71" t="s">
        <v>25</v>
      </c>
    </row>
    <row r="413" spans="1:14" ht="151.80000000000001">
      <c r="A413" s="64"/>
      <c r="B413" s="176">
        <v>1</v>
      </c>
      <c r="C413" s="389" t="s">
        <v>157</v>
      </c>
      <c r="D413" s="368" t="s">
        <v>16</v>
      </c>
      <c r="E413" s="369">
        <v>100</v>
      </c>
      <c r="F413" s="254">
        <v>1</v>
      </c>
      <c r="G413" s="49">
        <f>CEILING(E413/F413,1)</f>
        <v>100</v>
      </c>
      <c r="H413" s="118"/>
      <c r="I413" s="125">
        <f t="shared" ref="I413" si="144">H413*L413+H413</f>
        <v>0</v>
      </c>
      <c r="J413" s="125">
        <f t="shared" ref="J413" si="145">ROUND(G413*H413,2)</f>
        <v>0</v>
      </c>
      <c r="K413" s="125">
        <f t="shared" ref="K413" si="146">ROUND(G413*I413,2)</f>
        <v>0</v>
      </c>
      <c r="L413" s="370"/>
      <c r="M413" s="160" t="s">
        <v>17</v>
      </c>
      <c r="N413" s="161"/>
    </row>
    <row r="414" spans="1:14" ht="27" customHeight="1">
      <c r="A414" s="64"/>
      <c r="B414" s="176">
        <v>2</v>
      </c>
      <c r="C414" s="389" t="s">
        <v>158</v>
      </c>
      <c r="D414" s="368" t="s">
        <v>16</v>
      </c>
      <c r="E414" s="369">
        <v>300</v>
      </c>
      <c r="F414" s="254">
        <v>1</v>
      </c>
      <c r="G414" s="49">
        <f>CEILING(E414/F414,1)</f>
        <v>300</v>
      </c>
      <c r="H414" s="118"/>
      <c r="I414" s="125">
        <f t="shared" ref="I414:I416" si="147">H414*L414+H414</f>
        <v>0</v>
      </c>
      <c r="J414" s="125">
        <f t="shared" ref="J414:J416" si="148">ROUND(G414*H414,2)</f>
        <v>0</v>
      </c>
      <c r="K414" s="125">
        <f t="shared" ref="K414:K416" si="149">ROUND(G414*I414,2)</f>
        <v>0</v>
      </c>
      <c r="L414" s="370"/>
      <c r="M414" s="160" t="s">
        <v>17</v>
      </c>
      <c r="N414" s="161"/>
    </row>
    <row r="415" spans="1:14" ht="152.4">
      <c r="A415" s="64"/>
      <c r="B415" s="176">
        <v>3</v>
      </c>
      <c r="C415" s="496" t="s">
        <v>159</v>
      </c>
      <c r="D415" s="368" t="s">
        <v>16</v>
      </c>
      <c r="E415" s="369">
        <v>80</v>
      </c>
      <c r="F415" s="254">
        <v>1</v>
      </c>
      <c r="G415" s="49">
        <f>CEILING(E415/F415,1)</f>
        <v>80</v>
      </c>
      <c r="H415" s="118"/>
      <c r="I415" s="125">
        <f t="shared" si="147"/>
        <v>0</v>
      </c>
      <c r="J415" s="125">
        <f t="shared" si="148"/>
        <v>0</v>
      </c>
      <c r="K415" s="125">
        <f t="shared" si="149"/>
        <v>0</v>
      </c>
      <c r="L415" s="370"/>
      <c r="M415" s="160" t="s">
        <v>17</v>
      </c>
      <c r="N415" s="68"/>
    </row>
    <row r="416" spans="1:14" ht="138">
      <c r="A416" s="64"/>
      <c r="B416" s="176">
        <v>4</v>
      </c>
      <c r="C416" s="376" t="s">
        <v>160</v>
      </c>
      <c r="D416" s="368" t="s">
        <v>16</v>
      </c>
      <c r="E416" s="369">
        <v>100</v>
      </c>
      <c r="F416" s="254">
        <v>1</v>
      </c>
      <c r="G416" s="49">
        <f>CEILING(E416/F416,1)</f>
        <v>100</v>
      </c>
      <c r="H416" s="118"/>
      <c r="I416" s="125">
        <f t="shared" si="147"/>
        <v>0</v>
      </c>
      <c r="J416" s="125">
        <f t="shared" si="148"/>
        <v>0</v>
      </c>
      <c r="K416" s="125">
        <f t="shared" si="149"/>
        <v>0</v>
      </c>
      <c r="L416" s="370"/>
      <c r="M416" s="160" t="s">
        <v>17</v>
      </c>
      <c r="N416" s="161"/>
    </row>
    <row r="417" spans="1:14">
      <c r="A417" s="64"/>
      <c r="B417" s="182" t="s">
        <v>23</v>
      </c>
      <c r="C417" s="183"/>
      <c r="D417" s="183"/>
      <c r="E417" s="183"/>
      <c r="F417" s="183"/>
      <c r="G417" s="183"/>
      <c r="H417" s="497"/>
      <c r="I417" s="338"/>
      <c r="J417" s="5">
        <f>SUM(J413:J416)</f>
        <v>0</v>
      </c>
      <c r="K417" s="5">
        <f>SUM(K413:K416)</f>
        <v>0</v>
      </c>
      <c r="L417" s="105"/>
      <c r="M417" s="105"/>
      <c r="N417" s="64"/>
    </row>
    <row r="418" spans="1:14">
      <c r="A418" s="64"/>
      <c r="B418" s="99"/>
      <c r="C418" s="78"/>
      <c r="D418" s="99"/>
      <c r="E418" s="99"/>
      <c r="F418" s="99"/>
      <c r="G418" s="99"/>
      <c r="H418" s="498"/>
      <c r="I418" s="339"/>
      <c r="J418" s="139" t="s">
        <v>24</v>
      </c>
      <c r="K418" s="45">
        <f>K417-J417</f>
        <v>0</v>
      </c>
      <c r="L418" s="105"/>
      <c r="M418" s="105"/>
      <c r="N418" s="64"/>
    </row>
    <row r="419" spans="1:14">
      <c r="A419" s="64"/>
      <c r="B419" s="64"/>
      <c r="C419" s="64"/>
      <c r="D419" s="64"/>
      <c r="E419" s="64"/>
      <c r="F419" s="64"/>
      <c r="G419" s="64"/>
      <c r="H419" s="64"/>
      <c r="I419" s="64"/>
      <c r="J419" s="64"/>
      <c r="K419" s="64"/>
      <c r="L419" s="64"/>
      <c r="M419" s="64"/>
      <c r="N419" s="64"/>
    </row>
    <row r="420" spans="1:14">
      <c r="A420" s="64"/>
      <c r="B420" s="169" t="s">
        <v>344</v>
      </c>
      <c r="C420" s="170"/>
      <c r="D420" s="170"/>
      <c r="E420" s="170"/>
      <c r="F420" s="105"/>
      <c r="G420" s="64"/>
      <c r="H420" s="64"/>
      <c r="I420" s="64"/>
      <c r="J420" s="64"/>
      <c r="K420" s="64"/>
      <c r="L420" s="64"/>
      <c r="M420" s="64"/>
      <c r="N420" s="64"/>
    </row>
    <row r="421" spans="1:14" ht="41.4">
      <c r="A421" s="131" t="s">
        <v>2</v>
      </c>
      <c r="B421" s="171" t="s">
        <v>345</v>
      </c>
      <c r="C421" s="171" t="s">
        <v>346</v>
      </c>
      <c r="D421" s="172" t="s">
        <v>347</v>
      </c>
      <c r="E421" s="709" t="s">
        <v>348</v>
      </c>
      <c r="F421" s="710"/>
      <c r="G421" s="64"/>
      <c r="H421" s="64"/>
      <c r="I421" s="64"/>
      <c r="J421" s="64"/>
      <c r="K421" s="64"/>
      <c r="L421" s="64"/>
      <c r="M421" s="64"/>
      <c r="N421" s="64"/>
    </row>
    <row r="422" spans="1:14">
      <c r="A422" s="161"/>
      <c r="B422" s="173"/>
      <c r="C422" s="173"/>
      <c r="D422" s="174"/>
      <c r="E422" s="707"/>
      <c r="F422" s="708"/>
      <c r="G422" s="64"/>
      <c r="H422" s="64"/>
      <c r="I422" s="64"/>
      <c r="J422" s="64"/>
      <c r="K422" s="64"/>
      <c r="L422" s="64"/>
      <c r="M422" s="64"/>
      <c r="N422" s="64"/>
    </row>
    <row r="423" spans="1:14">
      <c r="A423" s="161"/>
      <c r="B423" s="173"/>
      <c r="C423" s="173"/>
      <c r="D423" s="174"/>
      <c r="E423" s="707"/>
      <c r="F423" s="708"/>
      <c r="G423" s="64"/>
      <c r="H423" s="64"/>
      <c r="I423" s="64"/>
      <c r="J423" s="64"/>
      <c r="K423" s="64"/>
      <c r="L423" s="64"/>
      <c r="M423" s="64"/>
      <c r="N423" s="64"/>
    </row>
    <row r="424" spans="1:14">
      <c r="A424" s="161"/>
      <c r="B424" s="173"/>
      <c r="C424" s="173"/>
      <c r="D424" s="174"/>
      <c r="E424" s="707"/>
      <c r="F424" s="708"/>
      <c r="G424" s="64"/>
      <c r="H424" s="64"/>
      <c r="I424" s="64"/>
      <c r="J424" s="64"/>
      <c r="K424" s="64"/>
      <c r="L424" s="64"/>
      <c r="M424" s="64"/>
      <c r="N424" s="64"/>
    </row>
    <row r="425" spans="1:14">
      <c r="A425" s="64"/>
      <c r="B425" s="64"/>
      <c r="C425" s="64"/>
      <c r="D425" s="64"/>
      <c r="E425" s="64"/>
      <c r="F425" s="64"/>
      <c r="G425" s="64"/>
      <c r="H425" s="64"/>
      <c r="I425" s="64"/>
      <c r="J425" s="64"/>
      <c r="K425" s="64"/>
      <c r="L425" s="64"/>
      <c r="M425" s="64"/>
      <c r="N425" s="64"/>
    </row>
    <row r="426" spans="1:14">
      <c r="A426" s="64"/>
      <c r="B426" s="64"/>
      <c r="C426" s="64"/>
      <c r="D426" s="64"/>
      <c r="E426" s="64"/>
      <c r="F426" s="64"/>
      <c r="G426" s="64"/>
      <c r="H426" s="64"/>
      <c r="I426" s="64"/>
      <c r="J426" s="64"/>
      <c r="K426" s="64"/>
      <c r="L426" s="64"/>
      <c r="M426" s="64"/>
      <c r="N426" s="64"/>
    </row>
    <row r="427" spans="1:14">
      <c r="A427" s="64"/>
      <c r="B427" s="106"/>
      <c r="C427" s="79" t="s">
        <v>369</v>
      </c>
      <c r="D427" s="106"/>
      <c r="E427" s="106"/>
      <c r="F427" s="106"/>
      <c r="G427" s="106"/>
      <c r="H427" s="339"/>
      <c r="I427" s="339"/>
      <c r="J427" s="339"/>
      <c r="K427" s="339"/>
      <c r="L427" s="269"/>
      <c r="M427" s="269"/>
      <c r="N427" s="64"/>
    </row>
    <row r="428" spans="1:14">
      <c r="A428" s="64"/>
      <c r="B428" s="106"/>
      <c r="C428" s="79" t="s">
        <v>27</v>
      </c>
      <c r="D428" s="106"/>
      <c r="E428" s="106"/>
      <c r="F428" s="106"/>
      <c r="G428" s="106"/>
      <c r="H428" s="339"/>
      <c r="I428" s="339"/>
      <c r="J428" s="339"/>
      <c r="K428" s="339"/>
      <c r="L428" s="269"/>
      <c r="M428" s="269"/>
      <c r="N428" s="64"/>
    </row>
    <row r="429" spans="1:14">
      <c r="A429" s="64"/>
      <c r="B429" s="106"/>
      <c r="C429" s="79" t="s">
        <v>28</v>
      </c>
      <c r="D429" s="106"/>
      <c r="E429" s="106"/>
      <c r="F429" s="106"/>
      <c r="G429" s="106"/>
      <c r="H429" s="339"/>
      <c r="I429" s="339"/>
      <c r="J429" s="339"/>
      <c r="K429" s="339"/>
      <c r="L429" s="269"/>
      <c r="M429" s="269"/>
      <c r="N429" s="64"/>
    </row>
    <row r="430" spans="1:14" ht="41.4">
      <c r="A430" s="64"/>
      <c r="B430" s="90" t="s">
        <v>2</v>
      </c>
      <c r="C430" s="90" t="s">
        <v>3</v>
      </c>
      <c r="D430" s="90" t="s">
        <v>4</v>
      </c>
      <c r="E430" s="90" t="s">
        <v>5</v>
      </c>
      <c r="F430" s="90" t="s">
        <v>6</v>
      </c>
      <c r="G430" s="90" t="s">
        <v>7</v>
      </c>
      <c r="H430" s="670" t="s">
        <v>8</v>
      </c>
      <c r="I430" s="131" t="s">
        <v>9</v>
      </c>
      <c r="J430" s="131" t="s">
        <v>10</v>
      </c>
      <c r="K430" s="131" t="s">
        <v>11</v>
      </c>
      <c r="L430" s="131" t="s">
        <v>12</v>
      </c>
      <c r="M430" s="131" t="s">
        <v>13</v>
      </c>
      <c r="N430" s="71" t="s">
        <v>25</v>
      </c>
    </row>
    <row r="431" spans="1:14" ht="140.4" customHeight="1">
      <c r="A431" s="64"/>
      <c r="B431" s="176">
        <v>1</v>
      </c>
      <c r="C431" s="376" t="s">
        <v>161</v>
      </c>
      <c r="D431" s="368" t="s">
        <v>16</v>
      </c>
      <c r="E431" s="369">
        <v>10</v>
      </c>
      <c r="F431" s="254">
        <v>1</v>
      </c>
      <c r="G431" s="49">
        <f>CEILING(E431/F431,1)</f>
        <v>10</v>
      </c>
      <c r="H431" s="118"/>
      <c r="I431" s="125">
        <f t="shared" ref="I431" si="150">H431*L431+H431</f>
        <v>0</v>
      </c>
      <c r="J431" s="125">
        <f t="shared" ref="J431" si="151">ROUND(G431*H431,2)</f>
        <v>0</v>
      </c>
      <c r="K431" s="125">
        <f t="shared" ref="K431" si="152">ROUND(G431*I431,2)</f>
        <v>0</v>
      </c>
      <c r="L431" s="519"/>
      <c r="M431" s="160" t="s">
        <v>17</v>
      </c>
      <c r="N431" s="161"/>
    </row>
    <row r="432" spans="1:14" ht="168" customHeight="1">
      <c r="A432" s="64"/>
      <c r="B432" s="176">
        <v>2</v>
      </c>
      <c r="C432" s="376" t="s">
        <v>162</v>
      </c>
      <c r="D432" s="368" t="s">
        <v>16</v>
      </c>
      <c r="E432" s="369">
        <v>10</v>
      </c>
      <c r="F432" s="254">
        <v>1</v>
      </c>
      <c r="G432" s="49">
        <f>CEILING(E432/F432,1)</f>
        <v>10</v>
      </c>
      <c r="H432" s="118"/>
      <c r="I432" s="125">
        <f t="shared" ref="I432:I435" si="153">H432*L432+H432</f>
        <v>0</v>
      </c>
      <c r="J432" s="125">
        <f t="shared" ref="J432:J435" si="154">ROUND(G432*H432,2)</f>
        <v>0</v>
      </c>
      <c r="K432" s="125">
        <f t="shared" ref="K432:K435" si="155">ROUND(G432*I432,2)</f>
        <v>0</v>
      </c>
      <c r="L432" s="370"/>
      <c r="M432" s="160" t="s">
        <v>17</v>
      </c>
      <c r="N432" s="161"/>
    </row>
    <row r="433" spans="1:14" ht="160.19999999999999" customHeight="1">
      <c r="A433" s="64"/>
      <c r="B433" s="176">
        <v>3</v>
      </c>
      <c r="C433" s="499" t="s">
        <v>163</v>
      </c>
      <c r="D433" s="368" t="s">
        <v>16</v>
      </c>
      <c r="E433" s="369">
        <v>10</v>
      </c>
      <c r="F433" s="254">
        <v>1</v>
      </c>
      <c r="G433" s="49">
        <f>CEILING(E433/F433,1)</f>
        <v>10</v>
      </c>
      <c r="H433" s="118"/>
      <c r="I433" s="125">
        <f t="shared" si="153"/>
        <v>0</v>
      </c>
      <c r="J433" s="125">
        <f t="shared" si="154"/>
        <v>0</v>
      </c>
      <c r="K433" s="125">
        <f t="shared" si="155"/>
        <v>0</v>
      </c>
      <c r="L433" s="370"/>
      <c r="M433" s="160" t="s">
        <v>17</v>
      </c>
      <c r="N433" s="161"/>
    </row>
    <row r="434" spans="1:14" ht="165.6">
      <c r="A434" s="64"/>
      <c r="B434" s="176">
        <v>4</v>
      </c>
      <c r="C434" s="500" t="s">
        <v>164</v>
      </c>
      <c r="D434" s="368" t="s">
        <v>16</v>
      </c>
      <c r="E434" s="369">
        <v>20</v>
      </c>
      <c r="F434" s="254">
        <v>6</v>
      </c>
      <c r="G434" s="49">
        <f>CEILING(E434/F434,1)</f>
        <v>4</v>
      </c>
      <c r="H434" s="118"/>
      <c r="I434" s="125">
        <f t="shared" si="153"/>
        <v>0</v>
      </c>
      <c r="J434" s="125">
        <f t="shared" si="154"/>
        <v>0</v>
      </c>
      <c r="K434" s="125">
        <f t="shared" si="155"/>
        <v>0</v>
      </c>
      <c r="L434" s="181"/>
      <c r="M434" s="160" t="s">
        <v>17</v>
      </c>
      <c r="N434" s="161"/>
    </row>
    <row r="435" spans="1:14" ht="124.2">
      <c r="A435" s="64"/>
      <c r="B435" s="176">
        <v>5</v>
      </c>
      <c r="C435" s="389" t="s">
        <v>165</v>
      </c>
      <c r="D435" s="368" t="s">
        <v>16</v>
      </c>
      <c r="E435" s="369">
        <v>60</v>
      </c>
      <c r="F435" s="254">
        <v>6</v>
      </c>
      <c r="G435" s="49">
        <f>CEILING(E435/F435,1)</f>
        <v>10</v>
      </c>
      <c r="H435" s="118"/>
      <c r="I435" s="125">
        <f t="shared" si="153"/>
        <v>0</v>
      </c>
      <c r="J435" s="125">
        <f t="shared" si="154"/>
        <v>0</v>
      </c>
      <c r="K435" s="125">
        <f t="shared" si="155"/>
        <v>0</v>
      </c>
      <c r="L435" s="181"/>
      <c r="M435" s="160" t="s">
        <v>17</v>
      </c>
      <c r="N435" s="161"/>
    </row>
    <row r="436" spans="1:14">
      <c r="A436" s="64"/>
      <c r="B436" s="182" t="s">
        <v>23</v>
      </c>
      <c r="C436" s="183"/>
      <c r="D436" s="183"/>
      <c r="E436" s="183"/>
      <c r="F436" s="183"/>
      <c r="G436" s="183"/>
      <c r="H436" s="497"/>
      <c r="I436" s="338"/>
      <c r="J436" s="5">
        <f>SUM(J431:J435)</f>
        <v>0</v>
      </c>
      <c r="K436" s="5">
        <f>SUM(K431:K435)</f>
        <v>0</v>
      </c>
      <c r="L436" s="105"/>
      <c r="M436" s="105"/>
      <c r="N436" s="64"/>
    </row>
    <row r="437" spans="1:14">
      <c r="A437" s="64"/>
      <c r="B437" s="87"/>
      <c r="C437" s="151"/>
      <c r="D437" s="151"/>
      <c r="E437" s="151"/>
      <c r="F437" s="151"/>
      <c r="G437" s="151"/>
      <c r="H437" s="152"/>
      <c r="I437" s="152"/>
      <c r="J437" s="139" t="s">
        <v>24</v>
      </c>
      <c r="K437" s="45">
        <f>K436-J436</f>
        <v>0</v>
      </c>
      <c r="L437" s="105"/>
      <c r="M437" s="105"/>
      <c r="N437" s="64"/>
    </row>
    <row r="438" spans="1:14">
      <c r="A438" s="64"/>
      <c r="B438" s="87"/>
      <c r="C438" s="151"/>
      <c r="D438" s="151"/>
      <c r="E438" s="151"/>
      <c r="F438" s="151"/>
      <c r="G438" s="151"/>
      <c r="H438" s="152"/>
      <c r="I438" s="152"/>
      <c r="J438" s="22"/>
      <c r="K438" s="22"/>
      <c r="L438" s="105"/>
      <c r="M438" s="105"/>
      <c r="N438" s="64"/>
    </row>
    <row r="439" spans="1:14">
      <c r="A439" s="64"/>
      <c r="B439" s="169" t="s">
        <v>344</v>
      </c>
      <c r="C439" s="170"/>
      <c r="D439" s="170"/>
      <c r="E439" s="170"/>
      <c r="F439" s="105"/>
      <c r="G439" s="151"/>
      <c r="H439" s="152"/>
      <c r="I439" s="152"/>
      <c r="J439" s="22"/>
      <c r="K439" s="22"/>
      <c r="L439" s="105"/>
      <c r="M439" s="105"/>
      <c r="N439" s="64"/>
    </row>
    <row r="440" spans="1:14" ht="41.4">
      <c r="A440" s="131" t="s">
        <v>2</v>
      </c>
      <c r="B440" s="171" t="s">
        <v>345</v>
      </c>
      <c r="C440" s="171" t="s">
        <v>346</v>
      </c>
      <c r="D440" s="172" t="s">
        <v>347</v>
      </c>
      <c r="E440" s="709" t="s">
        <v>348</v>
      </c>
      <c r="F440" s="710"/>
      <c r="G440" s="151"/>
      <c r="H440" s="152"/>
      <c r="I440" s="152"/>
      <c r="J440" s="22"/>
      <c r="K440" s="22"/>
      <c r="L440" s="105"/>
      <c r="M440" s="105"/>
      <c r="N440" s="64"/>
    </row>
    <row r="441" spans="1:14">
      <c r="A441" s="161"/>
      <c r="B441" s="173"/>
      <c r="C441" s="173"/>
      <c r="D441" s="174"/>
      <c r="E441" s="707"/>
      <c r="F441" s="708"/>
      <c r="G441" s="151"/>
      <c r="H441" s="152"/>
      <c r="I441" s="152"/>
      <c r="J441" s="22"/>
      <c r="K441" s="22"/>
      <c r="L441" s="105"/>
      <c r="M441" s="105"/>
      <c r="N441" s="64"/>
    </row>
    <row r="442" spans="1:14">
      <c r="A442" s="161"/>
      <c r="B442" s="173"/>
      <c r="C442" s="173"/>
      <c r="D442" s="174"/>
      <c r="E442" s="707"/>
      <c r="F442" s="708"/>
      <c r="G442" s="151"/>
      <c r="H442" s="152"/>
      <c r="I442" s="152"/>
      <c r="J442" s="22"/>
      <c r="K442" s="22"/>
      <c r="L442" s="105"/>
      <c r="M442" s="105"/>
      <c r="N442" s="64"/>
    </row>
    <row r="443" spans="1:14">
      <c r="A443" s="161"/>
      <c r="B443" s="173"/>
      <c r="C443" s="173"/>
      <c r="D443" s="174"/>
      <c r="E443" s="707"/>
      <c r="F443" s="708"/>
      <c r="G443" s="151"/>
      <c r="H443" s="152"/>
      <c r="I443" s="152"/>
      <c r="J443" s="22"/>
      <c r="K443" s="22"/>
      <c r="L443" s="105"/>
      <c r="M443" s="105"/>
      <c r="N443" s="64"/>
    </row>
    <row r="444" spans="1:14">
      <c r="A444" s="64"/>
      <c r="B444" s="87"/>
      <c r="C444" s="151"/>
      <c r="D444" s="151"/>
      <c r="E444" s="151"/>
      <c r="F444" s="151"/>
      <c r="G444" s="151"/>
      <c r="H444" s="152"/>
      <c r="I444" s="152"/>
      <c r="J444" s="22"/>
      <c r="K444" s="22"/>
      <c r="L444" s="105"/>
      <c r="M444" s="105"/>
      <c r="N444" s="64"/>
    </row>
    <row r="445" spans="1:14">
      <c r="A445" s="64"/>
      <c r="B445" s="87"/>
      <c r="C445" s="151"/>
      <c r="D445" s="151"/>
      <c r="E445" s="151"/>
      <c r="F445" s="151"/>
      <c r="G445" s="151"/>
      <c r="H445" s="152"/>
      <c r="I445" s="152"/>
      <c r="J445" s="22"/>
      <c r="K445" s="22"/>
      <c r="L445" s="105"/>
      <c r="M445" s="105"/>
      <c r="N445" s="64"/>
    </row>
    <row r="446" spans="1:14" ht="15.6">
      <c r="A446" s="64"/>
      <c r="B446" s="64"/>
      <c r="C446" s="175"/>
      <c r="D446" s="64"/>
      <c r="E446" s="64"/>
      <c r="F446" s="64"/>
      <c r="G446" s="64"/>
      <c r="H446" s="64"/>
      <c r="I446" s="64"/>
      <c r="J446" s="64"/>
      <c r="K446" s="64"/>
      <c r="L446" s="64"/>
      <c r="M446" s="64"/>
      <c r="N446" s="64"/>
    </row>
    <row r="447" spans="1:14">
      <c r="A447" s="64"/>
      <c r="B447" s="64"/>
      <c r="C447" s="79" t="s">
        <v>368</v>
      </c>
      <c r="D447" s="64"/>
      <c r="E447" s="64"/>
      <c r="F447" s="64"/>
      <c r="G447" s="64"/>
      <c r="H447" s="64"/>
      <c r="I447" s="64"/>
      <c r="J447" s="64"/>
      <c r="K447" s="64"/>
      <c r="L447" s="64"/>
      <c r="M447" s="64"/>
      <c r="N447" s="64"/>
    </row>
    <row r="448" spans="1:14">
      <c r="A448" s="64"/>
      <c r="B448" s="105"/>
      <c r="C448" s="79" t="s">
        <v>34</v>
      </c>
      <c r="D448" s="79"/>
      <c r="E448" s="105"/>
      <c r="F448" s="105"/>
      <c r="G448" s="106"/>
      <c r="H448" s="105"/>
      <c r="I448" s="106"/>
      <c r="J448" s="106"/>
      <c r="K448" s="106"/>
      <c r="L448" s="105"/>
      <c r="M448" s="105"/>
      <c r="N448" s="64"/>
    </row>
    <row r="449" spans="1:14">
      <c r="A449" s="64"/>
      <c r="B449" s="105"/>
      <c r="C449" s="84" t="s">
        <v>35</v>
      </c>
      <c r="D449" s="79"/>
      <c r="E449" s="105"/>
      <c r="F449" s="105"/>
      <c r="G449" s="106"/>
      <c r="H449" s="105"/>
      <c r="I449" s="106"/>
      <c r="J449" s="106"/>
      <c r="K449" s="106"/>
      <c r="L449" s="105"/>
      <c r="M449" s="105"/>
      <c r="N449" s="64"/>
    </row>
    <row r="450" spans="1:14" ht="41.4">
      <c r="A450" s="64"/>
      <c r="B450" s="90" t="s">
        <v>2</v>
      </c>
      <c r="C450" s="90" t="s">
        <v>3</v>
      </c>
      <c r="D450" s="90" t="s">
        <v>4</v>
      </c>
      <c r="E450" s="90" t="s">
        <v>5</v>
      </c>
      <c r="F450" s="90" t="s">
        <v>6</v>
      </c>
      <c r="G450" s="90" t="s">
        <v>7</v>
      </c>
      <c r="H450" s="670" t="s">
        <v>8</v>
      </c>
      <c r="I450" s="131" t="s">
        <v>9</v>
      </c>
      <c r="J450" s="131" t="s">
        <v>10</v>
      </c>
      <c r="K450" s="131" t="s">
        <v>11</v>
      </c>
      <c r="L450" s="674" t="s">
        <v>12</v>
      </c>
      <c r="M450" s="131" t="s">
        <v>13</v>
      </c>
      <c r="N450" s="71" t="s">
        <v>25</v>
      </c>
    </row>
    <row r="451" spans="1:14" ht="124.2">
      <c r="A451" s="64"/>
      <c r="B451" s="323">
        <v>1</v>
      </c>
      <c r="C451" s="77" t="s">
        <v>169</v>
      </c>
      <c r="D451" s="368" t="s">
        <v>16</v>
      </c>
      <c r="E451" s="369">
        <v>7500</v>
      </c>
      <c r="F451" s="254">
        <v>1</v>
      </c>
      <c r="G451" s="49">
        <f>CEILING(E451/F451,1)</f>
        <v>7500</v>
      </c>
      <c r="H451" s="118"/>
      <c r="I451" s="125">
        <f t="shared" ref="I451" si="156">H451*L451+H451</f>
        <v>0</v>
      </c>
      <c r="J451" s="125">
        <f t="shared" ref="J451" si="157">ROUND(G451*H451,2)</f>
        <v>0</v>
      </c>
      <c r="K451" s="125">
        <f t="shared" ref="K451" si="158">ROUND(G451*I451,2)</f>
        <v>0</v>
      </c>
      <c r="L451" s="370"/>
      <c r="M451" s="160"/>
      <c r="N451" s="161"/>
    </row>
    <row r="452" spans="1:14">
      <c r="A452" s="64"/>
      <c r="B452" s="328" t="s">
        <v>23</v>
      </c>
      <c r="C452" s="77"/>
      <c r="D452" s="329"/>
      <c r="E452" s="329"/>
      <c r="F452" s="329"/>
      <c r="G452" s="329"/>
      <c r="H452" s="501"/>
      <c r="I452" s="329"/>
      <c r="J452" s="5">
        <f>SUM(J451)</f>
        <v>0</v>
      </c>
      <c r="K452" s="5">
        <f>SUM(K451)</f>
        <v>0</v>
      </c>
      <c r="L452" s="105"/>
      <c r="M452" s="105"/>
      <c r="N452" s="64"/>
    </row>
    <row r="453" spans="1:14">
      <c r="A453" s="64"/>
      <c r="B453" s="106"/>
      <c r="C453" s="106" t="s">
        <v>170</v>
      </c>
      <c r="D453" s="105"/>
      <c r="E453" s="105"/>
      <c r="F453" s="105"/>
      <c r="G453" s="106"/>
      <c r="H453" s="105"/>
      <c r="I453" s="106"/>
      <c r="J453" s="167" t="s">
        <v>24</v>
      </c>
      <c r="K453" s="45">
        <f>K452-J452</f>
        <v>0</v>
      </c>
      <c r="L453" s="105"/>
      <c r="M453" s="105"/>
      <c r="N453" s="64"/>
    </row>
    <row r="454" spans="1:14">
      <c r="A454" s="64"/>
      <c r="B454" s="106"/>
      <c r="C454" s="106"/>
      <c r="D454" s="99"/>
      <c r="E454" s="99"/>
      <c r="F454" s="99"/>
      <c r="G454" s="99"/>
      <c r="H454" s="186"/>
      <c r="I454" s="99"/>
      <c r="J454" s="99"/>
      <c r="K454" s="99"/>
      <c r="L454" s="99"/>
      <c r="M454" s="99"/>
      <c r="N454" s="64"/>
    </row>
    <row r="455" spans="1:14">
      <c r="A455" s="64"/>
      <c r="B455" s="64"/>
      <c r="C455" s="64"/>
      <c r="D455" s="64"/>
      <c r="E455" s="64"/>
      <c r="F455" s="64"/>
      <c r="G455" s="64"/>
      <c r="H455" s="64"/>
      <c r="I455" s="64"/>
      <c r="J455" s="64"/>
      <c r="K455" s="64"/>
      <c r="L455" s="64"/>
      <c r="M455" s="64"/>
      <c r="N455" s="64"/>
    </row>
    <row r="456" spans="1:14">
      <c r="A456" s="64"/>
      <c r="B456" s="64"/>
      <c r="C456" s="151"/>
      <c r="D456" s="64"/>
      <c r="E456" s="64"/>
      <c r="F456" s="64"/>
      <c r="G456" s="64"/>
      <c r="H456" s="64"/>
      <c r="I456" s="64"/>
      <c r="J456" s="64"/>
      <c r="K456" s="64"/>
      <c r="L456" s="64"/>
      <c r="M456" s="64"/>
      <c r="N456" s="64"/>
    </row>
    <row r="457" spans="1:14">
      <c r="A457" s="64"/>
      <c r="B457" s="106"/>
      <c r="C457" s="79" t="s">
        <v>370</v>
      </c>
      <c r="D457" s="106"/>
      <c r="E457" s="106"/>
      <c r="F457" s="106"/>
      <c r="G457" s="106"/>
      <c r="H457" s="106"/>
      <c r="I457" s="106"/>
      <c r="J457" s="106"/>
      <c r="K457" s="106"/>
      <c r="L457" s="105"/>
      <c r="M457" s="105"/>
      <c r="N457" s="64"/>
    </row>
    <row r="458" spans="1:14">
      <c r="A458" s="64"/>
      <c r="B458" s="106"/>
      <c r="C458" s="79" t="s">
        <v>39</v>
      </c>
      <c r="D458" s="106"/>
      <c r="E458" s="106"/>
      <c r="F458" s="106"/>
      <c r="G458" s="106"/>
      <c r="H458" s="106"/>
      <c r="I458" s="106"/>
      <c r="J458" s="106"/>
      <c r="K458" s="106"/>
      <c r="L458" s="105"/>
      <c r="M458" s="105"/>
      <c r="N458" s="64"/>
    </row>
    <row r="459" spans="1:14">
      <c r="A459" s="64"/>
      <c r="B459" s="106"/>
      <c r="C459" s="79" t="s">
        <v>40</v>
      </c>
      <c r="D459" s="106"/>
      <c r="E459" s="106"/>
      <c r="F459" s="106"/>
      <c r="G459" s="106"/>
      <c r="H459" s="106"/>
      <c r="I459" s="106"/>
      <c r="J459" s="106"/>
      <c r="K459" s="106"/>
      <c r="L459" s="105"/>
      <c r="M459" s="105"/>
      <c r="N459" s="64"/>
    </row>
    <row r="460" spans="1:14" ht="41.4">
      <c r="A460" s="64"/>
      <c r="B460" s="90" t="s">
        <v>2</v>
      </c>
      <c r="C460" s="90" t="s">
        <v>3</v>
      </c>
      <c r="D460" s="90" t="s">
        <v>4</v>
      </c>
      <c r="E460" s="90" t="s">
        <v>5</v>
      </c>
      <c r="F460" s="90" t="s">
        <v>6</v>
      </c>
      <c r="G460" s="90" t="s">
        <v>7</v>
      </c>
      <c r="H460" s="670" t="s">
        <v>8</v>
      </c>
      <c r="I460" s="131" t="s">
        <v>9</v>
      </c>
      <c r="J460" s="131" t="s">
        <v>10</v>
      </c>
      <c r="K460" s="131" t="s">
        <v>11</v>
      </c>
      <c r="L460" s="674" t="s">
        <v>12</v>
      </c>
      <c r="M460" s="131" t="s">
        <v>13</v>
      </c>
      <c r="N460" s="71" t="s">
        <v>25</v>
      </c>
    </row>
    <row r="461" spans="1:14" ht="82.8">
      <c r="A461" s="64"/>
      <c r="B461" s="176">
        <v>1</v>
      </c>
      <c r="C461" s="77" t="s">
        <v>172</v>
      </c>
      <c r="D461" s="178" t="s">
        <v>16</v>
      </c>
      <c r="E461" s="179">
        <v>50000</v>
      </c>
      <c r="F461" s="176">
        <v>100</v>
      </c>
      <c r="G461" s="49">
        <f>CEILING(E461/F461,1)</f>
        <v>500</v>
      </c>
      <c r="H461" s="387"/>
      <c r="I461" s="125">
        <f t="shared" ref="I461" si="159">H461*L461+H461</f>
        <v>0</v>
      </c>
      <c r="J461" s="125">
        <f t="shared" ref="J461" si="160">ROUND(G461*H461,2)</f>
        <v>0</v>
      </c>
      <c r="K461" s="125">
        <f t="shared" ref="K461" si="161">ROUND(G461*I461,2)</f>
        <v>0</v>
      </c>
      <c r="L461" s="370"/>
      <c r="M461" s="160"/>
      <c r="N461" s="161"/>
    </row>
    <row r="462" spans="1:14">
      <c r="A462" s="64"/>
      <c r="B462" s="182" t="s">
        <v>23</v>
      </c>
      <c r="C462" s="183"/>
      <c r="D462" s="183"/>
      <c r="E462" s="183"/>
      <c r="F462" s="183"/>
      <c r="G462" s="183"/>
      <c r="H462" s="183"/>
      <c r="I462" s="184"/>
      <c r="J462" s="5">
        <f>SUM(J461)</f>
        <v>0</v>
      </c>
      <c r="K462" s="5">
        <f>SUM(K461)</f>
        <v>0</v>
      </c>
      <c r="L462" s="105"/>
      <c r="M462" s="105"/>
      <c r="N462" s="64"/>
    </row>
    <row r="463" spans="1:14">
      <c r="A463" s="64"/>
      <c r="B463" s="106"/>
      <c r="C463" s="106"/>
      <c r="D463" s="106"/>
      <c r="E463" s="106"/>
      <c r="F463" s="106"/>
      <c r="G463" s="106"/>
      <c r="H463" s="106"/>
      <c r="I463" s="106"/>
      <c r="J463" s="167" t="s">
        <v>24</v>
      </c>
      <c r="K463" s="502">
        <f>K462-J462</f>
        <v>0</v>
      </c>
      <c r="L463" s="105"/>
      <c r="M463" s="105"/>
      <c r="N463" s="64"/>
    </row>
    <row r="464" spans="1:14">
      <c r="A464" s="64"/>
      <c r="B464" s="106"/>
      <c r="C464" s="106"/>
      <c r="D464" s="106"/>
      <c r="E464" s="106"/>
      <c r="F464" s="106"/>
      <c r="G464" s="106"/>
      <c r="H464" s="106"/>
      <c r="I464" s="106"/>
      <c r="J464" s="503"/>
      <c r="K464" s="504"/>
      <c r="L464" s="105"/>
      <c r="M464" s="105"/>
      <c r="N464" s="64"/>
    </row>
    <row r="465" spans="1:14">
      <c r="A465" s="64"/>
      <c r="B465" s="106"/>
      <c r="C465" s="106"/>
      <c r="D465" s="106"/>
      <c r="E465" s="106"/>
      <c r="F465" s="106"/>
      <c r="G465" s="106"/>
      <c r="H465" s="106"/>
      <c r="I465" s="106"/>
      <c r="J465" s="503"/>
      <c r="K465" s="504"/>
      <c r="L465" s="105"/>
      <c r="M465" s="105"/>
      <c r="N465" s="64"/>
    </row>
    <row r="466" spans="1:14">
      <c r="A466" s="64"/>
      <c r="B466" s="64"/>
      <c r="C466" s="79"/>
      <c r="D466" s="64"/>
      <c r="E466" s="64"/>
      <c r="F466" s="64"/>
      <c r="G466" s="64"/>
      <c r="H466" s="64"/>
      <c r="I466" s="64"/>
      <c r="J466" s="64"/>
      <c r="K466" s="64"/>
      <c r="L466" s="64"/>
      <c r="M466" s="64"/>
      <c r="N466" s="64"/>
    </row>
    <row r="467" spans="1:14">
      <c r="A467" s="64"/>
      <c r="B467" s="64"/>
      <c r="C467" s="79" t="s">
        <v>371</v>
      </c>
      <c r="D467" s="64"/>
      <c r="E467" s="64"/>
      <c r="F467" s="64"/>
      <c r="G467" s="64"/>
      <c r="H467" s="64"/>
      <c r="I467" s="64"/>
      <c r="J467" s="64"/>
      <c r="K467" s="64"/>
      <c r="L467" s="64"/>
      <c r="M467" s="64"/>
      <c r="N467" s="64"/>
    </row>
    <row r="468" spans="1:14">
      <c r="A468" s="64"/>
      <c r="B468" s="141"/>
      <c r="C468" s="81" t="s">
        <v>103</v>
      </c>
      <c r="D468" s="79"/>
      <c r="E468" s="105"/>
      <c r="F468" s="105"/>
      <c r="G468" s="106"/>
      <c r="H468" s="105"/>
      <c r="I468" s="106"/>
      <c r="J468" s="106"/>
      <c r="K468" s="106"/>
      <c r="L468" s="105"/>
      <c r="M468" s="105"/>
      <c r="N468" s="64"/>
    </row>
    <row r="469" spans="1:14">
      <c r="A469" s="64"/>
      <c r="B469" s="141"/>
      <c r="C469" s="84" t="s">
        <v>104</v>
      </c>
      <c r="D469" s="79"/>
      <c r="E469" s="105"/>
      <c r="F469" s="105"/>
      <c r="G469" s="106"/>
      <c r="H469" s="105"/>
      <c r="I469" s="106"/>
      <c r="J469" s="106"/>
      <c r="K469" s="106"/>
      <c r="L469" s="105"/>
      <c r="M469" s="105"/>
      <c r="N469" s="64"/>
    </row>
    <row r="470" spans="1:14" ht="41.4">
      <c r="A470" s="64"/>
      <c r="B470" s="90" t="s">
        <v>2</v>
      </c>
      <c r="C470" s="90" t="s">
        <v>3</v>
      </c>
      <c r="D470" s="90" t="s">
        <v>4</v>
      </c>
      <c r="E470" s="90" t="s">
        <v>5</v>
      </c>
      <c r="F470" s="90" t="s">
        <v>6</v>
      </c>
      <c r="G470" s="90" t="s">
        <v>7</v>
      </c>
      <c r="H470" s="670" t="s">
        <v>8</v>
      </c>
      <c r="I470" s="131" t="s">
        <v>9</v>
      </c>
      <c r="J470" s="131" t="s">
        <v>10</v>
      </c>
      <c r="K470" s="131" t="s">
        <v>11</v>
      </c>
      <c r="L470" s="674" t="s">
        <v>12</v>
      </c>
      <c r="M470" s="131" t="s">
        <v>13</v>
      </c>
      <c r="N470" s="71" t="s">
        <v>25</v>
      </c>
    </row>
    <row r="471" spans="1:14" ht="55.2">
      <c r="A471" s="64"/>
      <c r="B471" s="176">
        <v>1</v>
      </c>
      <c r="C471" s="505" t="s">
        <v>173</v>
      </c>
      <c r="D471" s="412" t="s">
        <v>16</v>
      </c>
      <c r="E471" s="388">
        <v>300</v>
      </c>
      <c r="F471" s="413">
        <v>1</v>
      </c>
      <c r="G471" s="109">
        <f>CEILING(E471/F471,1)</f>
        <v>300</v>
      </c>
      <c r="H471" s="699"/>
      <c r="I471" s="682">
        <f t="shared" ref="I471" si="162">H471*L471+H471</f>
        <v>0</v>
      </c>
      <c r="J471" s="682">
        <f t="shared" ref="J471" si="163">ROUND(G471*H471,2)</f>
        <v>0</v>
      </c>
      <c r="K471" s="682">
        <f t="shared" ref="K471" si="164">ROUND(G471*I471,2)</f>
        <v>0</v>
      </c>
      <c r="L471" s="700"/>
      <c r="M471" s="506"/>
      <c r="N471" s="161"/>
    </row>
    <row r="472" spans="1:14" ht="41.4">
      <c r="A472" s="64"/>
      <c r="B472" s="507">
        <v>2</v>
      </c>
      <c r="C472" s="508" t="s">
        <v>174</v>
      </c>
      <c r="D472" s="509" t="s">
        <v>16</v>
      </c>
      <c r="E472" s="510">
        <v>700</v>
      </c>
      <c r="F472" s="511">
        <v>1</v>
      </c>
      <c r="G472" s="512">
        <f>CEILING(E472/F472,1)</f>
        <v>700</v>
      </c>
      <c r="H472" s="513"/>
      <c r="I472" s="125">
        <f t="shared" ref="I472" si="165">H472*L472+H472</f>
        <v>0</v>
      </c>
      <c r="J472" s="125">
        <f t="shared" ref="J472" si="166">ROUND(G472*H472,2)</f>
        <v>0</v>
      </c>
      <c r="K472" s="125">
        <f t="shared" ref="K472" si="167">ROUND(G472*I472,2)</f>
        <v>0</v>
      </c>
      <c r="L472" s="514"/>
      <c r="M472" s="362"/>
      <c r="N472" s="161"/>
    </row>
    <row r="473" spans="1:14">
      <c r="A473" s="64"/>
      <c r="B473" s="182" t="s">
        <v>23</v>
      </c>
      <c r="C473" s="432"/>
      <c r="D473" s="432"/>
      <c r="E473" s="432"/>
      <c r="F473" s="432"/>
      <c r="G473" s="432"/>
      <c r="H473" s="432"/>
      <c r="I473" s="434"/>
      <c r="J473" s="5">
        <f>SUM(J471:J472)</f>
        <v>0</v>
      </c>
      <c r="K473" s="5">
        <f>SUM(K471:K472)</f>
        <v>0</v>
      </c>
      <c r="L473" s="105"/>
      <c r="M473" s="105"/>
      <c r="N473" s="64"/>
    </row>
    <row r="474" spans="1:14">
      <c r="A474" s="64"/>
      <c r="B474" s="105"/>
      <c r="C474" s="105"/>
      <c r="D474" s="105"/>
      <c r="E474" s="105"/>
      <c r="F474" s="105"/>
      <c r="G474" s="106"/>
      <c r="H474" s="105"/>
      <c r="I474" s="106"/>
      <c r="J474" s="167" t="s">
        <v>24</v>
      </c>
      <c r="K474" s="45">
        <f>K473-J473</f>
        <v>0</v>
      </c>
      <c r="L474" s="105"/>
      <c r="M474" s="105"/>
      <c r="N474" s="64"/>
    </row>
    <row r="475" spans="1:14">
      <c r="A475" s="64"/>
      <c r="B475" s="64"/>
      <c r="C475" s="64"/>
      <c r="D475" s="64"/>
      <c r="E475" s="64"/>
      <c r="F475" s="64"/>
      <c r="G475" s="64"/>
      <c r="H475" s="64"/>
      <c r="I475" s="64"/>
      <c r="J475" s="64"/>
      <c r="K475" s="64"/>
      <c r="L475" s="64"/>
      <c r="M475" s="64"/>
      <c r="N475" s="64"/>
    </row>
    <row r="476" spans="1:14">
      <c r="A476" s="64"/>
      <c r="B476" s="64"/>
      <c r="C476" s="64"/>
      <c r="D476" s="64"/>
      <c r="E476" s="64"/>
      <c r="F476" s="64"/>
      <c r="G476" s="64"/>
      <c r="H476" s="64"/>
      <c r="I476" s="64"/>
      <c r="J476" s="64"/>
      <c r="K476" s="64"/>
      <c r="L476" s="64"/>
      <c r="M476" s="64"/>
      <c r="N476" s="64"/>
    </row>
    <row r="477" spans="1:14">
      <c r="A477" s="64"/>
      <c r="B477" s="64"/>
      <c r="C477" s="64"/>
      <c r="D477" s="64"/>
      <c r="E477" s="64"/>
      <c r="F477" s="64"/>
      <c r="G477" s="64"/>
      <c r="H477" s="64"/>
      <c r="I477" s="64"/>
      <c r="J477" s="64"/>
      <c r="K477" s="64"/>
      <c r="L477" s="64"/>
      <c r="M477" s="64"/>
      <c r="N477" s="64"/>
    </row>
    <row r="478" spans="1:14">
      <c r="A478" s="64"/>
      <c r="B478" s="99"/>
      <c r="C478" s="78" t="s">
        <v>372</v>
      </c>
      <c r="D478" s="99"/>
      <c r="E478" s="105"/>
      <c r="F478" s="105"/>
      <c r="G478" s="106"/>
      <c r="H478" s="105"/>
      <c r="I478" s="106"/>
      <c r="J478" s="106"/>
      <c r="K478" s="106"/>
      <c r="L478" s="105"/>
      <c r="M478" s="105"/>
      <c r="N478" s="64"/>
    </row>
    <row r="479" spans="1:14">
      <c r="A479" s="64"/>
      <c r="B479" s="99"/>
      <c r="C479" s="78" t="s">
        <v>67</v>
      </c>
      <c r="D479" s="99"/>
      <c r="E479" s="105"/>
      <c r="F479" s="105"/>
      <c r="G479" s="106"/>
      <c r="H479" s="105"/>
      <c r="I479" s="106"/>
      <c r="J479" s="106"/>
      <c r="K479" s="106"/>
      <c r="L479" s="105"/>
      <c r="M479" s="105"/>
      <c r="N479" s="64"/>
    </row>
    <row r="480" spans="1:14">
      <c r="A480" s="64"/>
      <c r="B480" s="99"/>
      <c r="C480" s="78" t="s">
        <v>68</v>
      </c>
      <c r="D480" s="99"/>
      <c r="E480" s="105"/>
      <c r="F480" s="105"/>
      <c r="G480" s="106"/>
      <c r="H480" s="105"/>
      <c r="I480" s="106"/>
      <c r="J480" s="106"/>
      <c r="K480" s="106"/>
      <c r="L480" s="105"/>
      <c r="M480" s="105"/>
      <c r="N480" s="64"/>
    </row>
    <row r="481" spans="1:14" ht="41.4">
      <c r="A481" s="64"/>
      <c r="B481" s="90" t="s">
        <v>2</v>
      </c>
      <c r="C481" s="90" t="s">
        <v>3</v>
      </c>
      <c r="D481" s="90" t="s">
        <v>4</v>
      </c>
      <c r="E481" s="90" t="s">
        <v>5</v>
      </c>
      <c r="F481" s="130" t="s">
        <v>6</v>
      </c>
      <c r="G481" s="131" t="s">
        <v>7</v>
      </c>
      <c r="H481" s="270" t="s">
        <v>8</v>
      </c>
      <c r="I481" s="131" t="s">
        <v>9</v>
      </c>
      <c r="J481" s="131" t="s">
        <v>10</v>
      </c>
      <c r="K481" s="131" t="s">
        <v>11</v>
      </c>
      <c r="L481" s="131" t="s">
        <v>12</v>
      </c>
      <c r="M481" s="131" t="s">
        <v>13</v>
      </c>
      <c r="N481" s="71" t="s">
        <v>25</v>
      </c>
    </row>
    <row r="482" spans="1:14" ht="76.95" customHeight="1">
      <c r="A482" s="64"/>
      <c r="B482" s="176">
        <v>1</v>
      </c>
      <c r="C482" s="515" t="s">
        <v>176</v>
      </c>
      <c r="D482" s="178" t="s">
        <v>16</v>
      </c>
      <c r="E482" s="516">
        <v>80000</v>
      </c>
      <c r="F482" s="516">
        <v>100</v>
      </c>
      <c r="G482" s="517">
        <f>CEILING(E482/F482,1)</f>
        <v>800</v>
      </c>
      <c r="H482" s="518"/>
      <c r="I482" s="125">
        <f t="shared" ref="I482" si="168">H482*L482+H482</f>
        <v>0</v>
      </c>
      <c r="J482" s="125">
        <f t="shared" ref="J482" si="169">ROUND(G482*H482,2)</f>
        <v>0</v>
      </c>
      <c r="K482" s="125">
        <f t="shared" ref="K482" si="170">ROUND(G482*I482,2)</f>
        <v>0</v>
      </c>
      <c r="L482" s="519"/>
      <c r="M482" s="69"/>
      <c r="N482" s="161"/>
    </row>
    <row r="483" spans="1:14" ht="76.95" customHeight="1">
      <c r="A483" s="64"/>
      <c r="B483" s="176">
        <v>2</v>
      </c>
      <c r="C483" s="515" t="s">
        <v>358</v>
      </c>
      <c r="D483" s="178" t="s">
        <v>16</v>
      </c>
      <c r="E483" s="516">
        <v>80000</v>
      </c>
      <c r="F483" s="516">
        <v>100</v>
      </c>
      <c r="G483" s="49">
        <f>CEILING(E483/F483,1)</f>
        <v>800</v>
      </c>
      <c r="H483" s="118"/>
      <c r="I483" s="125">
        <f t="shared" ref="I483:I485" si="171">H483*L483+H483</f>
        <v>0</v>
      </c>
      <c r="J483" s="125">
        <f t="shared" ref="J483:J485" si="172">ROUND(G483*H483,2)</f>
        <v>0</v>
      </c>
      <c r="K483" s="125">
        <f t="shared" ref="K483:K485" si="173">ROUND(G483*I483,2)</f>
        <v>0</v>
      </c>
      <c r="L483" s="370"/>
      <c r="M483" s="69"/>
      <c r="N483" s="161"/>
    </row>
    <row r="484" spans="1:14" ht="76.95" customHeight="1">
      <c r="A484" s="64"/>
      <c r="B484" s="176">
        <v>3</v>
      </c>
      <c r="C484" s="515" t="s">
        <v>359</v>
      </c>
      <c r="D484" s="178" t="s">
        <v>16</v>
      </c>
      <c r="E484" s="516">
        <v>75000</v>
      </c>
      <c r="F484" s="516">
        <v>100</v>
      </c>
      <c r="G484" s="49">
        <f>CEILING(E484/F484,1)</f>
        <v>750</v>
      </c>
      <c r="H484" s="118"/>
      <c r="I484" s="125">
        <f t="shared" si="171"/>
        <v>0</v>
      </c>
      <c r="J484" s="125">
        <f t="shared" si="172"/>
        <v>0</v>
      </c>
      <c r="K484" s="125">
        <f t="shared" si="173"/>
        <v>0</v>
      </c>
      <c r="L484" s="370"/>
      <c r="M484" s="69"/>
      <c r="N484" s="161"/>
    </row>
    <row r="485" spans="1:14" ht="76.95" customHeight="1">
      <c r="A485" s="64"/>
      <c r="B485" s="176">
        <v>4</v>
      </c>
      <c r="C485" s="515" t="s">
        <v>360</v>
      </c>
      <c r="D485" s="178" t="s">
        <v>16</v>
      </c>
      <c r="E485" s="516">
        <v>100000</v>
      </c>
      <c r="F485" s="516">
        <v>100</v>
      </c>
      <c r="G485" s="49">
        <f>CEILING(E485/F485,1)</f>
        <v>1000</v>
      </c>
      <c r="H485" s="118"/>
      <c r="I485" s="125">
        <f t="shared" si="171"/>
        <v>0</v>
      </c>
      <c r="J485" s="125">
        <f t="shared" si="172"/>
        <v>0</v>
      </c>
      <c r="K485" s="125">
        <f t="shared" si="173"/>
        <v>0</v>
      </c>
      <c r="L485" s="370"/>
      <c r="M485" s="69"/>
      <c r="N485" s="161"/>
    </row>
    <row r="486" spans="1:14">
      <c r="A486" s="64"/>
      <c r="B486" s="182" t="s">
        <v>23</v>
      </c>
      <c r="C486" s="183"/>
      <c r="D486" s="183"/>
      <c r="E486" s="183"/>
      <c r="F486" s="183"/>
      <c r="G486" s="183"/>
      <c r="H486" s="183"/>
      <c r="I486" s="184"/>
      <c r="J486" s="5">
        <f>SUM(J482:J485)</f>
        <v>0</v>
      </c>
      <c r="K486" s="5">
        <f>SUM(K482:K485)</f>
        <v>0</v>
      </c>
      <c r="L486" s="105"/>
      <c r="M486" s="105"/>
      <c r="N486" s="64"/>
    </row>
    <row r="487" spans="1:14">
      <c r="A487" s="64"/>
      <c r="B487" s="106"/>
      <c r="C487" s="106"/>
      <c r="D487" s="105"/>
      <c r="E487" s="105"/>
      <c r="F487" s="105"/>
      <c r="G487" s="106"/>
      <c r="H487" s="105"/>
      <c r="I487" s="106"/>
      <c r="J487" s="520" t="s">
        <v>24</v>
      </c>
      <c r="K487" s="45">
        <f>K486-J486</f>
        <v>0</v>
      </c>
      <c r="L487" s="105"/>
      <c r="M487" s="105"/>
      <c r="N487" s="64"/>
    </row>
    <row r="488" spans="1:14">
      <c r="A488" s="64"/>
      <c r="B488" s="64"/>
      <c r="C488" s="64"/>
      <c r="D488" s="64"/>
      <c r="E488" s="64"/>
      <c r="F488" s="64"/>
      <c r="G488" s="64"/>
      <c r="H488" s="64"/>
      <c r="I488" s="64"/>
      <c r="J488" s="64"/>
      <c r="K488" s="64"/>
      <c r="L488" s="64"/>
      <c r="M488" s="64"/>
      <c r="N488" s="64"/>
    </row>
    <row r="489" spans="1:14">
      <c r="A489" s="64"/>
      <c r="B489" s="64"/>
      <c r="C489" s="64"/>
      <c r="D489" s="64"/>
      <c r="E489" s="64"/>
      <c r="F489" s="64"/>
      <c r="G489" s="64"/>
      <c r="H489" s="64"/>
      <c r="I489" s="64"/>
      <c r="J489" s="64"/>
      <c r="K489" s="64"/>
      <c r="L489" s="64"/>
      <c r="M489" s="64"/>
      <c r="N489" s="64"/>
    </row>
    <row r="490" spans="1:14">
      <c r="A490" s="64"/>
      <c r="B490" s="64"/>
      <c r="C490" s="64"/>
      <c r="D490" s="64"/>
      <c r="E490" s="64"/>
      <c r="F490" s="64"/>
      <c r="G490" s="64"/>
      <c r="H490" s="64"/>
      <c r="I490" s="64"/>
      <c r="J490" s="64"/>
      <c r="K490" s="64"/>
      <c r="L490" s="64"/>
      <c r="M490" s="64"/>
      <c r="N490" s="64"/>
    </row>
    <row r="491" spans="1:14">
      <c r="A491" s="64"/>
      <c r="B491" s="48"/>
      <c r="C491" s="83" t="s">
        <v>373</v>
      </c>
      <c r="D491" s="48"/>
      <c r="E491" s="48"/>
      <c r="F491" s="48"/>
      <c r="G491" s="48"/>
      <c r="H491" s="48"/>
      <c r="I491" s="48"/>
      <c r="J491" s="48"/>
      <c r="K491" s="521"/>
      <c r="L491" s="269"/>
      <c r="M491" s="269"/>
      <c r="N491" s="64"/>
    </row>
    <row r="492" spans="1:14">
      <c r="A492" s="64"/>
      <c r="B492" s="48"/>
      <c r="C492" s="83" t="s">
        <v>178</v>
      </c>
      <c r="D492" s="48"/>
      <c r="E492" s="48"/>
      <c r="F492" s="48"/>
      <c r="G492" s="48"/>
      <c r="H492" s="48"/>
      <c r="I492" s="48"/>
      <c r="J492" s="48"/>
      <c r="K492" s="521"/>
      <c r="L492" s="269"/>
      <c r="M492" s="269"/>
      <c r="N492" s="64"/>
    </row>
    <row r="493" spans="1:14">
      <c r="A493" s="64"/>
      <c r="B493" s="48"/>
      <c r="C493" s="83" t="s">
        <v>179</v>
      </c>
      <c r="D493" s="48"/>
      <c r="E493" s="48"/>
      <c r="F493" s="48"/>
      <c r="G493" s="48"/>
      <c r="H493" s="48"/>
      <c r="I493" s="48"/>
      <c r="J493" s="48"/>
      <c r="K493" s="522"/>
      <c r="L493" s="269"/>
      <c r="M493" s="269"/>
      <c r="N493" s="64"/>
    </row>
    <row r="494" spans="1:14" ht="41.4">
      <c r="A494" s="64"/>
      <c r="B494" s="90" t="s">
        <v>2</v>
      </c>
      <c r="C494" s="90" t="s">
        <v>3</v>
      </c>
      <c r="D494" s="90" t="s">
        <v>4</v>
      </c>
      <c r="E494" s="90" t="s">
        <v>5</v>
      </c>
      <c r="F494" s="90" t="s">
        <v>6</v>
      </c>
      <c r="G494" s="90" t="s">
        <v>7</v>
      </c>
      <c r="H494" s="670" t="s">
        <v>8</v>
      </c>
      <c r="I494" s="131" t="s">
        <v>9</v>
      </c>
      <c r="J494" s="131" t="s">
        <v>10</v>
      </c>
      <c r="K494" s="131" t="s">
        <v>11</v>
      </c>
      <c r="L494" s="674" t="s">
        <v>12</v>
      </c>
      <c r="M494" s="131" t="s">
        <v>13</v>
      </c>
      <c r="N494" s="71" t="s">
        <v>25</v>
      </c>
    </row>
    <row r="495" spans="1:14" ht="274.2" customHeight="1">
      <c r="A495" s="64"/>
      <c r="B495" s="523">
        <v>1</v>
      </c>
      <c r="C495" s="77" t="s">
        <v>180</v>
      </c>
      <c r="D495" s="524" t="s">
        <v>16</v>
      </c>
      <c r="E495" s="524">
        <v>60000</v>
      </c>
      <c r="F495" s="525">
        <v>50</v>
      </c>
      <c r="G495" s="100">
        <f>CEILING(E495/F495,1)</f>
        <v>1200</v>
      </c>
      <c r="H495" s="526"/>
      <c r="I495" s="125">
        <f t="shared" ref="I495" si="174">H495*L495+H495</f>
        <v>0</v>
      </c>
      <c r="J495" s="125">
        <f t="shared" ref="J495" si="175">ROUND(G495*H495,2)</f>
        <v>0</v>
      </c>
      <c r="K495" s="125">
        <f t="shared" ref="K495" si="176">ROUND(G495*I495,2)</f>
        <v>0</v>
      </c>
      <c r="L495" s="527"/>
      <c r="M495" s="528"/>
      <c r="N495" s="161"/>
    </row>
    <row r="496" spans="1:14">
      <c r="A496" s="64"/>
      <c r="B496" s="724" t="s">
        <v>23</v>
      </c>
      <c r="C496" s="725"/>
      <c r="D496" s="725"/>
      <c r="E496" s="725"/>
      <c r="F496" s="725"/>
      <c r="G496" s="725"/>
      <c r="H496" s="725"/>
      <c r="I496" s="726"/>
      <c r="J496" s="5">
        <f>SUM(J495)</f>
        <v>0</v>
      </c>
      <c r="K496" s="5">
        <f>SUM(K495)</f>
        <v>0</v>
      </c>
      <c r="L496" s="529"/>
      <c r="M496" s="269"/>
      <c r="N496" s="64"/>
    </row>
    <row r="497" spans="1:14">
      <c r="A497" s="64"/>
      <c r="B497" s="99"/>
      <c r="C497" s="99"/>
      <c r="D497" s="99"/>
      <c r="E497" s="99"/>
      <c r="F497" s="99"/>
      <c r="G497" s="99"/>
      <c r="H497" s="99"/>
      <c r="I497" s="99"/>
      <c r="J497" s="448" t="s">
        <v>24</v>
      </c>
      <c r="K497" s="422">
        <f>K496-J496</f>
        <v>0</v>
      </c>
      <c r="L497" s="530"/>
      <c r="M497" s="269"/>
      <c r="N497" s="64"/>
    </row>
    <row r="498" spans="1:14">
      <c r="A498" s="64"/>
      <c r="B498" s="99"/>
      <c r="C498" s="99"/>
      <c r="D498" s="99"/>
      <c r="E498" s="99"/>
      <c r="F498" s="99"/>
      <c r="G498" s="99"/>
      <c r="H498" s="99"/>
      <c r="I498" s="99"/>
      <c r="J498" s="449"/>
      <c r="K498" s="73"/>
      <c r="L498" s="530"/>
      <c r="M498" s="269"/>
      <c r="N498" s="64"/>
    </row>
    <row r="499" spans="1:14">
      <c r="A499" s="64"/>
      <c r="B499" s="99"/>
      <c r="C499" s="99"/>
      <c r="D499" s="99"/>
      <c r="E499" s="99"/>
      <c r="F499" s="99"/>
      <c r="G499" s="99"/>
      <c r="H499" s="99"/>
      <c r="I499" s="99"/>
      <c r="J499" s="449"/>
      <c r="K499" s="73"/>
      <c r="L499" s="530"/>
      <c r="M499" s="269"/>
      <c r="N499" s="64"/>
    </row>
    <row r="500" spans="1:14">
      <c r="A500" s="64"/>
      <c r="B500" s="99"/>
      <c r="C500" s="83"/>
      <c r="D500" s="99"/>
      <c r="E500" s="99"/>
      <c r="F500" s="99"/>
      <c r="G500" s="99"/>
      <c r="H500" s="99"/>
      <c r="I500" s="99"/>
      <c r="J500" s="48"/>
      <c r="K500" s="48"/>
      <c r="L500" s="48"/>
      <c r="M500" s="48"/>
      <c r="N500" s="64"/>
    </row>
    <row r="501" spans="1:14">
      <c r="A501" s="64"/>
      <c r="B501" s="64"/>
      <c r="C501" s="83" t="s">
        <v>374</v>
      </c>
      <c r="D501" s="64"/>
      <c r="E501" s="64"/>
      <c r="F501" s="64"/>
      <c r="G501" s="64"/>
      <c r="H501" s="64"/>
      <c r="I501" s="64"/>
      <c r="J501" s="64"/>
      <c r="K501" s="64"/>
      <c r="L501" s="64"/>
      <c r="M501" s="64"/>
      <c r="N501" s="64"/>
    </row>
    <row r="502" spans="1:14">
      <c r="A502" s="64"/>
      <c r="B502" s="531"/>
      <c r="C502" s="81" t="s">
        <v>0</v>
      </c>
      <c r="D502" s="531"/>
      <c r="E502" s="531"/>
      <c r="F502" s="531"/>
      <c r="G502" s="531"/>
      <c r="H502" s="531"/>
      <c r="I502" s="531"/>
      <c r="J502" s="531"/>
      <c r="K502" s="531"/>
      <c r="L502" s="372"/>
      <c r="M502" s="478"/>
      <c r="N502" s="64"/>
    </row>
    <row r="503" spans="1:14">
      <c r="A503" s="64"/>
      <c r="B503" s="531"/>
      <c r="C503" s="84" t="s">
        <v>1</v>
      </c>
      <c r="D503" s="531"/>
      <c r="E503" s="531"/>
      <c r="F503" s="531"/>
      <c r="G503" s="531"/>
      <c r="H503" s="532"/>
      <c r="I503" s="532"/>
      <c r="J503" s="531"/>
      <c r="K503" s="531"/>
      <c r="L503" s="372"/>
      <c r="M503" s="478"/>
      <c r="N503" s="64"/>
    </row>
    <row r="504" spans="1:14" ht="41.4">
      <c r="A504" s="64"/>
      <c r="B504" s="90" t="s">
        <v>2</v>
      </c>
      <c r="C504" s="90" t="s">
        <v>3</v>
      </c>
      <c r="D504" s="130" t="s">
        <v>4</v>
      </c>
      <c r="E504" s="131" t="s">
        <v>5</v>
      </c>
      <c r="F504" s="131" t="s">
        <v>6</v>
      </c>
      <c r="G504" s="131" t="s">
        <v>7</v>
      </c>
      <c r="H504" s="270" t="s">
        <v>8</v>
      </c>
      <c r="I504" s="131" t="s">
        <v>9</v>
      </c>
      <c r="J504" s="131" t="s">
        <v>10</v>
      </c>
      <c r="K504" s="131" t="s">
        <v>11</v>
      </c>
      <c r="L504" s="131" t="s">
        <v>12</v>
      </c>
      <c r="M504" s="131" t="s">
        <v>13</v>
      </c>
      <c r="N504" s="71" t="s">
        <v>25</v>
      </c>
    </row>
    <row r="505" spans="1:14" ht="27.6">
      <c r="A505" s="64"/>
      <c r="B505" s="533">
        <v>1</v>
      </c>
      <c r="C505" s="376" t="s">
        <v>181</v>
      </c>
      <c r="D505" s="534" t="s">
        <v>16</v>
      </c>
      <c r="E505" s="535">
        <v>1800</v>
      </c>
      <c r="F505" s="535">
        <v>30</v>
      </c>
      <c r="G505" s="536">
        <f t="shared" ref="G505:G511" si="177">CEILING(E505/F505,1)</f>
        <v>60</v>
      </c>
      <c r="H505" s="518"/>
      <c r="I505" s="125">
        <f t="shared" ref="I505" si="178">H505*L505+H505</f>
        <v>0</v>
      </c>
      <c r="J505" s="125">
        <f t="shared" ref="J505" si="179">ROUND(G505*H505,2)</f>
        <v>0</v>
      </c>
      <c r="K505" s="125">
        <f t="shared" ref="K505" si="180">ROUND(G505*I505,2)</f>
        <v>0</v>
      </c>
      <c r="L505" s="537"/>
      <c r="M505" s="538"/>
      <c r="N505" s="161"/>
    </row>
    <row r="506" spans="1:14" ht="41.4">
      <c r="A506" s="64"/>
      <c r="B506" s="533">
        <v>2</v>
      </c>
      <c r="C506" s="376" t="s">
        <v>182</v>
      </c>
      <c r="D506" s="539" t="s">
        <v>16</v>
      </c>
      <c r="E506" s="540">
        <v>720</v>
      </c>
      <c r="F506" s="540">
        <v>1</v>
      </c>
      <c r="G506" s="100">
        <f t="shared" si="177"/>
        <v>720</v>
      </c>
      <c r="H506" s="541"/>
      <c r="I506" s="125">
        <f t="shared" ref="I506:I511" si="181">H506*L506+H506</f>
        <v>0</v>
      </c>
      <c r="J506" s="125">
        <f t="shared" ref="J506:J511" si="182">ROUND(G506*H506,2)</f>
        <v>0</v>
      </c>
      <c r="K506" s="125">
        <f t="shared" ref="K506:K511" si="183">ROUND(G506*I506,2)</f>
        <v>0</v>
      </c>
      <c r="L506" s="542"/>
      <c r="M506" s="538"/>
      <c r="N506" s="161"/>
    </row>
    <row r="507" spans="1:14" ht="41.4">
      <c r="A507" s="64"/>
      <c r="B507" s="540">
        <v>3</v>
      </c>
      <c r="C507" s="543" t="s">
        <v>183</v>
      </c>
      <c r="D507" s="539" t="s">
        <v>16</v>
      </c>
      <c r="E507" s="540">
        <v>360</v>
      </c>
      <c r="F507" s="540">
        <v>1</v>
      </c>
      <c r="G507" s="100">
        <f t="shared" si="177"/>
        <v>360</v>
      </c>
      <c r="H507" s="541"/>
      <c r="I507" s="125">
        <f t="shared" si="181"/>
        <v>0</v>
      </c>
      <c r="J507" s="125">
        <f t="shared" si="182"/>
        <v>0</v>
      </c>
      <c r="K507" s="125">
        <f t="shared" si="183"/>
        <v>0</v>
      </c>
      <c r="L507" s="542"/>
      <c r="M507" s="544"/>
      <c r="N507" s="161"/>
    </row>
    <row r="508" spans="1:14" ht="220.8">
      <c r="A508" s="64"/>
      <c r="B508" s="540">
        <v>4</v>
      </c>
      <c r="C508" s="543" t="s">
        <v>184</v>
      </c>
      <c r="D508" s="539" t="s">
        <v>16</v>
      </c>
      <c r="E508" s="540">
        <v>40</v>
      </c>
      <c r="F508" s="540">
        <v>1</v>
      </c>
      <c r="G508" s="100">
        <f t="shared" si="177"/>
        <v>40</v>
      </c>
      <c r="H508" s="541"/>
      <c r="I508" s="125">
        <f t="shared" si="181"/>
        <v>0</v>
      </c>
      <c r="J508" s="125">
        <f t="shared" si="182"/>
        <v>0</v>
      </c>
      <c r="K508" s="125">
        <f t="shared" si="183"/>
        <v>0</v>
      </c>
      <c r="L508" s="542"/>
      <c r="M508" s="544"/>
      <c r="N508" s="161"/>
    </row>
    <row r="509" spans="1:14" ht="207">
      <c r="A509" s="64"/>
      <c r="B509" s="533">
        <v>5</v>
      </c>
      <c r="C509" s="543" t="s">
        <v>185</v>
      </c>
      <c r="D509" s="539" t="s">
        <v>16</v>
      </c>
      <c r="E509" s="540">
        <v>40</v>
      </c>
      <c r="F509" s="540">
        <v>1</v>
      </c>
      <c r="G509" s="100">
        <f t="shared" si="177"/>
        <v>40</v>
      </c>
      <c r="H509" s="541"/>
      <c r="I509" s="125">
        <f t="shared" si="181"/>
        <v>0</v>
      </c>
      <c r="J509" s="125">
        <f t="shared" si="182"/>
        <v>0</v>
      </c>
      <c r="K509" s="125">
        <f t="shared" si="183"/>
        <v>0</v>
      </c>
      <c r="L509" s="545"/>
      <c r="M509" s="544"/>
      <c r="N509" s="161"/>
    </row>
    <row r="510" spans="1:14">
      <c r="A510" s="64"/>
      <c r="B510" s="533">
        <v>6</v>
      </c>
      <c r="C510" s="543" t="s">
        <v>186</v>
      </c>
      <c r="D510" s="539" t="s">
        <v>16</v>
      </c>
      <c r="E510" s="540">
        <v>400</v>
      </c>
      <c r="F510" s="540">
        <v>1</v>
      </c>
      <c r="G510" s="100">
        <f t="shared" si="177"/>
        <v>400</v>
      </c>
      <c r="H510" s="541"/>
      <c r="I510" s="125">
        <f t="shared" si="181"/>
        <v>0</v>
      </c>
      <c r="J510" s="125">
        <f t="shared" si="182"/>
        <v>0</v>
      </c>
      <c r="K510" s="125">
        <f t="shared" si="183"/>
        <v>0</v>
      </c>
      <c r="L510" s="545"/>
      <c r="M510" s="544"/>
      <c r="N510" s="161"/>
    </row>
    <row r="511" spans="1:14" ht="27.6">
      <c r="A511" s="64"/>
      <c r="B511" s="533">
        <v>7</v>
      </c>
      <c r="C511" s="376" t="s">
        <v>187</v>
      </c>
      <c r="D511" s="534" t="s">
        <v>16</v>
      </c>
      <c r="E511" s="533">
        <v>900</v>
      </c>
      <c r="F511" s="533">
        <v>30</v>
      </c>
      <c r="G511" s="100">
        <f t="shared" si="177"/>
        <v>30</v>
      </c>
      <c r="H511" s="118"/>
      <c r="I511" s="125">
        <f t="shared" si="181"/>
        <v>0</v>
      </c>
      <c r="J511" s="125">
        <f t="shared" si="182"/>
        <v>0</v>
      </c>
      <c r="K511" s="125">
        <f t="shared" si="183"/>
        <v>0</v>
      </c>
      <c r="L511" s="542"/>
      <c r="M511" s="538"/>
      <c r="N511" s="161"/>
    </row>
    <row r="512" spans="1:14">
      <c r="A512" s="64"/>
      <c r="B512" s="182" t="s">
        <v>23</v>
      </c>
      <c r="C512" s="546"/>
      <c r="D512" s="546"/>
      <c r="E512" s="546"/>
      <c r="F512" s="546"/>
      <c r="G512" s="546"/>
      <c r="H512" s="546"/>
      <c r="I512" s="547"/>
      <c r="J512" s="5">
        <f>SUM(J505:J511)</f>
        <v>0</v>
      </c>
      <c r="K512" s="5">
        <f>SUM(K505:K511)</f>
        <v>0</v>
      </c>
      <c r="L512" s="354"/>
      <c r="M512" s="354"/>
      <c r="N512" s="64"/>
    </row>
    <row r="513" spans="1:14">
      <c r="A513" s="64"/>
      <c r="B513" s="372"/>
      <c r="C513" s="372"/>
      <c r="D513" s="354"/>
      <c r="E513" s="354"/>
      <c r="F513" s="354"/>
      <c r="G513" s="99"/>
      <c r="H513" s="354"/>
      <c r="I513" s="99"/>
      <c r="J513" s="381" t="s">
        <v>24</v>
      </c>
      <c r="K513" s="45">
        <f>K512-J512</f>
        <v>0</v>
      </c>
      <c r="L513" s="354"/>
      <c r="M513" s="354"/>
      <c r="N513" s="64"/>
    </row>
    <row r="514" spans="1:14">
      <c r="A514" s="64"/>
      <c r="B514" s="372"/>
      <c r="C514" s="372"/>
      <c r="D514" s="354"/>
      <c r="E514" s="354"/>
      <c r="F514" s="354"/>
      <c r="G514" s="99"/>
      <c r="H514" s="354"/>
      <c r="I514" s="99"/>
      <c r="J514" s="382"/>
      <c r="K514" s="73"/>
      <c r="L514" s="354"/>
      <c r="M514" s="354"/>
      <c r="N514" s="64"/>
    </row>
    <row r="515" spans="1:14">
      <c r="A515" s="64"/>
      <c r="B515" s="372"/>
      <c r="C515" s="372"/>
      <c r="D515" s="354"/>
      <c r="E515" s="354"/>
      <c r="F515" s="354"/>
      <c r="G515" s="99"/>
      <c r="H515" s="354"/>
      <c r="I515" s="99"/>
      <c r="J515" s="382"/>
      <c r="K515" s="73"/>
      <c r="L515" s="354"/>
      <c r="M515" s="354"/>
      <c r="N515" s="64"/>
    </row>
    <row r="516" spans="1:14">
      <c r="A516" s="64"/>
      <c r="B516" s="64"/>
      <c r="C516" s="64"/>
      <c r="D516" s="64"/>
      <c r="E516" s="64"/>
      <c r="F516" s="64"/>
      <c r="G516" s="64"/>
      <c r="H516" s="64"/>
      <c r="I516" s="64"/>
      <c r="J516" s="64"/>
      <c r="K516" s="64"/>
      <c r="L516" s="64"/>
      <c r="M516" s="64"/>
      <c r="N516" s="64"/>
    </row>
    <row r="517" spans="1:14">
      <c r="A517" s="64"/>
      <c r="B517" s="248"/>
      <c r="C517" s="84" t="s">
        <v>375</v>
      </c>
      <c r="D517" s="548"/>
      <c r="E517" s="548"/>
      <c r="F517" s="548"/>
      <c r="G517" s="249"/>
      <c r="H517" s="249"/>
      <c r="I517" s="249"/>
      <c r="J517" s="249"/>
      <c r="K517" s="249"/>
      <c r="L517" s="249"/>
      <c r="M517" s="249"/>
      <c r="N517" s="64"/>
    </row>
    <row r="518" spans="1:14">
      <c r="A518" s="64"/>
      <c r="B518" s="248"/>
      <c r="C518" s="84" t="s">
        <v>188</v>
      </c>
      <c r="D518" s="548"/>
      <c r="E518" s="548"/>
      <c r="F518" s="548"/>
      <c r="G518" s="249"/>
      <c r="H518" s="249"/>
      <c r="I518" s="249"/>
      <c r="J518" s="249"/>
      <c r="K518" s="249"/>
      <c r="L518" s="249"/>
      <c r="M518" s="249"/>
      <c r="N518" s="64"/>
    </row>
    <row r="519" spans="1:14">
      <c r="A519" s="64"/>
      <c r="B519" s="248"/>
      <c r="C519" s="84" t="s">
        <v>189</v>
      </c>
      <c r="D519" s="548"/>
      <c r="E519" s="548"/>
      <c r="F519" s="548"/>
      <c r="G519" s="249"/>
      <c r="H519" s="249"/>
      <c r="I519" s="249"/>
      <c r="J519" s="249"/>
      <c r="K519" s="249"/>
      <c r="L519" s="249"/>
      <c r="M519" s="249"/>
      <c r="N519" s="64"/>
    </row>
    <row r="520" spans="1:14" ht="41.4">
      <c r="A520" s="64"/>
      <c r="B520" s="90" t="s">
        <v>2</v>
      </c>
      <c r="C520" s="90" t="s">
        <v>3</v>
      </c>
      <c r="D520" s="90" t="s">
        <v>4</v>
      </c>
      <c r="E520" s="90" t="s">
        <v>5</v>
      </c>
      <c r="F520" s="90" t="s">
        <v>6</v>
      </c>
      <c r="G520" s="90" t="s">
        <v>7</v>
      </c>
      <c r="H520" s="670" t="s">
        <v>8</v>
      </c>
      <c r="I520" s="131" t="s">
        <v>9</v>
      </c>
      <c r="J520" s="131" t="s">
        <v>10</v>
      </c>
      <c r="K520" s="131" t="s">
        <v>11</v>
      </c>
      <c r="L520" s="674" t="s">
        <v>12</v>
      </c>
      <c r="M520" s="131" t="s">
        <v>13</v>
      </c>
      <c r="N520" s="71" t="s">
        <v>25</v>
      </c>
    </row>
    <row r="521" spans="1:14" ht="207">
      <c r="A521" s="64"/>
      <c r="B521" s="254">
        <v>1</v>
      </c>
      <c r="C521" s="549" t="s">
        <v>190</v>
      </c>
      <c r="D521" s="178" t="s">
        <v>16</v>
      </c>
      <c r="E521" s="179">
        <v>2000</v>
      </c>
      <c r="F521" s="176">
        <v>50</v>
      </c>
      <c r="G521" s="100">
        <f t="shared" ref="G521:G527" si="184">CEILING(E521/F521,1)</f>
        <v>40</v>
      </c>
      <c r="H521" s="701"/>
      <c r="I521" s="682">
        <f t="shared" ref="I521" si="185">H521*L521+H521</f>
        <v>0</v>
      </c>
      <c r="J521" s="682">
        <f t="shared" ref="J521" si="186">ROUND(G521*H521,2)</f>
        <v>0</v>
      </c>
      <c r="K521" s="682">
        <f t="shared" ref="K521" si="187">ROUND(G521*I521,2)</f>
        <v>0</v>
      </c>
      <c r="L521" s="702"/>
      <c r="M521" s="566" t="s">
        <v>17</v>
      </c>
      <c r="N521" s="161"/>
    </row>
    <row r="522" spans="1:14" ht="27.6">
      <c r="A522" s="64"/>
      <c r="B522" s="254">
        <v>2</v>
      </c>
      <c r="C522" s="549" t="s">
        <v>191</v>
      </c>
      <c r="D522" s="178" t="s">
        <v>16</v>
      </c>
      <c r="E522" s="179">
        <v>500</v>
      </c>
      <c r="F522" s="176">
        <v>1</v>
      </c>
      <c r="G522" s="100">
        <f t="shared" si="184"/>
        <v>500</v>
      </c>
      <c r="H522" s="180"/>
      <c r="I522" s="125">
        <f t="shared" ref="I522:I527" si="188">H522*L522+H522</f>
        <v>0</v>
      </c>
      <c r="J522" s="125">
        <f t="shared" ref="J522:J527" si="189">ROUND(G522*H522,2)</f>
        <v>0</v>
      </c>
      <c r="K522" s="125">
        <f t="shared" ref="K522:K527" si="190">ROUND(G522*I522,2)</f>
        <v>0</v>
      </c>
      <c r="L522" s="181"/>
      <c r="M522" s="550"/>
      <c r="N522" s="161"/>
    </row>
    <row r="523" spans="1:14" ht="27.6">
      <c r="A523" s="64"/>
      <c r="B523" s="551">
        <v>3</v>
      </c>
      <c r="C523" s="549" t="s">
        <v>192</v>
      </c>
      <c r="D523" s="178" t="s">
        <v>16</v>
      </c>
      <c r="E523" s="179">
        <v>4000</v>
      </c>
      <c r="F523" s="176">
        <v>100</v>
      </c>
      <c r="G523" s="100">
        <f t="shared" si="184"/>
        <v>40</v>
      </c>
      <c r="H523" s="180"/>
      <c r="I523" s="125">
        <f t="shared" si="188"/>
        <v>0</v>
      </c>
      <c r="J523" s="125">
        <f t="shared" si="189"/>
        <v>0</v>
      </c>
      <c r="K523" s="125">
        <f t="shared" si="190"/>
        <v>0</v>
      </c>
      <c r="L523" s="181"/>
      <c r="M523" s="552"/>
      <c r="N523" s="161"/>
    </row>
    <row r="524" spans="1:14" ht="27.6">
      <c r="A524" s="64"/>
      <c r="B524" s="551">
        <v>4</v>
      </c>
      <c r="C524" s="549" t="s">
        <v>193</v>
      </c>
      <c r="D524" s="178" t="s">
        <v>16</v>
      </c>
      <c r="E524" s="179">
        <v>4000</v>
      </c>
      <c r="F524" s="176">
        <v>100</v>
      </c>
      <c r="G524" s="100">
        <f t="shared" si="184"/>
        <v>40</v>
      </c>
      <c r="H524" s="180"/>
      <c r="I524" s="125">
        <f t="shared" si="188"/>
        <v>0</v>
      </c>
      <c r="J524" s="125">
        <f t="shared" si="189"/>
        <v>0</v>
      </c>
      <c r="K524" s="125">
        <f t="shared" si="190"/>
        <v>0</v>
      </c>
      <c r="L524" s="181"/>
      <c r="M524" s="552"/>
      <c r="N524" s="161"/>
    </row>
    <row r="525" spans="1:14" ht="27.6">
      <c r="A525" s="64"/>
      <c r="B525" s="551">
        <v>5</v>
      </c>
      <c r="C525" s="549" t="s">
        <v>194</v>
      </c>
      <c r="D525" s="178" t="s">
        <v>16</v>
      </c>
      <c r="E525" s="179">
        <v>4000</v>
      </c>
      <c r="F525" s="176">
        <v>100</v>
      </c>
      <c r="G525" s="100">
        <f t="shared" si="184"/>
        <v>40</v>
      </c>
      <c r="H525" s="180"/>
      <c r="I525" s="125">
        <f t="shared" si="188"/>
        <v>0</v>
      </c>
      <c r="J525" s="125">
        <f t="shared" si="189"/>
        <v>0</v>
      </c>
      <c r="K525" s="125">
        <f t="shared" si="190"/>
        <v>0</v>
      </c>
      <c r="L525" s="181"/>
      <c r="M525" s="552"/>
      <c r="N525" s="161"/>
    </row>
    <row r="526" spans="1:14" ht="27.6">
      <c r="A526" s="64"/>
      <c r="B526" s="551">
        <v>6</v>
      </c>
      <c r="C526" s="549" t="s">
        <v>195</v>
      </c>
      <c r="D526" s="178" t="s">
        <v>16</v>
      </c>
      <c r="E526" s="179">
        <v>2000</v>
      </c>
      <c r="F526" s="176">
        <v>100</v>
      </c>
      <c r="G526" s="100">
        <f t="shared" si="184"/>
        <v>20</v>
      </c>
      <c r="H526" s="180"/>
      <c r="I526" s="125">
        <f t="shared" si="188"/>
        <v>0</v>
      </c>
      <c r="J526" s="125">
        <f t="shared" si="189"/>
        <v>0</v>
      </c>
      <c r="K526" s="125">
        <f t="shared" si="190"/>
        <v>0</v>
      </c>
      <c r="L526" s="181"/>
      <c r="M526" s="552"/>
      <c r="N526" s="161"/>
    </row>
    <row r="527" spans="1:14" ht="27.6">
      <c r="A527" s="64"/>
      <c r="B527" s="551">
        <v>7</v>
      </c>
      <c r="C527" s="549" t="s">
        <v>196</v>
      </c>
      <c r="D527" s="178" t="s">
        <v>16</v>
      </c>
      <c r="E527" s="179">
        <v>2000</v>
      </c>
      <c r="F527" s="176">
        <v>100</v>
      </c>
      <c r="G527" s="100">
        <f t="shared" si="184"/>
        <v>20</v>
      </c>
      <c r="H527" s="180"/>
      <c r="I527" s="125">
        <f t="shared" si="188"/>
        <v>0</v>
      </c>
      <c r="J527" s="125">
        <f t="shared" si="189"/>
        <v>0</v>
      </c>
      <c r="K527" s="125">
        <f t="shared" si="190"/>
        <v>0</v>
      </c>
      <c r="L527" s="181"/>
      <c r="M527" s="552"/>
      <c r="N527" s="161"/>
    </row>
    <row r="528" spans="1:14">
      <c r="A528" s="64"/>
      <c r="B528" s="553" t="s">
        <v>86</v>
      </c>
      <c r="C528" s="554"/>
      <c r="D528" s="555"/>
      <c r="E528" s="555"/>
      <c r="F528" s="555"/>
      <c r="G528" s="555"/>
      <c r="H528" s="555"/>
      <c r="I528" s="556"/>
      <c r="J528" s="5">
        <f>SUM(J521:J527)</f>
        <v>0</v>
      </c>
      <c r="K528" s="5">
        <f>SUM(K521:K527)</f>
        <v>0</v>
      </c>
      <c r="L528" s="249"/>
      <c r="M528" s="249"/>
      <c r="N528" s="64"/>
    </row>
    <row r="529" spans="1:14">
      <c r="A529" s="64"/>
      <c r="B529" s="248"/>
      <c r="C529" s="249"/>
      <c r="D529" s="249"/>
      <c r="E529" s="249"/>
      <c r="F529" s="265"/>
      <c r="G529" s="249"/>
      <c r="H529" s="249"/>
      <c r="I529" s="249"/>
      <c r="J529" s="435" t="s">
        <v>24</v>
      </c>
      <c r="K529" s="436">
        <f>K528-J528</f>
        <v>0</v>
      </c>
      <c r="L529" s="249"/>
      <c r="M529" s="249"/>
      <c r="N529" s="64"/>
    </row>
    <row r="530" spans="1:14">
      <c r="A530" s="64"/>
      <c r="B530" s="248"/>
      <c r="C530" s="249"/>
      <c r="D530" s="249"/>
      <c r="E530" s="249"/>
      <c r="F530" s="265"/>
      <c r="G530" s="249"/>
      <c r="H530" s="249"/>
      <c r="I530" s="105"/>
      <c r="J530" s="105"/>
      <c r="K530" s="105"/>
      <c r="L530" s="249"/>
      <c r="M530" s="249"/>
      <c r="N530" s="64"/>
    </row>
    <row r="531" spans="1:14">
      <c r="A531" s="64"/>
      <c r="B531" s="169" t="s">
        <v>344</v>
      </c>
      <c r="C531" s="170"/>
      <c r="D531" s="170"/>
      <c r="E531" s="170"/>
      <c r="F531" s="105"/>
      <c r="G531" s="249"/>
      <c r="H531" s="249"/>
      <c r="I531" s="105"/>
      <c r="J531" s="105"/>
      <c r="K531" s="105"/>
      <c r="L531" s="249"/>
      <c r="M531" s="249"/>
      <c r="N531" s="64"/>
    </row>
    <row r="532" spans="1:14" ht="41.4">
      <c r="A532" s="131" t="s">
        <v>2</v>
      </c>
      <c r="B532" s="171" t="s">
        <v>345</v>
      </c>
      <c r="C532" s="171" t="s">
        <v>346</v>
      </c>
      <c r="D532" s="705" t="s">
        <v>347</v>
      </c>
      <c r="E532" s="709" t="s">
        <v>348</v>
      </c>
      <c r="F532" s="710"/>
      <c r="G532" s="249"/>
      <c r="H532" s="249"/>
      <c r="I532" s="105"/>
      <c r="J532" s="105"/>
      <c r="K532" s="105"/>
      <c r="L532" s="249"/>
      <c r="M532" s="249"/>
      <c r="N532" s="64"/>
    </row>
    <row r="533" spans="1:14">
      <c r="A533" s="161"/>
      <c r="B533" s="706"/>
      <c r="C533" s="706"/>
      <c r="D533" s="174"/>
      <c r="E533" s="707"/>
      <c r="F533" s="708"/>
      <c r="G533" s="249"/>
      <c r="H533" s="249"/>
      <c r="I533" s="105"/>
      <c r="J533" s="105"/>
      <c r="K533" s="105"/>
      <c r="L533" s="249"/>
      <c r="M533" s="249"/>
      <c r="N533" s="64"/>
    </row>
    <row r="534" spans="1:14">
      <c r="A534" s="161"/>
      <c r="B534" s="706"/>
      <c r="C534" s="706"/>
      <c r="D534" s="174"/>
      <c r="E534" s="707"/>
      <c r="F534" s="708"/>
      <c r="G534" s="249"/>
      <c r="H534" s="249"/>
      <c r="I534" s="105"/>
      <c r="J534" s="105"/>
      <c r="K534" s="105"/>
      <c r="L534" s="249"/>
      <c r="M534" s="249"/>
      <c r="N534" s="64"/>
    </row>
    <row r="535" spans="1:14">
      <c r="A535" s="161"/>
      <c r="B535" s="706"/>
      <c r="C535" s="706"/>
      <c r="D535" s="174"/>
      <c r="E535" s="707"/>
      <c r="F535" s="708"/>
      <c r="G535" s="249"/>
      <c r="H535" s="249"/>
      <c r="I535" s="105"/>
      <c r="J535" s="105"/>
      <c r="K535" s="105"/>
      <c r="L535" s="249"/>
      <c r="M535" s="249"/>
      <c r="N535" s="64"/>
    </row>
    <row r="536" spans="1:14">
      <c r="A536" s="64"/>
      <c r="B536" s="64"/>
      <c r="C536" s="64"/>
      <c r="D536" s="64"/>
      <c r="E536" s="64"/>
      <c r="F536" s="64"/>
      <c r="G536" s="64"/>
      <c r="H536" s="64"/>
      <c r="I536" s="105"/>
      <c r="J536" s="105"/>
      <c r="K536" s="105"/>
      <c r="L536" s="64"/>
      <c r="M536" s="64"/>
      <c r="N536" s="64"/>
    </row>
    <row r="537" spans="1:14">
      <c r="A537" s="64"/>
      <c r="B537" s="141"/>
      <c r="C537" s="84" t="s">
        <v>263</v>
      </c>
      <c r="D537" s="104"/>
      <c r="E537" s="105"/>
      <c r="F537" s="105"/>
      <c r="G537" s="106"/>
      <c r="H537" s="105"/>
      <c r="I537" s="106"/>
      <c r="J537" s="106"/>
      <c r="K537" s="106"/>
      <c r="L537" s="105"/>
      <c r="M537" s="105"/>
      <c r="N537" s="64"/>
    </row>
    <row r="538" spans="1:14">
      <c r="A538" s="64"/>
      <c r="B538" s="141"/>
      <c r="C538" s="81" t="s">
        <v>53</v>
      </c>
      <c r="D538" s="79"/>
      <c r="E538" s="105"/>
      <c r="F538" s="105"/>
      <c r="G538" s="106"/>
      <c r="H538" s="105"/>
      <c r="I538" s="106"/>
      <c r="J538" s="106"/>
      <c r="K538" s="106"/>
      <c r="L538" s="105"/>
      <c r="M538" s="105"/>
      <c r="N538" s="64"/>
    </row>
    <row r="539" spans="1:14">
      <c r="A539" s="64"/>
      <c r="B539" s="141"/>
      <c r="C539" s="84" t="s">
        <v>54</v>
      </c>
      <c r="D539" s="79"/>
      <c r="E539" s="105"/>
      <c r="F539" s="105"/>
      <c r="G539" s="106"/>
      <c r="H539" s="105"/>
      <c r="I539" s="106"/>
      <c r="J539" s="106"/>
      <c r="K539" s="106"/>
      <c r="L539" s="105"/>
      <c r="M539" s="105"/>
      <c r="N539" s="64"/>
    </row>
    <row r="540" spans="1:14" ht="41.4">
      <c r="A540" s="64"/>
      <c r="B540" s="90" t="s">
        <v>2</v>
      </c>
      <c r="C540" s="90" t="s">
        <v>3</v>
      </c>
      <c r="D540" s="90" t="s">
        <v>4</v>
      </c>
      <c r="E540" s="90" t="s">
        <v>5</v>
      </c>
      <c r="F540" s="90" t="s">
        <v>6</v>
      </c>
      <c r="G540" s="90" t="s">
        <v>7</v>
      </c>
      <c r="H540" s="670" t="s">
        <v>8</v>
      </c>
      <c r="I540" s="131" t="s">
        <v>9</v>
      </c>
      <c r="J540" s="131" t="s">
        <v>10</v>
      </c>
      <c r="K540" s="131" t="s">
        <v>11</v>
      </c>
      <c r="L540" s="674" t="s">
        <v>12</v>
      </c>
      <c r="M540" s="131" t="s">
        <v>13</v>
      </c>
      <c r="N540" s="71" t="s">
        <v>25</v>
      </c>
    </row>
    <row r="541" spans="1:14" ht="55.2">
      <c r="A541" s="64"/>
      <c r="B541" s="176">
        <v>1</v>
      </c>
      <c r="C541" s="77" t="s">
        <v>197</v>
      </c>
      <c r="D541" s="178" t="s">
        <v>16</v>
      </c>
      <c r="E541" s="179">
        <v>18000</v>
      </c>
      <c r="F541" s="176">
        <v>100</v>
      </c>
      <c r="G541" s="49">
        <f>CEILING(E541/F541,1)</f>
        <v>180</v>
      </c>
      <c r="H541" s="686"/>
      <c r="I541" s="682">
        <f t="shared" ref="I541" si="191">H541*L541+H541</f>
        <v>0</v>
      </c>
      <c r="J541" s="682">
        <f t="shared" ref="J541" si="192">ROUND(G541*H541,2)</f>
        <v>0</v>
      </c>
      <c r="K541" s="682">
        <f t="shared" ref="K541" si="193">ROUND(G541*I541,2)</f>
        <v>0</v>
      </c>
      <c r="L541" s="687"/>
      <c r="M541" s="362"/>
      <c r="N541" s="161"/>
    </row>
    <row r="542" spans="1:14">
      <c r="A542" s="64"/>
      <c r="B542" s="727" t="s">
        <v>23</v>
      </c>
      <c r="C542" s="728"/>
      <c r="D542" s="728"/>
      <c r="E542" s="728"/>
      <c r="F542" s="728"/>
      <c r="G542" s="728"/>
      <c r="H542" s="728"/>
      <c r="I542" s="729"/>
      <c r="J542" s="65">
        <f>SUM(J541)</f>
        <v>0</v>
      </c>
      <c r="K542" s="65">
        <f>SUM(K541)</f>
        <v>0</v>
      </c>
      <c r="L542" s="105"/>
      <c r="M542" s="105"/>
      <c r="N542" s="64"/>
    </row>
    <row r="543" spans="1:14">
      <c r="A543" s="64"/>
      <c r="B543" s="105"/>
      <c r="C543" s="557"/>
      <c r="D543" s="105"/>
      <c r="E543" s="105"/>
      <c r="F543" s="105"/>
      <c r="G543" s="106"/>
      <c r="H543" s="105"/>
      <c r="I543" s="106"/>
      <c r="J543" s="167" t="s">
        <v>24</v>
      </c>
      <c r="K543" s="45">
        <f>K542-J542</f>
        <v>0</v>
      </c>
      <c r="L543" s="105"/>
      <c r="M543" s="105"/>
      <c r="N543" s="64"/>
    </row>
    <row r="544" spans="1:14">
      <c r="A544" s="64"/>
      <c r="B544" s="64"/>
      <c r="C544" s="64"/>
      <c r="D544" s="64"/>
      <c r="E544" s="64"/>
      <c r="F544" s="64"/>
      <c r="G544" s="64"/>
      <c r="H544" s="64"/>
      <c r="I544" s="64"/>
      <c r="J544" s="64"/>
      <c r="K544" s="64"/>
      <c r="L544" s="64"/>
      <c r="M544" s="64"/>
      <c r="N544" s="64"/>
    </row>
    <row r="545" spans="1:14">
      <c r="A545" s="64"/>
      <c r="B545" s="64"/>
      <c r="C545" s="64"/>
      <c r="D545" s="64"/>
      <c r="E545" s="64"/>
      <c r="F545" s="64"/>
      <c r="G545" s="64"/>
      <c r="H545" s="64"/>
      <c r="I545" s="64"/>
      <c r="J545" s="64"/>
      <c r="K545" s="64"/>
      <c r="L545" s="64"/>
      <c r="M545" s="64"/>
      <c r="N545" s="64"/>
    </row>
    <row r="546" spans="1:14" ht="15.6">
      <c r="A546" s="64"/>
      <c r="B546" s="175"/>
      <c r="C546" s="64"/>
      <c r="D546" s="64"/>
      <c r="E546" s="64"/>
      <c r="F546" s="64"/>
      <c r="G546" s="64"/>
      <c r="H546" s="64"/>
      <c r="I546" s="64"/>
      <c r="J546" s="64"/>
      <c r="K546" s="64"/>
      <c r="L546" s="64"/>
      <c r="M546" s="64"/>
      <c r="N546" s="64"/>
    </row>
    <row r="547" spans="1:14">
      <c r="A547" s="64"/>
      <c r="B547" s="64"/>
      <c r="C547" s="84" t="s">
        <v>376</v>
      </c>
      <c r="D547" s="64"/>
      <c r="E547" s="64"/>
      <c r="F547" s="64"/>
      <c r="G547" s="64"/>
      <c r="H547" s="64"/>
      <c r="I547" s="64"/>
      <c r="J547" s="64"/>
      <c r="K547" s="64"/>
      <c r="L547" s="64"/>
      <c r="M547" s="64"/>
      <c r="N547" s="64"/>
    </row>
    <row r="548" spans="1:14">
      <c r="A548" s="64"/>
      <c r="B548" s="64"/>
      <c r="C548" s="79" t="s">
        <v>153</v>
      </c>
      <c r="D548" s="64"/>
      <c r="E548" s="64"/>
      <c r="F548" s="64"/>
      <c r="G548" s="64"/>
      <c r="H548" s="64"/>
      <c r="I548" s="64"/>
      <c r="J548" s="64"/>
      <c r="K548" s="64"/>
      <c r="L548" s="64"/>
      <c r="M548" s="64"/>
      <c r="N548" s="64"/>
    </row>
    <row r="549" spans="1:14">
      <c r="A549" s="64"/>
      <c r="B549" s="558"/>
      <c r="C549" s="79" t="s">
        <v>1</v>
      </c>
      <c r="D549" s="558"/>
      <c r="E549" s="558"/>
      <c r="F549" s="558"/>
      <c r="G549" s="558"/>
      <c r="H549" s="558"/>
      <c r="I549" s="558"/>
      <c r="J549" s="558"/>
      <c r="K549" s="558"/>
      <c r="L549" s="558"/>
      <c r="M549" s="558"/>
      <c r="N549" s="64"/>
    </row>
    <row r="550" spans="1:14" ht="41.4">
      <c r="A550" s="64"/>
      <c r="B550" s="90" t="s">
        <v>2</v>
      </c>
      <c r="C550" s="130" t="s">
        <v>3</v>
      </c>
      <c r="D550" s="131" t="s">
        <v>4</v>
      </c>
      <c r="E550" s="131" t="s">
        <v>5</v>
      </c>
      <c r="F550" s="131" t="s">
        <v>6</v>
      </c>
      <c r="G550" s="131" t="s">
        <v>7</v>
      </c>
      <c r="H550" s="270" t="s">
        <v>8</v>
      </c>
      <c r="I550" s="131" t="s">
        <v>9</v>
      </c>
      <c r="J550" s="131" t="s">
        <v>10</v>
      </c>
      <c r="K550" s="131" t="s">
        <v>11</v>
      </c>
      <c r="L550" s="131" t="s">
        <v>12</v>
      </c>
      <c r="M550" s="131" t="s">
        <v>13</v>
      </c>
      <c r="N550" s="71" t="s">
        <v>25</v>
      </c>
    </row>
    <row r="551" spans="1:14" ht="69">
      <c r="A551" s="64"/>
      <c r="B551" s="559">
        <v>1</v>
      </c>
      <c r="C551" s="560" t="s">
        <v>199</v>
      </c>
      <c r="D551" s="561" t="s">
        <v>16</v>
      </c>
      <c r="E551" s="562">
        <v>40</v>
      </c>
      <c r="F551" s="563">
        <v>1</v>
      </c>
      <c r="G551" s="517">
        <f>CEILING(E551/F551,1)</f>
        <v>40</v>
      </c>
      <c r="H551" s="564"/>
      <c r="I551" s="125">
        <f t="shared" ref="I551" si="194">H551*L551+H551</f>
        <v>0</v>
      </c>
      <c r="J551" s="125">
        <f t="shared" ref="J551" si="195">ROUND(G551*H551,2)</f>
        <v>0</v>
      </c>
      <c r="K551" s="125">
        <f t="shared" ref="K551" si="196">ROUND(G551*I551,2)</f>
        <v>0</v>
      </c>
      <c r="L551" s="565"/>
      <c r="M551" s="566" t="s">
        <v>17</v>
      </c>
      <c r="N551" s="161"/>
    </row>
    <row r="552" spans="1:14" ht="69">
      <c r="A552" s="64"/>
      <c r="B552" s="559">
        <v>2</v>
      </c>
      <c r="C552" s="560" t="s">
        <v>200</v>
      </c>
      <c r="D552" s="174" t="s">
        <v>16</v>
      </c>
      <c r="E552" s="559">
        <v>60</v>
      </c>
      <c r="F552" s="446">
        <v>1</v>
      </c>
      <c r="G552" s="49">
        <f>CEILING(E552/F552,1)</f>
        <v>60</v>
      </c>
      <c r="H552" s="567"/>
      <c r="I552" s="95">
        <f t="shared" ref="I552" si="197">H552*L552+H552</f>
        <v>0</v>
      </c>
      <c r="J552" s="95">
        <f t="shared" ref="J552" si="198">ROUND(G552*H552,2)</f>
        <v>0</v>
      </c>
      <c r="K552" s="95">
        <f t="shared" ref="K552" si="199">ROUND(G552*I552,2)</f>
        <v>0</v>
      </c>
      <c r="L552" s="568"/>
      <c r="M552" s="470" t="s">
        <v>17</v>
      </c>
      <c r="N552" s="161"/>
    </row>
    <row r="553" spans="1:14">
      <c r="A553" s="64"/>
      <c r="B553" s="730" t="s">
        <v>23</v>
      </c>
      <c r="C553" s="731"/>
      <c r="D553" s="731"/>
      <c r="E553" s="731"/>
      <c r="F553" s="731"/>
      <c r="G553" s="731"/>
      <c r="H553" s="731"/>
      <c r="I553" s="732"/>
      <c r="J553" s="5">
        <f>SUM(J551:J552)</f>
        <v>0</v>
      </c>
      <c r="K553" s="5">
        <f>SUM(K551:K552)</f>
        <v>0</v>
      </c>
      <c r="L553" s="269"/>
      <c r="M553" s="64"/>
      <c r="N553" s="64"/>
    </row>
    <row r="554" spans="1:14">
      <c r="A554" s="64"/>
      <c r="B554" s="106"/>
      <c r="C554" s="106"/>
      <c r="D554" s="106"/>
      <c r="E554" s="106"/>
      <c r="F554" s="106"/>
      <c r="G554" s="106"/>
      <c r="H554" s="106"/>
      <c r="I554" s="269"/>
      <c r="J554" s="448" t="s">
        <v>24</v>
      </c>
      <c r="K554" s="422">
        <f>K553-J553</f>
        <v>0</v>
      </c>
      <c r="L554" s="269"/>
      <c r="M554" s="64"/>
      <c r="N554" s="64"/>
    </row>
    <row r="555" spans="1:14">
      <c r="A555" s="64"/>
      <c r="B555" s="64"/>
      <c r="C555" s="64"/>
      <c r="D555" s="64"/>
      <c r="E555" s="64"/>
      <c r="F555" s="64"/>
      <c r="G555" s="64"/>
      <c r="H555" s="64"/>
      <c r="I555" s="64"/>
      <c r="J555" s="64"/>
      <c r="K555" s="64"/>
      <c r="L555" s="64"/>
      <c r="M555" s="64"/>
      <c r="N555" s="64"/>
    </row>
    <row r="556" spans="1:14">
      <c r="A556" s="64"/>
      <c r="B556" s="169" t="s">
        <v>344</v>
      </c>
      <c r="C556" s="170"/>
      <c r="D556" s="170"/>
      <c r="E556" s="170"/>
      <c r="F556" s="105"/>
      <c r="G556" s="64"/>
      <c r="H556" s="64"/>
      <c r="I556" s="64"/>
      <c r="J556" s="64"/>
      <c r="K556" s="64"/>
      <c r="L556" s="64"/>
      <c r="M556" s="64"/>
      <c r="N556" s="64"/>
    </row>
    <row r="557" spans="1:14" ht="41.4">
      <c r="A557" s="131" t="s">
        <v>2</v>
      </c>
      <c r="B557" s="171" t="s">
        <v>345</v>
      </c>
      <c r="C557" s="171" t="s">
        <v>346</v>
      </c>
      <c r="D557" s="172" t="s">
        <v>347</v>
      </c>
      <c r="E557" s="709" t="s">
        <v>348</v>
      </c>
      <c r="F557" s="710"/>
      <c r="G557" s="64"/>
      <c r="H557" s="64"/>
      <c r="I557" s="64"/>
      <c r="J557" s="64"/>
      <c r="K557" s="64"/>
      <c r="L557" s="64"/>
      <c r="M557" s="64"/>
      <c r="N557" s="64"/>
    </row>
    <row r="558" spans="1:14">
      <c r="A558" s="161"/>
      <c r="B558" s="173"/>
      <c r="C558" s="173"/>
      <c r="D558" s="174"/>
      <c r="E558" s="707"/>
      <c r="F558" s="708"/>
      <c r="G558" s="64"/>
      <c r="H558" s="64"/>
      <c r="I558" s="64"/>
      <c r="J558" s="64"/>
      <c r="K558" s="64"/>
      <c r="L558" s="64"/>
      <c r="M558" s="64"/>
      <c r="N558" s="64"/>
    </row>
    <row r="559" spans="1:14">
      <c r="A559" s="161"/>
      <c r="B559" s="173"/>
      <c r="C559" s="173"/>
      <c r="D559" s="174"/>
      <c r="E559" s="707"/>
      <c r="F559" s="708"/>
      <c r="G559" s="64"/>
      <c r="H559" s="64"/>
      <c r="I559" s="64"/>
      <c r="J559" s="64"/>
      <c r="K559" s="64"/>
      <c r="L559" s="64"/>
      <c r="M559" s="64"/>
      <c r="N559" s="64"/>
    </row>
    <row r="560" spans="1:14">
      <c r="A560" s="161"/>
      <c r="B560" s="173"/>
      <c r="C560" s="173"/>
      <c r="D560" s="174"/>
      <c r="E560" s="707"/>
      <c r="F560" s="708"/>
      <c r="G560" s="64"/>
      <c r="H560" s="64"/>
      <c r="I560" s="64"/>
      <c r="J560" s="64"/>
      <c r="K560" s="64"/>
      <c r="L560" s="64"/>
      <c r="M560" s="64"/>
      <c r="N560" s="64"/>
    </row>
    <row r="561" spans="1:14">
      <c r="A561" s="64"/>
      <c r="B561" s="64"/>
      <c r="C561" s="64"/>
      <c r="D561" s="64"/>
      <c r="E561" s="64"/>
      <c r="F561" s="64"/>
      <c r="G561" s="64"/>
      <c r="H561" s="64"/>
      <c r="I561" s="64"/>
      <c r="J561" s="64"/>
      <c r="K561" s="64"/>
      <c r="L561" s="64"/>
      <c r="M561" s="64"/>
      <c r="N561" s="64"/>
    </row>
    <row r="562" spans="1:14">
      <c r="A562" s="64"/>
      <c r="B562" s="64"/>
      <c r="C562" s="64"/>
      <c r="D562" s="64"/>
      <c r="E562" s="64"/>
      <c r="F562" s="64"/>
      <c r="G562" s="64"/>
      <c r="H562" s="64"/>
      <c r="I562" s="64"/>
      <c r="J562" s="64"/>
      <c r="K562" s="64"/>
      <c r="L562" s="64"/>
      <c r="M562" s="64"/>
      <c r="N562" s="64"/>
    </row>
    <row r="563" spans="1:14">
      <c r="A563" s="64"/>
      <c r="B563" s="87"/>
      <c r="C563" s="151"/>
      <c r="D563" s="151"/>
      <c r="E563" s="151"/>
      <c r="F563" s="151"/>
      <c r="G563" s="151"/>
      <c r="H563" s="152"/>
      <c r="I563" s="152"/>
      <c r="J563" s="22"/>
      <c r="K563" s="22"/>
      <c r="L563" s="105"/>
      <c r="M563" s="105"/>
      <c r="N563" s="64"/>
    </row>
    <row r="564" spans="1:14">
      <c r="A564" s="64"/>
      <c r="B564" s="569"/>
      <c r="C564" s="84" t="s">
        <v>146</v>
      </c>
      <c r="D564" s="570"/>
      <c r="E564" s="571"/>
      <c r="F564" s="571"/>
      <c r="G564" s="571"/>
      <c r="H564" s="571"/>
      <c r="I564" s="571"/>
      <c r="J564" s="571"/>
      <c r="K564" s="571"/>
      <c r="L564" s="571"/>
      <c r="M564" s="571"/>
      <c r="N564" s="64"/>
    </row>
    <row r="565" spans="1:14">
      <c r="A565" s="64"/>
      <c r="B565" s="569"/>
      <c r="C565" s="84" t="s">
        <v>204</v>
      </c>
      <c r="D565" s="572"/>
      <c r="E565" s="571"/>
      <c r="F565" s="571"/>
      <c r="G565" s="571"/>
      <c r="H565" s="571"/>
      <c r="I565" s="571"/>
      <c r="J565" s="571"/>
      <c r="K565" s="571"/>
      <c r="L565" s="571"/>
      <c r="M565" s="571"/>
      <c r="N565" s="64"/>
    </row>
    <row r="566" spans="1:14">
      <c r="A566" s="64"/>
      <c r="B566" s="569"/>
      <c r="C566" s="84" t="s">
        <v>205</v>
      </c>
      <c r="D566" s="572"/>
      <c r="E566" s="571"/>
      <c r="F566" s="571"/>
      <c r="G566" s="571"/>
      <c r="H566" s="571"/>
      <c r="I566" s="571"/>
      <c r="J566" s="571"/>
      <c r="K566" s="571"/>
      <c r="L566" s="571"/>
      <c r="M566" s="571"/>
      <c r="N566" s="64"/>
    </row>
    <row r="567" spans="1:14" ht="41.4">
      <c r="A567" s="64"/>
      <c r="B567" s="90" t="s">
        <v>2</v>
      </c>
      <c r="C567" s="90" t="s">
        <v>3</v>
      </c>
      <c r="D567" s="90" t="s">
        <v>4</v>
      </c>
      <c r="E567" s="90" t="s">
        <v>5</v>
      </c>
      <c r="F567" s="90" t="s">
        <v>6</v>
      </c>
      <c r="G567" s="90" t="s">
        <v>7</v>
      </c>
      <c r="H567" s="91" t="s">
        <v>8</v>
      </c>
      <c r="I567" s="90" t="s">
        <v>9</v>
      </c>
      <c r="J567" s="90" t="s">
        <v>10</v>
      </c>
      <c r="K567" s="130" t="s">
        <v>11</v>
      </c>
      <c r="L567" s="130" t="s">
        <v>12</v>
      </c>
      <c r="M567" s="131" t="s">
        <v>13</v>
      </c>
      <c r="N567" s="71" t="s">
        <v>25</v>
      </c>
    </row>
    <row r="568" spans="1:14" ht="69">
      <c r="A568" s="64"/>
      <c r="B568" s="745">
        <v>1</v>
      </c>
      <c r="C568" s="746" t="s">
        <v>206</v>
      </c>
      <c r="D568" s="747" t="s">
        <v>16</v>
      </c>
      <c r="E568" s="748">
        <v>15</v>
      </c>
      <c r="F568" s="745">
        <v>1</v>
      </c>
      <c r="G568" s="573">
        <f>CEILING(E568/F568,1)</f>
        <v>15</v>
      </c>
      <c r="H568" s="749"/>
      <c r="I568" s="95">
        <f t="shared" ref="I568" si="200">H568*L568+H568</f>
        <v>0</v>
      </c>
      <c r="J568" s="95">
        <f t="shared" ref="J568" si="201">ROUND(G568*H568,2)</f>
        <v>0</v>
      </c>
      <c r="K568" s="95">
        <f t="shared" ref="K568" si="202">ROUND(G568*I568,2)</f>
        <v>0</v>
      </c>
      <c r="L568" s="574"/>
      <c r="M568" s="70"/>
      <c r="N568" s="161"/>
    </row>
    <row r="569" spans="1:14" ht="55.2">
      <c r="A569" s="64"/>
      <c r="B569" s="750">
        <v>2</v>
      </c>
      <c r="C569" s="751" t="s">
        <v>207</v>
      </c>
      <c r="D569" s="747" t="s">
        <v>16</v>
      </c>
      <c r="E569" s="748">
        <v>15</v>
      </c>
      <c r="F569" s="752">
        <v>1</v>
      </c>
      <c r="G569" s="573">
        <f>CEILING(E569/F569,1)</f>
        <v>15</v>
      </c>
      <c r="H569" s="749"/>
      <c r="I569" s="95">
        <f t="shared" ref="I569" si="203">H569*L569+H569</f>
        <v>0</v>
      </c>
      <c r="J569" s="95">
        <f t="shared" ref="J569" si="204">ROUND(G569*H569,2)</f>
        <v>0</v>
      </c>
      <c r="K569" s="95">
        <f t="shared" ref="K569" si="205">ROUND(G569*I569,2)</f>
        <v>0</v>
      </c>
      <c r="L569" s="574"/>
      <c r="M569" s="70"/>
      <c r="N569" s="161"/>
    </row>
    <row r="570" spans="1:14">
      <c r="A570" s="64"/>
      <c r="B570" s="753" t="s">
        <v>23</v>
      </c>
      <c r="C570" s="754"/>
      <c r="D570" s="754"/>
      <c r="E570" s="754"/>
      <c r="F570" s="754"/>
      <c r="G570" s="754"/>
      <c r="H570" s="754"/>
      <c r="I570" s="754"/>
      <c r="J570" s="575">
        <f>SUM(J568:J569)</f>
        <v>0</v>
      </c>
      <c r="K570" s="575">
        <f>SUM(K568:K569)</f>
        <v>0</v>
      </c>
      <c r="L570" s="571"/>
      <c r="M570" s="571"/>
      <c r="N570" s="64"/>
    </row>
    <row r="571" spans="1:14">
      <c r="A571" s="64"/>
      <c r="B571" s="231"/>
      <c r="C571" s="231"/>
      <c r="D571" s="231"/>
      <c r="E571" s="231"/>
      <c r="F571" s="231"/>
      <c r="G571" s="231"/>
      <c r="H571" s="231"/>
      <c r="I571" s="231"/>
      <c r="J571" s="755" t="s">
        <v>24</v>
      </c>
      <c r="K571" s="576">
        <f>K570-J570</f>
        <v>0</v>
      </c>
      <c r="L571" s="571"/>
      <c r="M571" s="571"/>
      <c r="N571" s="64"/>
    </row>
    <row r="572" spans="1:14">
      <c r="A572" s="64"/>
      <c r="B572" s="571"/>
      <c r="C572" s="571"/>
      <c r="D572" s="571"/>
      <c r="E572" s="571"/>
      <c r="F572" s="571"/>
      <c r="G572" s="571"/>
      <c r="H572" s="571"/>
      <c r="I572" s="571"/>
      <c r="J572" s="577"/>
      <c r="K572" s="578"/>
      <c r="L572" s="571"/>
      <c r="M572" s="571"/>
      <c r="N572" s="64"/>
    </row>
    <row r="573" spans="1:14">
      <c r="A573" s="64"/>
      <c r="B573" s="571"/>
      <c r="C573" s="571"/>
      <c r="D573" s="571"/>
      <c r="E573" s="571"/>
      <c r="F573" s="571"/>
      <c r="G573" s="571"/>
      <c r="H573" s="571"/>
      <c r="I573" s="571"/>
      <c r="J573" s="577"/>
      <c r="K573" s="578"/>
      <c r="L573" s="571"/>
      <c r="M573" s="571"/>
      <c r="N573" s="64"/>
    </row>
    <row r="574" spans="1:14">
      <c r="A574" s="64"/>
      <c r="B574" s="87"/>
      <c r="C574" s="151"/>
      <c r="D574" s="151"/>
      <c r="E574" s="151"/>
      <c r="F574" s="151"/>
      <c r="G574" s="151"/>
      <c r="H574" s="152"/>
      <c r="I574" s="152"/>
      <c r="J574" s="22"/>
      <c r="K574" s="22"/>
      <c r="L574" s="105"/>
      <c r="M574" s="105"/>
      <c r="N574" s="64"/>
    </row>
    <row r="575" spans="1:14">
      <c r="A575" s="64"/>
      <c r="B575" s="87"/>
      <c r="C575" s="84" t="s">
        <v>155</v>
      </c>
      <c r="D575" s="151"/>
      <c r="E575" s="151"/>
      <c r="F575" s="151"/>
      <c r="G575" s="151"/>
      <c r="H575" s="152"/>
      <c r="I575" s="152"/>
      <c r="J575" s="22"/>
      <c r="K575" s="22"/>
      <c r="L575" s="105"/>
      <c r="M575" s="105"/>
      <c r="N575" s="64"/>
    </row>
    <row r="576" spans="1:14">
      <c r="A576" s="64"/>
      <c r="B576" s="579"/>
      <c r="C576" s="104" t="s">
        <v>39</v>
      </c>
      <c r="D576" s="579"/>
      <c r="E576" s="579"/>
      <c r="F576" s="579"/>
      <c r="G576" s="579"/>
      <c r="H576" s="579"/>
      <c r="I576" s="579"/>
      <c r="J576" s="99"/>
      <c r="K576" s="579"/>
      <c r="L576" s="99"/>
      <c r="M576" s="579"/>
      <c r="N576" s="64"/>
    </row>
    <row r="577" spans="1:14">
      <c r="A577" s="64"/>
      <c r="B577" s="579"/>
      <c r="C577" s="104" t="s">
        <v>40</v>
      </c>
      <c r="D577" s="579"/>
      <c r="E577" s="579"/>
      <c r="F577" s="579"/>
      <c r="G577" s="579"/>
      <c r="H577" s="579"/>
      <c r="I577" s="579"/>
      <c r="J577" s="99"/>
      <c r="K577" s="579"/>
      <c r="L577" s="99"/>
      <c r="M577" s="579"/>
      <c r="N577" s="250"/>
    </row>
    <row r="578" spans="1:14" ht="41.4">
      <c r="A578" s="64"/>
      <c r="B578" s="90" t="s">
        <v>2</v>
      </c>
      <c r="C578" s="90" t="s">
        <v>3</v>
      </c>
      <c r="D578" s="130" t="s">
        <v>4</v>
      </c>
      <c r="E578" s="131" t="s">
        <v>5</v>
      </c>
      <c r="F578" s="253" t="s">
        <v>6</v>
      </c>
      <c r="G578" s="90" t="s">
        <v>7</v>
      </c>
      <c r="H578" s="91" t="s">
        <v>8</v>
      </c>
      <c r="I578" s="90" t="s">
        <v>9</v>
      </c>
      <c r="J578" s="90" t="s">
        <v>10</v>
      </c>
      <c r="K578" s="130" t="s">
        <v>11</v>
      </c>
      <c r="L578" s="130" t="s">
        <v>12</v>
      </c>
      <c r="M578" s="131" t="s">
        <v>13</v>
      </c>
      <c r="N578" s="71" t="s">
        <v>25</v>
      </c>
    </row>
    <row r="579" spans="1:14" ht="179.4">
      <c r="A579" s="64"/>
      <c r="B579" s="323">
        <v>1</v>
      </c>
      <c r="C579" s="77" t="s">
        <v>225</v>
      </c>
      <c r="D579" s="580" t="s">
        <v>16</v>
      </c>
      <c r="E579" s="581">
        <v>1000</v>
      </c>
      <c r="F579" s="582">
        <v>1</v>
      </c>
      <c r="G579" s="49">
        <f>CEILING(E579/F579,1)</f>
        <v>1000</v>
      </c>
      <c r="H579" s="583"/>
      <c r="I579" s="95">
        <f t="shared" ref="I579" si="206">H579*L579+H579</f>
        <v>0</v>
      </c>
      <c r="J579" s="95">
        <f t="shared" ref="J579" si="207">ROUND(G579*H579,2)</f>
        <v>0</v>
      </c>
      <c r="K579" s="95">
        <f t="shared" ref="K579" si="208">ROUND(G579*I579,2)</f>
        <v>0</v>
      </c>
      <c r="L579" s="584"/>
      <c r="M579" s="431"/>
      <c r="N579" s="161"/>
    </row>
    <row r="580" spans="1:14">
      <c r="A580" s="64"/>
      <c r="B580" s="585" t="s">
        <v>23</v>
      </c>
      <c r="C580" s="586"/>
      <c r="D580" s="586"/>
      <c r="E580" s="586"/>
      <c r="F580" s="586"/>
      <c r="G580" s="586"/>
      <c r="H580" s="586"/>
      <c r="I580" s="586"/>
      <c r="J580" s="5">
        <f>SUM(J579)</f>
        <v>0</v>
      </c>
      <c r="K580" s="5">
        <f>SUM(K579)</f>
        <v>0</v>
      </c>
      <c r="L580" s="579"/>
      <c r="M580" s="579"/>
      <c r="N580" s="64"/>
    </row>
    <row r="581" spans="1:14">
      <c r="A581" s="64"/>
      <c r="B581" s="170"/>
      <c r="C581" s="170"/>
      <c r="D581" s="170"/>
      <c r="E581" s="170"/>
      <c r="F581" s="170"/>
      <c r="G581" s="170"/>
      <c r="H581" s="170"/>
      <c r="I581" s="579"/>
      <c r="J581" s="587" t="s">
        <v>24</v>
      </c>
      <c r="K581" s="45">
        <f>K580-J580</f>
        <v>0</v>
      </c>
      <c r="L581" s="579"/>
      <c r="M581" s="579"/>
      <c r="N581" s="64"/>
    </row>
    <row r="582" spans="1:14">
      <c r="A582" s="64"/>
      <c r="B582" s="64"/>
      <c r="C582" s="64"/>
      <c r="D582" s="64"/>
      <c r="E582" s="64"/>
      <c r="F582" s="64"/>
      <c r="G582" s="64"/>
      <c r="H582" s="64"/>
      <c r="I582" s="64"/>
      <c r="J582" s="64"/>
      <c r="K582" s="64"/>
      <c r="L582" s="64"/>
      <c r="M582" s="64"/>
      <c r="N582" s="64"/>
    </row>
    <row r="583" spans="1:14">
      <c r="A583" s="64"/>
      <c r="B583" s="64"/>
      <c r="C583" s="64"/>
      <c r="D583" s="64"/>
      <c r="E583" s="64"/>
      <c r="F583" s="64"/>
      <c r="G583" s="64"/>
      <c r="H583" s="64"/>
      <c r="I583" s="64"/>
      <c r="J583" s="64"/>
      <c r="K583" s="64"/>
      <c r="L583" s="64"/>
      <c r="M583" s="64"/>
      <c r="N583" s="64"/>
    </row>
    <row r="584" spans="1:14">
      <c r="A584" s="64"/>
      <c r="B584" s="64"/>
      <c r="C584" s="64"/>
      <c r="D584" s="64"/>
      <c r="E584" s="64"/>
      <c r="F584" s="64"/>
      <c r="G584" s="64"/>
      <c r="H584" s="64"/>
      <c r="I584" s="64"/>
      <c r="J584" s="64"/>
      <c r="K584" s="64"/>
      <c r="L584" s="64"/>
      <c r="M584" s="64"/>
      <c r="N584" s="64"/>
    </row>
    <row r="585" spans="1:14">
      <c r="A585" s="64"/>
      <c r="B585" s="64"/>
      <c r="C585" s="78" t="s">
        <v>156</v>
      </c>
      <c r="D585" s="588"/>
      <c r="E585" s="589"/>
      <c r="F585" s="589"/>
      <c r="G585" s="99"/>
      <c r="H585" s="99"/>
      <c r="I585" s="99"/>
      <c r="J585" s="99"/>
      <c r="K585" s="99"/>
      <c r="L585" s="99"/>
      <c r="M585" s="99"/>
      <c r="N585" s="64"/>
    </row>
    <row r="586" spans="1:14">
      <c r="A586" s="64"/>
      <c r="B586" s="64"/>
      <c r="C586" s="78" t="s">
        <v>226</v>
      </c>
      <c r="D586" s="99"/>
      <c r="E586" s="99"/>
      <c r="F586" s="99"/>
      <c r="G586" s="99"/>
      <c r="H586" s="99"/>
      <c r="I586" s="99"/>
      <c r="J586" s="99"/>
      <c r="K586" s="99"/>
      <c r="L586" s="99"/>
      <c r="M586" s="99"/>
      <c r="N586" s="64"/>
    </row>
    <row r="587" spans="1:14">
      <c r="A587" s="64"/>
      <c r="B587" s="99"/>
      <c r="C587" s="78" t="s">
        <v>227</v>
      </c>
      <c r="D587" s="99"/>
      <c r="E587" s="99"/>
      <c r="F587" s="99"/>
      <c r="G587" s="99"/>
      <c r="H587" s="99"/>
      <c r="I587" s="99"/>
      <c r="J587" s="99"/>
      <c r="K587" s="99"/>
      <c r="L587" s="99"/>
      <c r="M587" s="99"/>
      <c r="N587" s="64"/>
    </row>
    <row r="588" spans="1:14" ht="41.4">
      <c r="A588" s="64"/>
      <c r="B588" s="90" t="s">
        <v>2</v>
      </c>
      <c r="C588" s="90" t="s">
        <v>3</v>
      </c>
      <c r="D588" s="90" t="s">
        <v>4</v>
      </c>
      <c r="E588" s="90" t="s">
        <v>5</v>
      </c>
      <c r="F588" s="90" t="s">
        <v>6</v>
      </c>
      <c r="G588" s="90" t="s">
        <v>7</v>
      </c>
      <c r="H588" s="91" t="s">
        <v>8</v>
      </c>
      <c r="I588" s="90" t="s">
        <v>9</v>
      </c>
      <c r="J588" s="90" t="s">
        <v>10</v>
      </c>
      <c r="K588" s="130" t="s">
        <v>11</v>
      </c>
      <c r="L588" s="130" t="s">
        <v>12</v>
      </c>
      <c r="M588" s="131" t="s">
        <v>13</v>
      </c>
      <c r="N588" s="71" t="s">
        <v>25</v>
      </c>
    </row>
    <row r="589" spans="1:14" ht="42">
      <c r="A589" s="64"/>
      <c r="B589" s="355">
        <v>1</v>
      </c>
      <c r="C589" s="374" t="s">
        <v>228</v>
      </c>
      <c r="D589" s="379" t="s">
        <v>16</v>
      </c>
      <c r="E589" s="590">
        <v>1500</v>
      </c>
      <c r="F589" s="355">
        <v>1</v>
      </c>
      <c r="G589" s="49">
        <f>CEILING(E589/F589,1)</f>
        <v>1500</v>
      </c>
      <c r="H589" s="118"/>
      <c r="I589" s="95">
        <f t="shared" ref="I589" si="209">H589*L589+H589</f>
        <v>0</v>
      </c>
      <c r="J589" s="95">
        <f t="shared" ref="J589" si="210">ROUND(G589*H589,2)</f>
        <v>0</v>
      </c>
      <c r="K589" s="95">
        <f t="shared" ref="K589" si="211">ROUND(G589*I589,2)</f>
        <v>0</v>
      </c>
      <c r="L589" s="591"/>
      <c r="M589" s="431" t="s">
        <v>17</v>
      </c>
      <c r="N589" s="161"/>
    </row>
    <row r="590" spans="1:14" ht="83.4">
      <c r="A590" s="64"/>
      <c r="B590" s="355">
        <v>2</v>
      </c>
      <c r="C590" s="374" t="s">
        <v>229</v>
      </c>
      <c r="D590" s="379" t="s">
        <v>16</v>
      </c>
      <c r="E590" s="590">
        <v>1600</v>
      </c>
      <c r="F590" s="355">
        <v>1</v>
      </c>
      <c r="G590" s="49">
        <f>CEILING(E590/F590,1)</f>
        <v>1600</v>
      </c>
      <c r="H590" s="118"/>
      <c r="I590" s="95">
        <f t="shared" ref="I590:I591" si="212">H590*L590+H590</f>
        <v>0</v>
      </c>
      <c r="J590" s="95">
        <f t="shared" ref="J590:J591" si="213">ROUND(G590*H590,2)</f>
        <v>0</v>
      </c>
      <c r="K590" s="95">
        <f t="shared" ref="K590:K591" si="214">ROUND(G590*I590,2)</f>
        <v>0</v>
      </c>
      <c r="L590" s="591"/>
      <c r="M590" s="431" t="s">
        <v>17</v>
      </c>
      <c r="N590" s="161"/>
    </row>
    <row r="591" spans="1:14" ht="83.4">
      <c r="A591" s="64"/>
      <c r="B591" s="355">
        <v>3</v>
      </c>
      <c r="C591" s="374" t="s">
        <v>230</v>
      </c>
      <c r="D591" s="379" t="s">
        <v>16</v>
      </c>
      <c r="E591" s="590">
        <v>1500</v>
      </c>
      <c r="F591" s="355">
        <v>1</v>
      </c>
      <c r="G591" s="49">
        <f>CEILING(E591/F591,1)</f>
        <v>1500</v>
      </c>
      <c r="H591" s="118"/>
      <c r="I591" s="95">
        <f t="shared" si="212"/>
        <v>0</v>
      </c>
      <c r="J591" s="95">
        <f t="shared" si="213"/>
        <v>0</v>
      </c>
      <c r="K591" s="95">
        <f t="shared" si="214"/>
        <v>0</v>
      </c>
      <c r="L591" s="591"/>
      <c r="M591" s="431" t="s">
        <v>17</v>
      </c>
      <c r="N591" s="161"/>
    </row>
    <row r="592" spans="1:14">
      <c r="A592" s="64"/>
      <c r="B592" s="349" t="s">
        <v>23</v>
      </c>
      <c r="C592" s="279"/>
      <c r="D592" s="279"/>
      <c r="E592" s="279"/>
      <c r="F592" s="279"/>
      <c r="G592" s="279"/>
      <c r="H592" s="279"/>
      <c r="I592" s="351"/>
      <c r="J592" s="5">
        <f>SUM(J589:J591)</f>
        <v>0</v>
      </c>
      <c r="K592" s="5">
        <f>SUM(K589:K591)</f>
        <v>0</v>
      </c>
      <c r="L592" s="99"/>
      <c r="M592" s="99"/>
      <c r="N592" s="64"/>
    </row>
    <row r="593" spans="1:14">
      <c r="A593" s="64"/>
      <c r="B593" s="99"/>
      <c r="C593" s="99"/>
      <c r="D593" s="99"/>
      <c r="E593" s="99"/>
      <c r="F593" s="99"/>
      <c r="G593" s="99"/>
      <c r="H593" s="99"/>
      <c r="I593" s="99"/>
      <c r="J593" s="371" t="s">
        <v>24</v>
      </c>
      <c r="K593" s="45">
        <f>K592-J592</f>
        <v>0</v>
      </c>
      <c r="L593" s="99"/>
      <c r="M593" s="99"/>
      <c r="N593" s="64"/>
    </row>
    <row r="594" spans="1:14">
      <c r="A594" s="64"/>
      <c r="B594" s="64"/>
      <c r="C594" s="64"/>
      <c r="D594" s="64"/>
      <c r="E594" s="64"/>
      <c r="F594" s="64"/>
      <c r="G594" s="64"/>
      <c r="H594" s="64"/>
      <c r="I594" s="64"/>
      <c r="J594" s="64"/>
      <c r="K594" s="64"/>
      <c r="L594" s="64"/>
      <c r="M594" s="64"/>
      <c r="N594" s="250"/>
    </row>
    <row r="595" spans="1:14">
      <c r="A595" s="64"/>
      <c r="B595" s="169" t="s">
        <v>344</v>
      </c>
      <c r="C595" s="170"/>
      <c r="D595" s="170"/>
      <c r="E595" s="170"/>
      <c r="F595" s="105"/>
      <c r="G595" s="64"/>
      <c r="H595" s="64"/>
      <c r="I595" s="64"/>
      <c r="J595" s="64"/>
      <c r="K595" s="64"/>
      <c r="L595" s="64"/>
      <c r="M595" s="64"/>
      <c r="N595" s="250"/>
    </row>
    <row r="596" spans="1:14" ht="41.4">
      <c r="A596" s="131" t="s">
        <v>2</v>
      </c>
      <c r="B596" s="171" t="s">
        <v>345</v>
      </c>
      <c r="C596" s="171" t="s">
        <v>346</v>
      </c>
      <c r="D596" s="172" t="s">
        <v>347</v>
      </c>
      <c r="E596" s="709" t="s">
        <v>348</v>
      </c>
      <c r="F596" s="710"/>
      <c r="G596" s="64"/>
      <c r="H596" s="64"/>
      <c r="I596" s="64"/>
      <c r="J596" s="64"/>
      <c r="K596" s="64"/>
      <c r="L596" s="64"/>
      <c r="M596" s="64"/>
      <c r="N596" s="250"/>
    </row>
    <row r="597" spans="1:14">
      <c r="A597" s="161"/>
      <c r="B597" s="173"/>
      <c r="C597" s="173"/>
      <c r="D597" s="174"/>
      <c r="E597" s="707"/>
      <c r="F597" s="708"/>
      <c r="G597" s="64"/>
      <c r="H597" s="64"/>
      <c r="I597" s="64"/>
      <c r="J597" s="64"/>
      <c r="K597" s="64"/>
      <c r="L597" s="64"/>
      <c r="M597" s="64"/>
      <c r="N597" s="250"/>
    </row>
    <row r="598" spans="1:14">
      <c r="A598" s="161"/>
      <c r="B598" s="173"/>
      <c r="C598" s="173"/>
      <c r="D598" s="174"/>
      <c r="E598" s="707"/>
      <c r="F598" s="708"/>
      <c r="G598" s="64"/>
      <c r="H598" s="64"/>
      <c r="I598" s="64"/>
      <c r="J598" s="64"/>
      <c r="K598" s="64"/>
      <c r="L598" s="64"/>
      <c r="M598" s="64"/>
      <c r="N598" s="250"/>
    </row>
    <row r="599" spans="1:14">
      <c r="A599" s="161"/>
      <c r="B599" s="173"/>
      <c r="C599" s="173"/>
      <c r="D599" s="174"/>
      <c r="E599" s="707"/>
      <c r="F599" s="708"/>
      <c r="G599" s="64"/>
      <c r="H599" s="64"/>
      <c r="I599" s="64"/>
      <c r="J599" s="64"/>
      <c r="K599" s="64"/>
      <c r="L599" s="64"/>
      <c r="M599" s="64"/>
      <c r="N599" s="250"/>
    </row>
    <row r="600" spans="1:14">
      <c r="A600" s="64"/>
      <c r="B600" s="64"/>
      <c r="C600" s="64"/>
      <c r="D600" s="64"/>
      <c r="E600" s="64"/>
      <c r="F600" s="64"/>
      <c r="G600" s="64"/>
      <c r="H600" s="64"/>
      <c r="I600" s="64"/>
      <c r="J600" s="64"/>
      <c r="K600" s="64"/>
      <c r="L600" s="64"/>
      <c r="M600" s="64"/>
      <c r="N600" s="250"/>
    </row>
    <row r="601" spans="1:14">
      <c r="A601" s="64"/>
      <c r="B601" s="64"/>
      <c r="C601" s="64"/>
      <c r="D601" s="64"/>
      <c r="E601" s="64"/>
      <c r="F601" s="64"/>
      <c r="G601" s="64"/>
      <c r="H601" s="64"/>
      <c r="I601" s="64"/>
      <c r="J601" s="64"/>
      <c r="K601" s="64"/>
      <c r="L601" s="64"/>
      <c r="M601" s="64"/>
      <c r="N601" s="250"/>
    </row>
    <row r="602" spans="1:14">
      <c r="A602" s="64"/>
      <c r="B602" s="64"/>
      <c r="C602" s="78"/>
      <c r="D602" s="64"/>
      <c r="E602" s="64"/>
      <c r="F602" s="64"/>
      <c r="G602" s="64"/>
      <c r="H602" s="64"/>
      <c r="I602" s="64"/>
      <c r="J602" s="64"/>
      <c r="K602" s="64"/>
      <c r="L602" s="64"/>
      <c r="M602" s="64"/>
      <c r="N602" s="64"/>
    </row>
    <row r="603" spans="1:14">
      <c r="A603" s="64"/>
      <c r="B603" s="64"/>
      <c r="C603" s="78" t="s">
        <v>166</v>
      </c>
      <c r="D603" s="64"/>
      <c r="E603" s="64"/>
      <c r="F603" s="64"/>
      <c r="G603" s="64"/>
      <c r="H603" s="64"/>
      <c r="I603" s="64"/>
      <c r="J603" s="64"/>
      <c r="K603" s="64"/>
      <c r="L603" s="64"/>
      <c r="M603" s="64"/>
      <c r="N603" s="64"/>
    </row>
    <row r="604" spans="1:14">
      <c r="A604" s="64"/>
      <c r="B604" s="106"/>
      <c r="C604" s="79" t="s">
        <v>39</v>
      </c>
      <c r="D604" s="106"/>
      <c r="E604" s="106"/>
      <c r="F604" s="106"/>
      <c r="G604" s="106"/>
      <c r="H604" s="106"/>
      <c r="I604" s="106"/>
      <c r="J604" s="106"/>
      <c r="K604" s="106"/>
      <c r="L604" s="106"/>
      <c r="M604" s="106"/>
      <c r="N604" s="64"/>
    </row>
    <row r="605" spans="1:14">
      <c r="A605" s="64"/>
      <c r="B605" s="106"/>
      <c r="C605" s="79" t="s">
        <v>40</v>
      </c>
      <c r="D605" s="106"/>
      <c r="E605" s="106"/>
      <c r="F605" s="106"/>
      <c r="G605" s="106"/>
      <c r="H605" s="106"/>
      <c r="I605" s="106"/>
      <c r="J605" s="106"/>
      <c r="K605" s="106"/>
      <c r="L605" s="106"/>
      <c r="M605" s="106"/>
      <c r="N605" s="64"/>
    </row>
    <row r="606" spans="1:14" ht="41.4">
      <c r="A606" s="64"/>
      <c r="B606" s="90" t="s">
        <v>2</v>
      </c>
      <c r="C606" s="90" t="s">
        <v>3</v>
      </c>
      <c r="D606" s="90" t="s">
        <v>4</v>
      </c>
      <c r="E606" s="90" t="s">
        <v>5</v>
      </c>
      <c r="F606" s="90" t="s">
        <v>6</v>
      </c>
      <c r="G606" s="90" t="s">
        <v>7</v>
      </c>
      <c r="H606" s="91" t="s">
        <v>8</v>
      </c>
      <c r="I606" s="90" t="s">
        <v>9</v>
      </c>
      <c r="J606" s="90" t="s">
        <v>10</v>
      </c>
      <c r="K606" s="130" t="s">
        <v>11</v>
      </c>
      <c r="L606" s="130" t="s">
        <v>12</v>
      </c>
      <c r="M606" s="131" t="s">
        <v>13</v>
      </c>
      <c r="N606" s="71" t="s">
        <v>25</v>
      </c>
    </row>
    <row r="607" spans="1:14" ht="82.8">
      <c r="A607" s="64"/>
      <c r="B607" s="30">
        <v>1</v>
      </c>
      <c r="C607" s="499" t="s">
        <v>231</v>
      </c>
      <c r="D607" s="592" t="s">
        <v>16</v>
      </c>
      <c r="E607" s="592">
        <v>20000</v>
      </c>
      <c r="F607" s="592">
        <v>1</v>
      </c>
      <c r="G607" s="592">
        <f>CEILING(E607/F607,1)</f>
        <v>20000</v>
      </c>
      <c r="H607" s="118"/>
      <c r="I607" s="95">
        <f t="shared" ref="I607" si="215">H607*L607+H607</f>
        <v>0</v>
      </c>
      <c r="J607" s="95">
        <f t="shared" ref="J607" si="216">ROUND(G607*H607,2)</f>
        <v>0</v>
      </c>
      <c r="K607" s="95">
        <f t="shared" ref="K607" si="217">ROUND(G607*I607,2)</f>
        <v>0</v>
      </c>
      <c r="L607" s="440"/>
      <c r="M607" s="322" t="s">
        <v>17</v>
      </c>
      <c r="N607" s="161"/>
    </row>
    <row r="608" spans="1:14">
      <c r="A608" s="64"/>
      <c r="B608" s="733" t="s">
        <v>23</v>
      </c>
      <c r="C608" s="734"/>
      <c r="D608" s="734"/>
      <c r="E608" s="734"/>
      <c r="F608" s="734"/>
      <c r="G608" s="734"/>
      <c r="H608" s="734"/>
      <c r="I608" s="735"/>
      <c r="J608" s="5">
        <f>SUM(J607)</f>
        <v>0</v>
      </c>
      <c r="K608" s="5">
        <f>SUM(K607)</f>
        <v>0</v>
      </c>
      <c r="L608" s="593"/>
      <c r="M608" s="593"/>
      <c r="N608" s="64"/>
    </row>
    <row r="609" spans="1:14">
      <c r="A609" s="64"/>
      <c r="B609" s="106"/>
      <c r="C609" s="106"/>
      <c r="D609" s="106"/>
      <c r="E609" s="106"/>
      <c r="F609" s="106"/>
      <c r="G609" s="106"/>
      <c r="H609" s="106"/>
      <c r="I609" s="106"/>
      <c r="J609" s="139" t="s">
        <v>24</v>
      </c>
      <c r="K609" s="45">
        <f>K608-J608</f>
        <v>0</v>
      </c>
      <c r="L609" s="593"/>
      <c r="M609" s="593"/>
      <c r="N609" s="64"/>
    </row>
    <row r="610" spans="1:14">
      <c r="A610" s="64"/>
      <c r="B610" s="64"/>
      <c r="C610" s="64"/>
      <c r="D610" s="64"/>
      <c r="E610" s="64"/>
      <c r="F610" s="64"/>
      <c r="G610" s="64"/>
      <c r="H610" s="64"/>
      <c r="I610" s="64"/>
      <c r="J610" s="64"/>
      <c r="K610" s="64"/>
      <c r="L610" s="64"/>
      <c r="M610" s="64"/>
      <c r="N610" s="64"/>
    </row>
    <row r="611" spans="1:14">
      <c r="A611" s="64"/>
      <c r="B611" s="169" t="s">
        <v>344</v>
      </c>
      <c r="C611" s="170"/>
      <c r="D611" s="170"/>
      <c r="E611" s="170"/>
      <c r="F611" s="105"/>
      <c r="G611" s="64"/>
      <c r="H611" s="64"/>
      <c r="I611" s="64"/>
      <c r="J611" s="64"/>
      <c r="K611" s="64"/>
      <c r="L611" s="64"/>
      <c r="M611" s="64"/>
      <c r="N611" s="250"/>
    </row>
    <row r="612" spans="1:14" ht="41.4">
      <c r="A612" s="131" t="s">
        <v>2</v>
      </c>
      <c r="B612" s="171" t="s">
        <v>345</v>
      </c>
      <c r="C612" s="171" t="s">
        <v>346</v>
      </c>
      <c r="D612" s="172" t="s">
        <v>347</v>
      </c>
      <c r="E612" s="709" t="s">
        <v>348</v>
      </c>
      <c r="F612" s="710"/>
      <c r="G612" s="64"/>
      <c r="H612" s="64"/>
      <c r="I612" s="64"/>
      <c r="J612" s="64"/>
      <c r="K612" s="64"/>
      <c r="L612" s="64"/>
      <c r="M612" s="64"/>
      <c r="N612" s="250"/>
    </row>
    <row r="613" spans="1:14">
      <c r="A613" s="161"/>
      <c r="B613" s="173"/>
      <c r="C613" s="173"/>
      <c r="D613" s="174"/>
      <c r="E613" s="707"/>
      <c r="F613" s="708"/>
      <c r="G613" s="64"/>
      <c r="H613" s="64"/>
      <c r="I613" s="64"/>
      <c r="J613" s="64"/>
      <c r="K613" s="64"/>
      <c r="L613" s="64"/>
      <c r="M613" s="64"/>
      <c r="N613" s="250"/>
    </row>
    <row r="614" spans="1:14">
      <c r="A614" s="161"/>
      <c r="B614" s="173"/>
      <c r="C614" s="173"/>
      <c r="D614" s="174"/>
      <c r="E614" s="707"/>
      <c r="F614" s="708"/>
      <c r="G614" s="64"/>
      <c r="H614" s="64"/>
      <c r="I614" s="64"/>
      <c r="J614" s="64"/>
      <c r="K614" s="64"/>
      <c r="L614" s="64"/>
      <c r="M614" s="64"/>
      <c r="N614" s="250"/>
    </row>
    <row r="615" spans="1:14">
      <c r="A615" s="161"/>
      <c r="B615" s="173"/>
      <c r="C615" s="173"/>
      <c r="D615" s="174"/>
      <c r="E615" s="707"/>
      <c r="F615" s="708"/>
      <c r="G615" s="64"/>
      <c r="H615" s="64"/>
      <c r="I615" s="64"/>
      <c r="J615" s="64"/>
      <c r="K615" s="64"/>
      <c r="L615" s="64"/>
      <c r="M615" s="64"/>
      <c r="N615" s="250"/>
    </row>
    <row r="616" spans="1:14">
      <c r="A616" s="64"/>
      <c r="B616" s="64"/>
      <c r="C616" s="64"/>
      <c r="D616" s="64"/>
      <c r="E616" s="64"/>
      <c r="F616" s="64"/>
      <c r="G616" s="64"/>
      <c r="H616" s="64"/>
      <c r="I616" s="64"/>
      <c r="J616" s="64"/>
      <c r="K616" s="64"/>
      <c r="L616" s="64"/>
      <c r="M616" s="64"/>
      <c r="N616" s="250"/>
    </row>
    <row r="617" spans="1:14">
      <c r="A617" s="64"/>
      <c r="B617" s="64"/>
      <c r="C617" s="64"/>
      <c r="D617" s="64"/>
      <c r="E617" s="64"/>
      <c r="F617" s="64"/>
      <c r="G617" s="64"/>
      <c r="H617" s="64"/>
      <c r="I617" s="64"/>
      <c r="J617" s="64"/>
      <c r="K617" s="64"/>
      <c r="L617" s="64"/>
      <c r="M617" s="64"/>
      <c r="N617" s="250"/>
    </row>
    <row r="618" spans="1:14" ht="21">
      <c r="A618" s="64"/>
      <c r="B618" s="64"/>
      <c r="C618" s="175"/>
      <c r="D618" s="48"/>
      <c r="E618" s="594"/>
      <c r="F618" s="595"/>
      <c r="G618" s="48"/>
      <c r="H618" s="48"/>
      <c r="I618" s="64"/>
      <c r="J618" s="64"/>
      <c r="K618" s="64"/>
      <c r="L618" s="64"/>
      <c r="M618" s="64"/>
      <c r="N618" s="64"/>
    </row>
    <row r="619" spans="1:14">
      <c r="A619" s="64"/>
      <c r="B619" s="106"/>
      <c r="C619" s="79" t="s">
        <v>377</v>
      </c>
      <c r="D619" s="106"/>
      <c r="E619" s="106"/>
      <c r="F619" s="106"/>
      <c r="G619" s="106"/>
      <c r="H619" s="106"/>
      <c r="I619" s="106"/>
      <c r="J619" s="106"/>
      <c r="K619" s="105"/>
      <c r="L619" s="106"/>
      <c r="M619" s="106"/>
      <c r="N619" s="64"/>
    </row>
    <row r="620" spans="1:14">
      <c r="A620" s="64"/>
      <c r="B620" s="106"/>
      <c r="C620" s="79" t="s">
        <v>232</v>
      </c>
      <c r="D620" s="106"/>
      <c r="E620" s="106"/>
      <c r="F620" s="106"/>
      <c r="G620" s="106"/>
      <c r="H620" s="106"/>
      <c r="I620" s="106"/>
      <c r="J620" s="106"/>
      <c r="K620" s="105"/>
      <c r="L620" s="106"/>
      <c r="M620" s="106"/>
      <c r="N620" s="64"/>
    </row>
    <row r="621" spans="1:14">
      <c r="A621" s="64"/>
      <c r="B621" s="106"/>
      <c r="C621" s="79" t="s">
        <v>233</v>
      </c>
      <c r="D621" s="106"/>
      <c r="E621" s="106"/>
      <c r="F621" s="106"/>
      <c r="G621" s="106"/>
      <c r="H621" s="106"/>
      <c r="I621" s="106"/>
      <c r="J621" s="106"/>
      <c r="K621" s="105"/>
      <c r="L621" s="106"/>
      <c r="M621" s="106"/>
      <c r="N621" s="250"/>
    </row>
    <row r="622" spans="1:14" ht="41.4">
      <c r="A622" s="64"/>
      <c r="B622" s="90" t="s">
        <v>2</v>
      </c>
      <c r="C622" s="90" t="s">
        <v>3</v>
      </c>
      <c r="D622" s="90" t="s">
        <v>4</v>
      </c>
      <c r="E622" s="90" t="s">
        <v>5</v>
      </c>
      <c r="F622" s="90" t="s">
        <v>6</v>
      </c>
      <c r="G622" s="90" t="s">
        <v>7</v>
      </c>
      <c r="H622" s="91" t="s">
        <v>8</v>
      </c>
      <c r="I622" s="90" t="s">
        <v>9</v>
      </c>
      <c r="J622" s="90" t="s">
        <v>10</v>
      </c>
      <c r="K622" s="130" t="s">
        <v>11</v>
      </c>
      <c r="L622" s="130" t="s">
        <v>12</v>
      </c>
      <c r="M622" s="131" t="s">
        <v>13</v>
      </c>
      <c r="N622" s="71" t="s">
        <v>25</v>
      </c>
    </row>
    <row r="623" spans="1:14" ht="96.6">
      <c r="A623" s="64"/>
      <c r="B623" s="323">
        <v>1</v>
      </c>
      <c r="C623" s="596" t="s">
        <v>236</v>
      </c>
      <c r="D623" s="368" t="s">
        <v>16</v>
      </c>
      <c r="E623" s="597">
        <v>350</v>
      </c>
      <c r="F623" s="597">
        <v>1</v>
      </c>
      <c r="G623" s="49">
        <f>CEILING(E623/F623,1)</f>
        <v>350</v>
      </c>
      <c r="H623" s="598"/>
      <c r="I623" s="95">
        <f t="shared" ref="I623" si="218">H623*L623+H623</f>
        <v>0</v>
      </c>
      <c r="J623" s="95">
        <f t="shared" ref="J623" si="219">ROUND(G623*H623,2)</f>
        <v>0</v>
      </c>
      <c r="K623" s="95">
        <f t="shared" ref="K623" si="220">ROUND(G623*I623,2)</f>
        <v>0</v>
      </c>
      <c r="L623" s="599"/>
      <c r="M623" s="495" t="s">
        <v>17</v>
      </c>
      <c r="N623" s="161"/>
    </row>
    <row r="624" spans="1:14" ht="69">
      <c r="A624" s="64"/>
      <c r="B624" s="323">
        <v>2</v>
      </c>
      <c r="C624" s="596" t="s">
        <v>237</v>
      </c>
      <c r="D624" s="368" t="s">
        <v>16</v>
      </c>
      <c r="E624" s="597">
        <v>20</v>
      </c>
      <c r="F624" s="597">
        <v>1</v>
      </c>
      <c r="G624" s="49">
        <f>CEILING(E624/F624,1)</f>
        <v>20</v>
      </c>
      <c r="H624" s="598"/>
      <c r="I624" s="95">
        <f t="shared" ref="I624:I626" si="221">H624*L624+H624</f>
        <v>0</v>
      </c>
      <c r="J624" s="95">
        <f t="shared" ref="J624:J626" si="222">ROUND(G624*H624,2)</f>
        <v>0</v>
      </c>
      <c r="K624" s="95">
        <f t="shared" ref="K624:K626" si="223">ROUND(G624*I624,2)</f>
        <v>0</v>
      </c>
      <c r="L624" s="599"/>
      <c r="M624" s="495" t="s">
        <v>17</v>
      </c>
      <c r="N624" s="161"/>
    </row>
    <row r="625" spans="1:14" ht="69">
      <c r="A625" s="64"/>
      <c r="B625" s="323">
        <v>3</v>
      </c>
      <c r="C625" s="596" t="s">
        <v>238</v>
      </c>
      <c r="D625" s="368" t="s">
        <v>16</v>
      </c>
      <c r="E625" s="597">
        <v>20</v>
      </c>
      <c r="F625" s="597">
        <v>1</v>
      </c>
      <c r="G625" s="49">
        <f>CEILING(E625/F625,1)</f>
        <v>20</v>
      </c>
      <c r="H625" s="598"/>
      <c r="I625" s="95">
        <f t="shared" si="221"/>
        <v>0</v>
      </c>
      <c r="J625" s="95">
        <f t="shared" si="222"/>
        <v>0</v>
      </c>
      <c r="K625" s="95">
        <f t="shared" si="223"/>
        <v>0</v>
      </c>
      <c r="L625" s="599"/>
      <c r="M625" s="495" t="s">
        <v>17</v>
      </c>
      <c r="N625" s="161"/>
    </row>
    <row r="626" spans="1:14" ht="55.2">
      <c r="A626" s="64"/>
      <c r="B626" s="323">
        <v>4</v>
      </c>
      <c r="C626" s="596" t="s">
        <v>234</v>
      </c>
      <c r="D626" s="368" t="s">
        <v>16</v>
      </c>
      <c r="E626" s="597">
        <v>200</v>
      </c>
      <c r="F626" s="597">
        <v>1</v>
      </c>
      <c r="G626" s="49">
        <f>CEILING(E626/F626,1)</f>
        <v>200</v>
      </c>
      <c r="H626" s="598"/>
      <c r="I626" s="95">
        <f t="shared" si="221"/>
        <v>0</v>
      </c>
      <c r="J626" s="95">
        <f t="shared" si="222"/>
        <v>0</v>
      </c>
      <c r="K626" s="95">
        <f t="shared" si="223"/>
        <v>0</v>
      </c>
      <c r="L626" s="599"/>
      <c r="M626" s="495" t="s">
        <v>17</v>
      </c>
      <c r="N626" s="161"/>
    </row>
    <row r="627" spans="1:14">
      <c r="A627" s="64"/>
      <c r="B627" s="484" t="s">
        <v>23</v>
      </c>
      <c r="C627" s="279"/>
      <c r="D627" s="279"/>
      <c r="E627" s="279"/>
      <c r="F627" s="279"/>
      <c r="G627" s="279"/>
      <c r="H627" s="350"/>
      <c r="I627" s="351"/>
      <c r="J627" s="5">
        <f>SUM(J623:J626)</f>
        <v>0</v>
      </c>
      <c r="K627" s="5">
        <f>SUM(K623:K626)</f>
        <v>0</v>
      </c>
      <c r="L627" s="99"/>
      <c r="M627" s="99"/>
      <c r="N627" s="64"/>
    </row>
    <row r="628" spans="1:14">
      <c r="A628" s="64"/>
      <c r="B628" s="481"/>
      <c r="C628" s="481"/>
      <c r="D628" s="481"/>
      <c r="E628" s="481"/>
      <c r="F628" s="481"/>
      <c r="G628" s="481"/>
      <c r="H628" s="481"/>
      <c r="I628" s="481"/>
      <c r="J628" s="437" t="s">
        <v>24</v>
      </c>
      <c r="K628" s="45">
        <f>K627-J627</f>
        <v>0</v>
      </c>
      <c r="L628" s="99"/>
      <c r="M628" s="99"/>
      <c r="N628" s="64"/>
    </row>
    <row r="629" spans="1:14">
      <c r="A629" s="64"/>
      <c r="B629" s="64"/>
      <c r="C629" s="64"/>
      <c r="D629" s="64"/>
      <c r="E629" s="64"/>
      <c r="F629" s="64"/>
      <c r="G629" s="64"/>
      <c r="H629" s="64"/>
      <c r="I629" s="64"/>
      <c r="J629" s="64"/>
      <c r="K629" s="64"/>
      <c r="L629" s="64"/>
      <c r="M629" s="64"/>
      <c r="N629" s="64"/>
    </row>
    <row r="630" spans="1:14">
      <c r="A630" s="64"/>
      <c r="B630" s="169" t="s">
        <v>344</v>
      </c>
      <c r="C630" s="170"/>
      <c r="D630" s="170"/>
      <c r="E630" s="170"/>
      <c r="F630" s="105"/>
      <c r="G630" s="64"/>
      <c r="H630" s="64"/>
      <c r="I630" s="64"/>
      <c r="J630" s="64"/>
      <c r="K630" s="64"/>
      <c r="L630" s="64"/>
      <c r="M630" s="64"/>
      <c r="N630" s="64"/>
    </row>
    <row r="631" spans="1:14" ht="41.4">
      <c r="A631" s="131" t="s">
        <v>2</v>
      </c>
      <c r="B631" s="171" t="s">
        <v>345</v>
      </c>
      <c r="C631" s="171" t="s">
        <v>346</v>
      </c>
      <c r="D631" s="172" t="s">
        <v>347</v>
      </c>
      <c r="E631" s="709" t="s">
        <v>348</v>
      </c>
      <c r="F631" s="710"/>
      <c r="G631" s="64"/>
      <c r="H631" s="64"/>
      <c r="I631" s="64"/>
      <c r="J631" s="64"/>
      <c r="K631" s="64"/>
      <c r="L631" s="64"/>
      <c r="M631" s="64"/>
      <c r="N631" s="64"/>
    </row>
    <row r="632" spans="1:14">
      <c r="A632" s="161"/>
      <c r="B632" s="173"/>
      <c r="C632" s="173"/>
      <c r="D632" s="174"/>
      <c r="E632" s="707"/>
      <c r="F632" s="708"/>
      <c r="G632" s="64"/>
      <c r="H632" s="64"/>
      <c r="I632" s="64"/>
      <c r="J632" s="64"/>
      <c r="K632" s="64"/>
      <c r="L632" s="64"/>
      <c r="M632" s="64"/>
      <c r="N632" s="64"/>
    </row>
    <row r="633" spans="1:14">
      <c r="A633" s="161"/>
      <c r="B633" s="173"/>
      <c r="C633" s="173"/>
      <c r="D633" s="174"/>
      <c r="E633" s="707"/>
      <c r="F633" s="708"/>
      <c r="G633" s="64"/>
      <c r="H633" s="64"/>
      <c r="I633" s="64"/>
      <c r="J633" s="64"/>
      <c r="K633" s="64"/>
      <c r="L633" s="64"/>
      <c r="M633" s="64"/>
      <c r="N633" s="64"/>
    </row>
    <row r="634" spans="1:14">
      <c r="A634" s="161"/>
      <c r="B634" s="173"/>
      <c r="C634" s="173"/>
      <c r="D634" s="174"/>
      <c r="E634" s="707"/>
      <c r="F634" s="708"/>
      <c r="G634" s="64"/>
      <c r="H634" s="64"/>
      <c r="I634" s="64"/>
      <c r="J634" s="64"/>
      <c r="K634" s="64"/>
      <c r="L634" s="64"/>
      <c r="M634" s="64"/>
      <c r="N634" s="64"/>
    </row>
    <row r="635" spans="1:14">
      <c r="A635" s="64"/>
      <c r="B635" s="64"/>
      <c r="C635" s="64"/>
      <c r="D635" s="64"/>
      <c r="E635" s="64"/>
      <c r="F635" s="64"/>
      <c r="G635" s="64"/>
      <c r="H635" s="64"/>
      <c r="I635" s="64"/>
      <c r="J635" s="64"/>
      <c r="K635" s="64"/>
      <c r="L635" s="64"/>
      <c r="M635" s="64"/>
      <c r="N635" s="64"/>
    </row>
    <row r="636" spans="1:14">
      <c r="A636" s="64"/>
      <c r="B636" s="64"/>
      <c r="C636" s="64"/>
      <c r="D636" s="64"/>
      <c r="E636" s="64"/>
      <c r="F636" s="64"/>
      <c r="G636" s="64"/>
      <c r="H636" s="64"/>
      <c r="I636" s="64"/>
      <c r="J636" s="64"/>
      <c r="K636" s="64"/>
      <c r="L636" s="64"/>
      <c r="M636" s="64"/>
      <c r="N636" s="64"/>
    </row>
    <row r="637" spans="1:14">
      <c r="A637" s="64"/>
      <c r="B637" s="64"/>
      <c r="C637" s="64"/>
      <c r="D637" s="64"/>
      <c r="E637" s="64"/>
      <c r="F637" s="64"/>
      <c r="G637" s="64"/>
      <c r="H637" s="64"/>
      <c r="I637" s="64"/>
      <c r="J637" s="64"/>
      <c r="K637" s="64"/>
      <c r="L637" s="64"/>
      <c r="M637" s="64"/>
      <c r="N637" s="64"/>
    </row>
    <row r="638" spans="1:14">
      <c r="A638" s="64"/>
      <c r="B638" s="64"/>
      <c r="C638" s="79" t="s">
        <v>167</v>
      </c>
      <c r="D638" s="64"/>
      <c r="E638" s="64"/>
      <c r="F638" s="64"/>
      <c r="G638" s="64"/>
      <c r="H638" s="64"/>
      <c r="I638" s="64"/>
      <c r="J638" s="64"/>
      <c r="K638" s="64"/>
      <c r="L638" s="64"/>
      <c r="M638" s="64"/>
      <c r="N638" s="64"/>
    </row>
    <row r="639" spans="1:14">
      <c r="A639" s="64"/>
      <c r="B639" s="99"/>
      <c r="C639" s="78" t="s">
        <v>147</v>
      </c>
      <c r="D639" s="78"/>
      <c r="E639" s="354"/>
      <c r="F639" s="354"/>
      <c r="G639" s="99"/>
      <c r="H639" s="378"/>
      <c r="I639" s="99"/>
      <c r="J639" s="99"/>
      <c r="K639" s="99"/>
      <c r="L639" s="354"/>
      <c r="M639" s="354"/>
      <c r="N639" s="64"/>
    </row>
    <row r="640" spans="1:14">
      <c r="A640" s="64"/>
      <c r="B640" s="522"/>
      <c r="C640" s="84" t="s">
        <v>89</v>
      </c>
      <c r="D640" s="78"/>
      <c r="E640" s="354"/>
      <c r="F640" s="354"/>
      <c r="G640" s="99"/>
      <c r="H640" s="378"/>
      <c r="I640" s="99"/>
      <c r="J640" s="99"/>
      <c r="K640" s="99"/>
      <c r="L640" s="354"/>
      <c r="M640" s="354"/>
      <c r="N640" s="64"/>
    </row>
    <row r="641" spans="1:14" ht="41.4">
      <c r="A641" s="64"/>
      <c r="B641" s="90" t="s">
        <v>2</v>
      </c>
      <c r="C641" s="90" t="s">
        <v>3</v>
      </c>
      <c r="D641" s="90" t="s">
        <v>4</v>
      </c>
      <c r="E641" s="90" t="s">
        <v>5</v>
      </c>
      <c r="F641" s="90" t="s">
        <v>6</v>
      </c>
      <c r="G641" s="90" t="s">
        <v>7</v>
      </c>
      <c r="H641" s="91" t="s">
        <v>8</v>
      </c>
      <c r="I641" s="90" t="s">
        <v>9</v>
      </c>
      <c r="J641" s="90" t="s">
        <v>10</v>
      </c>
      <c r="K641" s="130" t="s">
        <v>11</v>
      </c>
      <c r="L641" s="130" t="s">
        <v>12</v>
      </c>
      <c r="M641" s="131" t="s">
        <v>13</v>
      </c>
      <c r="N641" s="71" t="s">
        <v>25</v>
      </c>
    </row>
    <row r="642" spans="1:14" ht="55.2">
      <c r="A642" s="64"/>
      <c r="B642" s="355">
        <v>1</v>
      </c>
      <c r="C642" s="376" t="s">
        <v>240</v>
      </c>
      <c r="D642" s="379" t="s">
        <v>16</v>
      </c>
      <c r="E642" s="600">
        <v>300</v>
      </c>
      <c r="F642" s="355">
        <v>1</v>
      </c>
      <c r="G642" s="49">
        <f>CEILING(E642/F642,1)</f>
        <v>300</v>
      </c>
      <c r="H642" s="118"/>
      <c r="I642" s="95">
        <f t="shared" ref="I642" si="224">H642*L642+H642</f>
        <v>0</v>
      </c>
      <c r="J642" s="95">
        <f t="shared" ref="J642" si="225">ROUND(G642*H642,2)</f>
        <v>0</v>
      </c>
      <c r="K642" s="95">
        <f t="shared" ref="K642" si="226">ROUND(G642*I642,2)</f>
        <v>0</v>
      </c>
      <c r="L642" s="361"/>
      <c r="M642" s="601"/>
      <c r="N642" s="161"/>
    </row>
    <row r="643" spans="1:14" ht="55.2">
      <c r="A643" s="64"/>
      <c r="B643" s="323">
        <v>2</v>
      </c>
      <c r="C643" s="376" t="s">
        <v>239</v>
      </c>
      <c r="D643" s="379" t="s">
        <v>16</v>
      </c>
      <c r="E643" s="600">
        <v>2500</v>
      </c>
      <c r="F643" s="355">
        <v>1</v>
      </c>
      <c r="G643" s="49">
        <f>CEILING(E643/F643,1)</f>
        <v>2500</v>
      </c>
      <c r="H643" s="118"/>
      <c r="I643" s="95">
        <f t="shared" ref="I643" si="227">H643*L643+H643</f>
        <v>0</v>
      </c>
      <c r="J643" s="95">
        <f t="shared" ref="J643" si="228">ROUND(G643*H643,2)</f>
        <v>0</v>
      </c>
      <c r="K643" s="95">
        <f t="shared" ref="K643" si="229">ROUND(G643*I643,2)</f>
        <v>0</v>
      </c>
      <c r="L643" s="361"/>
      <c r="M643" s="601"/>
      <c r="N643" s="161"/>
    </row>
    <row r="644" spans="1:14">
      <c r="A644" s="64"/>
      <c r="B644" s="349" t="s">
        <v>23</v>
      </c>
      <c r="C644" s="279"/>
      <c r="D644" s="279"/>
      <c r="E644" s="279"/>
      <c r="F644" s="279"/>
      <c r="G644" s="279"/>
      <c r="H644" s="279"/>
      <c r="I644" s="351"/>
      <c r="J644" s="5">
        <f>SUM(J642:J643)</f>
        <v>0</v>
      </c>
      <c r="K644" s="5">
        <f>SUM(K642:K643)</f>
        <v>0</v>
      </c>
      <c r="L644" s="354"/>
      <c r="M644" s="354"/>
      <c r="N644" s="250"/>
    </row>
    <row r="645" spans="1:14">
      <c r="A645" s="64"/>
      <c r="B645" s="64"/>
      <c r="C645" s="64"/>
      <c r="D645" s="64"/>
      <c r="E645" s="64"/>
      <c r="F645" s="64"/>
      <c r="G645" s="64"/>
      <c r="H645" s="64"/>
      <c r="I645" s="64"/>
      <c r="J645" s="437" t="s">
        <v>24</v>
      </c>
      <c r="K645" s="45">
        <f>K644-J644</f>
        <v>0</v>
      </c>
      <c r="L645" s="64"/>
      <c r="M645" s="64"/>
      <c r="N645" s="64"/>
    </row>
    <row r="646" spans="1:14">
      <c r="A646" s="64"/>
      <c r="B646" s="602"/>
      <c r="C646" s="602"/>
      <c r="D646" s="602"/>
      <c r="E646" s="602"/>
      <c r="F646" s="602"/>
      <c r="G646" s="602"/>
      <c r="H646" s="602"/>
      <c r="I646" s="602"/>
      <c r="J646" s="602"/>
      <c r="K646" s="602"/>
      <c r="L646" s="602"/>
      <c r="M646" s="602"/>
      <c r="N646" s="64"/>
    </row>
    <row r="647" spans="1:14" ht="21">
      <c r="A647" s="64"/>
      <c r="B647" s="603"/>
      <c r="C647" s="604"/>
      <c r="D647" s="605"/>
      <c r="E647" s="606"/>
      <c r="F647" s="607"/>
      <c r="G647" s="605"/>
      <c r="H647" s="603"/>
      <c r="I647" s="603"/>
      <c r="J647" s="603"/>
      <c r="K647" s="603"/>
      <c r="L647" s="603"/>
      <c r="M647" s="603"/>
      <c r="N647" s="64"/>
    </row>
    <row r="648" spans="1:14">
      <c r="A648" s="64"/>
      <c r="B648" s="602"/>
      <c r="C648" s="608"/>
      <c r="D648" s="608"/>
      <c r="E648" s="608"/>
      <c r="F648" s="608"/>
      <c r="G648" s="602"/>
      <c r="H648" s="602"/>
      <c r="I648" s="602"/>
      <c r="J648" s="602"/>
      <c r="K648" s="602"/>
      <c r="L648" s="602"/>
      <c r="M648" s="602"/>
      <c r="N648" s="64"/>
    </row>
    <row r="649" spans="1:14">
      <c r="A649" s="64"/>
      <c r="B649" s="602"/>
      <c r="C649" s="85" t="s">
        <v>168</v>
      </c>
      <c r="D649" s="608"/>
      <c r="E649" s="608"/>
      <c r="F649" s="608"/>
      <c r="G649" s="602"/>
      <c r="H649" s="602"/>
      <c r="I649" s="602"/>
      <c r="J649" s="602"/>
      <c r="K649" s="602"/>
      <c r="L649" s="602"/>
      <c r="M649" s="602"/>
      <c r="N649" s="64"/>
    </row>
    <row r="650" spans="1:14">
      <c r="A650" s="64"/>
      <c r="B650" s="608"/>
      <c r="C650" s="85" t="s">
        <v>202</v>
      </c>
      <c r="D650" s="608"/>
      <c r="E650" s="608"/>
      <c r="F650" s="608"/>
      <c r="G650" s="608"/>
      <c r="H650" s="608"/>
      <c r="I650" s="608"/>
      <c r="J650" s="608"/>
      <c r="K650" s="608"/>
      <c r="L650" s="608"/>
      <c r="M650" s="602"/>
      <c r="N650" s="64"/>
    </row>
    <row r="651" spans="1:14">
      <c r="A651" s="64"/>
      <c r="B651" s="608"/>
      <c r="C651" s="85" t="s">
        <v>44</v>
      </c>
      <c r="D651" s="608"/>
      <c r="E651" s="608"/>
      <c r="F651" s="608"/>
      <c r="G651" s="608"/>
      <c r="H651" s="608"/>
      <c r="I651" s="608"/>
      <c r="J651" s="608"/>
      <c r="K651" s="608"/>
      <c r="L651" s="608"/>
      <c r="M651" s="602"/>
      <c r="N651" s="64"/>
    </row>
    <row r="652" spans="1:14" ht="41.4">
      <c r="A652" s="64"/>
      <c r="B652" s="90" t="s">
        <v>2</v>
      </c>
      <c r="C652" s="90" t="s">
        <v>3</v>
      </c>
      <c r="D652" s="90" t="s">
        <v>4</v>
      </c>
      <c r="E652" s="90" t="s">
        <v>5</v>
      </c>
      <c r="F652" s="90" t="s">
        <v>6</v>
      </c>
      <c r="G652" s="90" t="s">
        <v>7</v>
      </c>
      <c r="H652" s="91" t="s">
        <v>8</v>
      </c>
      <c r="I652" s="90" t="s">
        <v>9</v>
      </c>
      <c r="J652" s="90" t="s">
        <v>10</v>
      </c>
      <c r="K652" s="130" t="s">
        <v>11</v>
      </c>
      <c r="L652" s="130" t="s">
        <v>12</v>
      </c>
      <c r="M652" s="131" t="s">
        <v>13</v>
      </c>
      <c r="N652" s="71" t="s">
        <v>25</v>
      </c>
    </row>
    <row r="653" spans="1:14" ht="108" customHeight="1">
      <c r="A653" s="64"/>
      <c r="B653" s="393">
        <v>1</v>
      </c>
      <c r="C653" s="543" t="s">
        <v>241</v>
      </c>
      <c r="D653" s="609" t="s">
        <v>16</v>
      </c>
      <c r="E653" s="610">
        <v>50</v>
      </c>
      <c r="F653" s="611">
        <v>1</v>
      </c>
      <c r="G653" s="612">
        <f>CEILING(E653/F653,1)</f>
        <v>50</v>
      </c>
      <c r="H653" s="613"/>
      <c r="I653" s="95">
        <f t="shared" ref="I653" si="230">H653*L653+H653</f>
        <v>0</v>
      </c>
      <c r="J653" s="95">
        <f t="shared" ref="J653" si="231">ROUND(G653*H653,2)</f>
        <v>0</v>
      </c>
      <c r="K653" s="95">
        <f t="shared" ref="K653" si="232">ROUND(G653*I653,2)</f>
        <v>0</v>
      </c>
      <c r="L653" s="614"/>
      <c r="M653" s="615"/>
      <c r="N653" s="161"/>
    </row>
    <row r="654" spans="1:14" ht="202.2" customHeight="1">
      <c r="A654" s="64"/>
      <c r="B654" s="393">
        <v>2</v>
      </c>
      <c r="C654" s="543" t="s">
        <v>242</v>
      </c>
      <c r="D654" s="609" t="s">
        <v>16</v>
      </c>
      <c r="E654" s="616">
        <v>150</v>
      </c>
      <c r="F654" s="611">
        <v>1</v>
      </c>
      <c r="G654" s="612">
        <f>CEILING(E654/F654,1)</f>
        <v>150</v>
      </c>
      <c r="H654" s="613"/>
      <c r="I654" s="95">
        <f t="shared" ref="I654" si="233">H654*L654+H654</f>
        <v>0</v>
      </c>
      <c r="J654" s="95">
        <f t="shared" ref="J654" si="234">ROUND(G654*H654,2)</f>
        <v>0</v>
      </c>
      <c r="K654" s="95">
        <f t="shared" ref="K654" si="235">ROUND(G654*I654,2)</f>
        <v>0</v>
      </c>
      <c r="L654" s="614"/>
      <c r="M654" s="615"/>
      <c r="N654" s="161"/>
    </row>
    <row r="655" spans="1:14">
      <c r="A655" s="64"/>
      <c r="B655" s="617" t="s">
        <v>23</v>
      </c>
      <c r="C655" s="618"/>
      <c r="D655" s="619"/>
      <c r="E655" s="618"/>
      <c r="F655" s="618"/>
      <c r="G655" s="620"/>
      <c r="H655" s="620"/>
      <c r="I655" s="621"/>
      <c r="J655" s="14">
        <f>SUM(J653:J654)</f>
        <v>0</v>
      </c>
      <c r="K655" s="14">
        <f>SUM(K653:K654)</f>
        <v>0</v>
      </c>
      <c r="L655" s="608"/>
      <c r="M655" s="602"/>
      <c r="N655" s="64"/>
    </row>
    <row r="656" spans="1:14">
      <c r="A656" s="64"/>
      <c r="B656" s="608"/>
      <c r="C656" s="608"/>
      <c r="D656" s="608"/>
      <c r="E656" s="608"/>
      <c r="F656" s="608"/>
      <c r="G656" s="608"/>
      <c r="H656" s="608"/>
      <c r="I656" s="608"/>
      <c r="J656" s="622" t="s">
        <v>24</v>
      </c>
      <c r="K656" s="623">
        <f>K655-J655</f>
        <v>0</v>
      </c>
      <c r="L656" s="608"/>
      <c r="M656" s="602"/>
      <c r="N656" s="64"/>
    </row>
    <row r="657" spans="1:14">
      <c r="A657" s="64"/>
      <c r="B657" s="608"/>
      <c r="C657" s="608"/>
      <c r="D657" s="608"/>
      <c r="E657" s="608"/>
      <c r="F657" s="608"/>
      <c r="G657" s="608"/>
      <c r="H657" s="608"/>
      <c r="I657" s="608"/>
      <c r="J657" s="624"/>
      <c r="K657" s="625"/>
      <c r="L657" s="608"/>
      <c r="M657" s="602"/>
      <c r="N657" s="64"/>
    </row>
    <row r="658" spans="1:14">
      <c r="A658" s="64"/>
      <c r="B658" s="64"/>
      <c r="C658" s="64"/>
      <c r="D658" s="64"/>
      <c r="E658" s="64"/>
      <c r="F658" s="64"/>
      <c r="G658" s="64"/>
      <c r="H658" s="64"/>
      <c r="I658" s="64"/>
      <c r="J658" s="64"/>
      <c r="K658" s="64"/>
      <c r="L658" s="64"/>
      <c r="M658" s="64"/>
      <c r="N658" s="64"/>
    </row>
    <row r="659" spans="1:14" ht="15.6">
      <c r="A659" s="64"/>
      <c r="B659" s="64"/>
      <c r="C659" s="215"/>
      <c r="D659" s="216"/>
      <c r="E659" s="216"/>
      <c r="F659" s="216"/>
      <c r="G659" s="216"/>
      <c r="H659" s="626"/>
      <c r="I659" s="627"/>
      <c r="J659" s="628"/>
      <c r="K659" s="629"/>
      <c r="L659" s="628"/>
      <c r="M659" s="628"/>
      <c r="N659" s="64"/>
    </row>
    <row r="660" spans="1:14">
      <c r="A660" s="64"/>
      <c r="B660" s="216"/>
      <c r="C660" s="86" t="s">
        <v>171</v>
      </c>
      <c r="D660" s="216"/>
      <c r="E660" s="216"/>
      <c r="F660" s="216"/>
      <c r="G660" s="216"/>
      <c r="H660" s="626"/>
      <c r="I660" s="630"/>
      <c r="J660" s="216"/>
      <c r="K660" s="626"/>
      <c r="L660" s="216"/>
      <c r="M660" s="628"/>
      <c r="N660" s="64"/>
    </row>
    <row r="661" spans="1:14">
      <c r="A661" s="64"/>
      <c r="B661" s="216"/>
      <c r="C661" s="86" t="s">
        <v>226</v>
      </c>
      <c r="D661" s="216"/>
      <c r="E661" s="216"/>
      <c r="F661" s="216"/>
      <c r="G661" s="216"/>
      <c r="H661" s="626"/>
      <c r="I661" s="630"/>
      <c r="J661" s="216"/>
      <c r="K661" s="626"/>
      <c r="L661" s="216"/>
      <c r="M661" s="628"/>
      <c r="N661" s="64"/>
    </row>
    <row r="662" spans="1:14">
      <c r="A662" s="64"/>
      <c r="B662" s="216"/>
      <c r="C662" s="86" t="s">
        <v>227</v>
      </c>
      <c r="D662" s="216"/>
      <c r="E662" s="216"/>
      <c r="F662" s="216"/>
      <c r="G662" s="216"/>
      <c r="H662" s="626"/>
      <c r="I662" s="630"/>
      <c r="J662" s="216"/>
      <c r="K662" s="626"/>
      <c r="L662" s="216"/>
      <c r="M662" s="628"/>
      <c r="N662" s="64"/>
    </row>
    <row r="663" spans="1:14" ht="41.4">
      <c r="A663" s="64"/>
      <c r="B663" s="90" t="s">
        <v>2</v>
      </c>
      <c r="C663" s="90" t="s">
        <v>3</v>
      </c>
      <c r="D663" s="90" t="s">
        <v>4</v>
      </c>
      <c r="E663" s="90" t="s">
        <v>5</v>
      </c>
      <c r="F663" s="90" t="s">
        <v>6</v>
      </c>
      <c r="G663" s="90" t="s">
        <v>7</v>
      </c>
      <c r="H663" s="91" t="s">
        <v>8</v>
      </c>
      <c r="I663" s="90" t="s">
        <v>9</v>
      </c>
      <c r="J663" s="90" t="s">
        <v>10</v>
      </c>
      <c r="K663" s="130" t="s">
        <v>11</v>
      </c>
      <c r="L663" s="130" t="s">
        <v>12</v>
      </c>
      <c r="M663" s="131" t="s">
        <v>13</v>
      </c>
      <c r="N663" s="71" t="s">
        <v>25</v>
      </c>
    </row>
    <row r="664" spans="1:14" ht="69">
      <c r="A664" s="64"/>
      <c r="B664" s="631">
        <v>1</v>
      </c>
      <c r="C664" s="632" t="s">
        <v>249</v>
      </c>
      <c r="D664" s="633" t="s">
        <v>16</v>
      </c>
      <c r="E664" s="634">
        <v>600</v>
      </c>
      <c r="F664" s="631">
        <v>50</v>
      </c>
      <c r="G664" s="635">
        <f t="shared" ref="G664:G669" si="236">CEILING(E664/F664,1)</f>
        <v>12</v>
      </c>
      <c r="H664" s="636"/>
      <c r="I664" s="95">
        <f t="shared" ref="I664" si="237">H664*L664+H664</f>
        <v>0</v>
      </c>
      <c r="J664" s="95">
        <f t="shared" ref="J664" si="238">ROUND(G664*H664,2)</f>
        <v>0</v>
      </c>
      <c r="K664" s="95">
        <f t="shared" ref="K664" si="239">ROUND(G664*I664,2)</f>
        <v>0</v>
      </c>
      <c r="L664" s="637"/>
      <c r="M664" s="495" t="s">
        <v>17</v>
      </c>
      <c r="N664" s="161"/>
    </row>
    <row r="665" spans="1:14" ht="55.2">
      <c r="A665" s="64"/>
      <c r="B665" s="631">
        <v>2</v>
      </c>
      <c r="C665" s="632" t="s">
        <v>250</v>
      </c>
      <c r="D665" s="633" t="s">
        <v>16</v>
      </c>
      <c r="E665" s="634">
        <v>1000</v>
      </c>
      <c r="F665" s="631">
        <v>50</v>
      </c>
      <c r="G665" s="635">
        <f t="shared" si="236"/>
        <v>20</v>
      </c>
      <c r="H665" s="636"/>
      <c r="I665" s="95">
        <f t="shared" ref="I665:I669" si="240">H665*L665+H665</f>
        <v>0</v>
      </c>
      <c r="J665" s="95">
        <f t="shared" ref="J665:J669" si="241">ROUND(G665*H665,2)</f>
        <v>0</v>
      </c>
      <c r="K665" s="95">
        <f t="shared" ref="K665:K669" si="242">ROUND(G665*I665,2)</f>
        <v>0</v>
      </c>
      <c r="L665" s="637"/>
      <c r="M665" s="495" t="s">
        <v>17</v>
      </c>
      <c r="N665" s="161"/>
    </row>
    <row r="666" spans="1:14" ht="110.4">
      <c r="A666" s="64"/>
      <c r="B666" s="631">
        <v>3</v>
      </c>
      <c r="C666" s="632" t="s">
        <v>251</v>
      </c>
      <c r="D666" s="633" t="s">
        <v>16</v>
      </c>
      <c r="E666" s="634">
        <v>6000</v>
      </c>
      <c r="F666" s="631">
        <v>50</v>
      </c>
      <c r="G666" s="635">
        <f t="shared" si="236"/>
        <v>120</v>
      </c>
      <c r="H666" s="636"/>
      <c r="I666" s="95">
        <f t="shared" si="240"/>
        <v>0</v>
      </c>
      <c r="J666" s="95">
        <f t="shared" si="241"/>
        <v>0</v>
      </c>
      <c r="K666" s="95">
        <f t="shared" si="242"/>
        <v>0</v>
      </c>
      <c r="L666" s="637"/>
      <c r="M666" s="495" t="s">
        <v>17</v>
      </c>
      <c r="N666" s="161"/>
    </row>
    <row r="667" spans="1:14" ht="69">
      <c r="A667" s="64"/>
      <c r="B667" s="631">
        <v>4</v>
      </c>
      <c r="C667" s="632" t="s">
        <v>252</v>
      </c>
      <c r="D667" s="633" t="s">
        <v>16</v>
      </c>
      <c r="E667" s="634">
        <v>450</v>
      </c>
      <c r="F667" s="631">
        <v>50</v>
      </c>
      <c r="G667" s="635">
        <f t="shared" si="236"/>
        <v>9</v>
      </c>
      <c r="H667" s="636"/>
      <c r="I667" s="95">
        <f t="shared" si="240"/>
        <v>0</v>
      </c>
      <c r="J667" s="95">
        <f t="shared" si="241"/>
        <v>0</v>
      </c>
      <c r="K667" s="95">
        <f t="shared" si="242"/>
        <v>0</v>
      </c>
      <c r="L667" s="637"/>
      <c r="M667" s="495" t="s">
        <v>17</v>
      </c>
      <c r="N667" s="161"/>
    </row>
    <row r="668" spans="1:14" ht="96.6">
      <c r="A668" s="64"/>
      <c r="B668" s="631">
        <v>5</v>
      </c>
      <c r="C668" s="632" t="s">
        <v>253</v>
      </c>
      <c r="D668" s="633" t="s">
        <v>16</v>
      </c>
      <c r="E668" s="634">
        <v>100</v>
      </c>
      <c r="F668" s="631">
        <v>100</v>
      </c>
      <c r="G668" s="635">
        <f t="shared" si="236"/>
        <v>1</v>
      </c>
      <c r="H668" s="636"/>
      <c r="I668" s="95">
        <f t="shared" si="240"/>
        <v>0</v>
      </c>
      <c r="J668" s="95">
        <f t="shared" si="241"/>
        <v>0</v>
      </c>
      <c r="K668" s="95">
        <f t="shared" si="242"/>
        <v>0</v>
      </c>
      <c r="L668" s="637"/>
      <c r="M668" s="495" t="s">
        <v>17</v>
      </c>
      <c r="N668" s="161"/>
    </row>
    <row r="669" spans="1:14" ht="96.6">
      <c r="A669" s="64"/>
      <c r="B669" s="631">
        <v>6</v>
      </c>
      <c r="C669" s="632" t="s">
        <v>254</v>
      </c>
      <c r="D669" s="633" t="s">
        <v>16</v>
      </c>
      <c r="E669" s="634">
        <v>500</v>
      </c>
      <c r="F669" s="631">
        <v>100</v>
      </c>
      <c r="G669" s="635">
        <f t="shared" si="236"/>
        <v>5</v>
      </c>
      <c r="H669" s="638"/>
      <c r="I669" s="95">
        <f t="shared" si="240"/>
        <v>0</v>
      </c>
      <c r="J669" s="95">
        <f t="shared" si="241"/>
        <v>0</v>
      </c>
      <c r="K669" s="95">
        <f t="shared" si="242"/>
        <v>0</v>
      </c>
      <c r="L669" s="637"/>
      <c r="M669" s="495" t="s">
        <v>17</v>
      </c>
      <c r="N669" s="161"/>
    </row>
    <row r="670" spans="1:14">
      <c r="A670" s="64"/>
      <c r="B670" s="639" t="s">
        <v>23</v>
      </c>
      <c r="C670" s="640"/>
      <c r="D670" s="640"/>
      <c r="E670" s="640"/>
      <c r="F670" s="640"/>
      <c r="G670" s="640"/>
      <c r="H670" s="641"/>
      <c r="I670" s="642"/>
      <c r="J670" s="5">
        <f>SUM(J664:J669)</f>
        <v>0</v>
      </c>
      <c r="K670" s="5">
        <f>SUM(K664:K669)</f>
        <v>0</v>
      </c>
      <c r="L670" s="216"/>
      <c r="M670" s="628"/>
      <c r="N670" s="64"/>
    </row>
    <row r="671" spans="1:14">
      <c r="A671" s="64"/>
      <c r="B671" s="64"/>
      <c r="C671" s="64"/>
      <c r="D671" s="64"/>
      <c r="E671" s="64"/>
      <c r="F671" s="64"/>
      <c r="G671" s="64"/>
      <c r="H671" s="64"/>
      <c r="I671" s="64"/>
      <c r="J671" s="139" t="s">
        <v>24</v>
      </c>
      <c r="K671" s="45">
        <f>K670-J670</f>
        <v>0</v>
      </c>
      <c r="L671" s="64"/>
      <c r="M671" s="64"/>
      <c r="N671" s="64"/>
    </row>
    <row r="672" spans="1:14">
      <c r="A672" s="64"/>
      <c r="B672" s="64"/>
      <c r="C672" s="64"/>
      <c r="D672" s="64"/>
      <c r="E672" s="64"/>
      <c r="F672" s="64"/>
      <c r="G672" s="64"/>
      <c r="H672" s="64"/>
      <c r="I672" s="64"/>
      <c r="J672" s="64"/>
      <c r="K672" s="64"/>
      <c r="L672" s="64"/>
      <c r="M672" s="64"/>
      <c r="N672" s="64"/>
    </row>
    <row r="673" spans="1:14">
      <c r="A673" s="64"/>
      <c r="B673" s="169" t="s">
        <v>344</v>
      </c>
      <c r="C673" s="170"/>
      <c r="D673" s="170"/>
      <c r="E673" s="170"/>
      <c r="F673" s="105"/>
      <c r="G673" s="64"/>
      <c r="H673" s="64"/>
      <c r="I673" s="64"/>
      <c r="J673" s="64"/>
      <c r="K673" s="64"/>
      <c r="L673" s="64"/>
      <c r="M673" s="64"/>
      <c r="N673" s="64"/>
    </row>
    <row r="674" spans="1:14" ht="41.4">
      <c r="A674" s="131" t="s">
        <v>2</v>
      </c>
      <c r="B674" s="171" t="s">
        <v>345</v>
      </c>
      <c r="C674" s="171" t="s">
        <v>346</v>
      </c>
      <c r="D674" s="172" t="s">
        <v>347</v>
      </c>
      <c r="E674" s="709" t="s">
        <v>348</v>
      </c>
      <c r="F674" s="710"/>
      <c r="G674" s="64"/>
      <c r="H674" s="64"/>
      <c r="I674" s="64"/>
      <c r="J674" s="64"/>
      <c r="K674" s="64"/>
      <c r="L674" s="64"/>
      <c r="M674" s="64"/>
      <c r="N674" s="64"/>
    </row>
    <row r="675" spans="1:14">
      <c r="A675" s="161"/>
      <c r="B675" s="173"/>
      <c r="C675" s="173"/>
      <c r="D675" s="174"/>
      <c r="E675" s="707"/>
      <c r="F675" s="708"/>
      <c r="G675" s="64"/>
      <c r="H675" s="64"/>
      <c r="I675" s="64"/>
      <c r="J675" s="64"/>
      <c r="K675" s="64"/>
      <c r="L675" s="64"/>
      <c r="M675" s="64"/>
      <c r="N675" s="64"/>
    </row>
    <row r="676" spans="1:14">
      <c r="A676" s="161"/>
      <c r="B676" s="173"/>
      <c r="C676" s="173"/>
      <c r="D676" s="174"/>
      <c r="E676" s="707"/>
      <c r="F676" s="708"/>
      <c r="G676" s="64"/>
      <c r="H676" s="64"/>
      <c r="I676" s="64"/>
      <c r="J676" s="64"/>
      <c r="K676" s="64"/>
      <c r="L676" s="64"/>
      <c r="M676" s="64"/>
      <c r="N676" s="64"/>
    </row>
    <row r="677" spans="1:14">
      <c r="A677" s="161"/>
      <c r="B677" s="173"/>
      <c r="C677" s="173"/>
      <c r="D677" s="174"/>
      <c r="E677" s="707"/>
      <c r="F677" s="708"/>
      <c r="G677" s="64"/>
      <c r="H677" s="64"/>
      <c r="I677" s="64"/>
      <c r="J677" s="64"/>
      <c r="K677" s="64"/>
      <c r="L677" s="64"/>
      <c r="M677" s="64"/>
      <c r="N677" s="64"/>
    </row>
    <row r="678" spans="1:14">
      <c r="A678" s="64"/>
      <c r="B678" s="64"/>
      <c r="C678" s="64"/>
      <c r="D678" s="64"/>
      <c r="E678" s="64"/>
      <c r="F678" s="64"/>
      <c r="G678" s="64"/>
      <c r="H678" s="64"/>
      <c r="I678" s="64"/>
      <c r="J678" s="64"/>
      <c r="K678" s="64"/>
      <c r="L678" s="64"/>
      <c r="M678" s="64"/>
      <c r="N678" s="64"/>
    </row>
    <row r="679" spans="1:14">
      <c r="A679" s="64"/>
      <c r="B679" s="64"/>
      <c r="C679" s="64"/>
      <c r="D679" s="64"/>
      <c r="E679" s="64"/>
      <c r="F679" s="64"/>
      <c r="G679" s="64"/>
      <c r="H679" s="64"/>
      <c r="I679" s="64"/>
      <c r="J679" s="64"/>
      <c r="K679" s="64"/>
      <c r="L679" s="64"/>
      <c r="M679" s="64"/>
      <c r="N679" s="64"/>
    </row>
    <row r="680" spans="1:14" ht="15.6">
      <c r="A680" s="64"/>
      <c r="B680" s="64"/>
      <c r="C680" s="175"/>
      <c r="D680" s="48"/>
      <c r="E680" s="48"/>
      <c r="F680" s="48"/>
      <c r="G680" s="48"/>
      <c r="H680" s="643"/>
      <c r="I680" s="644"/>
      <c r="J680" s="644"/>
      <c r="K680" s="644"/>
      <c r="L680" s="64"/>
      <c r="M680" s="64"/>
      <c r="N680" s="64"/>
    </row>
    <row r="681" spans="1:14">
      <c r="A681" s="64"/>
      <c r="B681" s="99"/>
      <c r="C681" s="78" t="s">
        <v>175</v>
      </c>
      <c r="D681" s="48"/>
      <c r="E681" s="48"/>
      <c r="F681" s="48"/>
      <c r="G681" s="48"/>
      <c r="H681" s="643"/>
      <c r="I681" s="643"/>
      <c r="J681" s="643"/>
      <c r="K681" s="643"/>
      <c r="L681" s="48"/>
      <c r="M681" s="48"/>
      <c r="N681" s="64"/>
    </row>
    <row r="682" spans="1:14">
      <c r="A682" s="64"/>
      <c r="B682" s="99"/>
      <c r="C682" s="78" t="s">
        <v>0</v>
      </c>
      <c r="D682" s="99"/>
      <c r="E682" s="99"/>
      <c r="F682" s="99"/>
      <c r="G682" s="99"/>
      <c r="H682" s="645"/>
      <c r="I682" s="645"/>
      <c r="J682" s="645"/>
      <c r="K682" s="645"/>
      <c r="L682" s="99"/>
      <c r="M682" s="99"/>
      <c r="N682" s="64"/>
    </row>
    <row r="683" spans="1:14">
      <c r="A683" s="64"/>
      <c r="B683" s="99"/>
      <c r="C683" s="78" t="s">
        <v>1</v>
      </c>
      <c r="D683" s="99"/>
      <c r="E683" s="99"/>
      <c r="F683" s="99"/>
      <c r="G683" s="99"/>
      <c r="H683" s="645"/>
      <c r="I683" s="645"/>
      <c r="J683" s="645"/>
      <c r="K683" s="645"/>
      <c r="L683" s="99"/>
      <c r="M683" s="99"/>
      <c r="N683" s="64"/>
    </row>
    <row r="684" spans="1:14" ht="41.4">
      <c r="A684" s="64"/>
      <c r="B684" s="90" t="s">
        <v>2</v>
      </c>
      <c r="C684" s="90" t="s">
        <v>3</v>
      </c>
      <c r="D684" s="90" t="s">
        <v>4</v>
      </c>
      <c r="E684" s="90" t="s">
        <v>5</v>
      </c>
      <c r="F684" s="90" t="s">
        <v>6</v>
      </c>
      <c r="G684" s="90" t="s">
        <v>7</v>
      </c>
      <c r="H684" s="91" t="s">
        <v>8</v>
      </c>
      <c r="I684" s="90" t="s">
        <v>9</v>
      </c>
      <c r="J684" s="90" t="s">
        <v>10</v>
      </c>
      <c r="K684" s="130" t="s">
        <v>11</v>
      </c>
      <c r="L684" s="130" t="s">
        <v>12</v>
      </c>
      <c r="M684" s="131" t="s">
        <v>13</v>
      </c>
      <c r="N684" s="71" t="s">
        <v>25</v>
      </c>
    </row>
    <row r="685" spans="1:14" ht="124.2">
      <c r="A685" s="64"/>
      <c r="B685" s="176">
        <v>1</v>
      </c>
      <c r="C685" s="77" t="s">
        <v>255</v>
      </c>
      <c r="D685" s="178" t="s">
        <v>16</v>
      </c>
      <c r="E685" s="646">
        <v>2000</v>
      </c>
      <c r="F685" s="176">
        <v>1</v>
      </c>
      <c r="G685" s="49">
        <f>CEILING(E685/F685,1)</f>
        <v>2000</v>
      </c>
      <c r="H685" s="126"/>
      <c r="I685" s="95">
        <f t="shared" ref="I685" si="243">H685*L685+H685</f>
        <v>0</v>
      </c>
      <c r="J685" s="95">
        <f t="shared" ref="J685" si="244">ROUND(G685*H685,2)</f>
        <v>0</v>
      </c>
      <c r="K685" s="95">
        <f t="shared" ref="K685" si="245">ROUND(G685*I685,2)</f>
        <v>0</v>
      </c>
      <c r="L685" s="239"/>
      <c r="M685" s="647"/>
      <c r="N685" s="161"/>
    </row>
    <row r="686" spans="1:14" ht="138">
      <c r="A686" s="64"/>
      <c r="B686" s="176">
        <v>2</v>
      </c>
      <c r="C686" s="77" t="s">
        <v>256</v>
      </c>
      <c r="D686" s="178" t="s">
        <v>16</v>
      </c>
      <c r="E686" s="646">
        <v>2000</v>
      </c>
      <c r="F686" s="176">
        <v>1</v>
      </c>
      <c r="G686" s="49">
        <f>CEILING(E686/F686,1)</f>
        <v>2000</v>
      </c>
      <c r="H686" s="126"/>
      <c r="I686" s="95">
        <f t="shared" ref="I686:I687" si="246">H686*L686+H686</f>
        <v>0</v>
      </c>
      <c r="J686" s="95">
        <f t="shared" ref="J686:J687" si="247">ROUND(G686*H686,2)</f>
        <v>0</v>
      </c>
      <c r="K686" s="95">
        <f t="shared" ref="K686:K687" si="248">ROUND(G686*I686,2)</f>
        <v>0</v>
      </c>
      <c r="L686" s="239"/>
      <c r="M686" s="647"/>
      <c r="N686" s="161"/>
    </row>
    <row r="687" spans="1:14" ht="138">
      <c r="A687" s="64"/>
      <c r="B687" s="176">
        <v>3</v>
      </c>
      <c r="C687" s="77" t="s">
        <v>257</v>
      </c>
      <c r="D687" s="178" t="s">
        <v>16</v>
      </c>
      <c r="E687" s="646">
        <v>2000</v>
      </c>
      <c r="F687" s="176">
        <v>1</v>
      </c>
      <c r="G687" s="49">
        <f>CEILING(E687/F687,1)</f>
        <v>2000</v>
      </c>
      <c r="H687" s="126"/>
      <c r="I687" s="95">
        <f t="shared" si="246"/>
        <v>0</v>
      </c>
      <c r="J687" s="95">
        <f t="shared" si="247"/>
        <v>0</v>
      </c>
      <c r="K687" s="95">
        <f t="shared" si="248"/>
        <v>0</v>
      </c>
      <c r="L687" s="239"/>
      <c r="M687" s="647"/>
      <c r="N687" s="161"/>
    </row>
    <row r="688" spans="1:14">
      <c r="A688" s="64"/>
      <c r="B688" s="182" t="s">
        <v>23</v>
      </c>
      <c r="C688" s="183"/>
      <c r="D688" s="183"/>
      <c r="E688" s="183"/>
      <c r="F688" s="183"/>
      <c r="G688" s="183"/>
      <c r="H688" s="15"/>
      <c r="I688" s="648"/>
      <c r="J688" s="5">
        <f>SUM(J685:J687)</f>
        <v>0</v>
      </c>
      <c r="K688" s="5">
        <f>SUM(K685:K687)</f>
        <v>0</v>
      </c>
      <c r="L688" s="579"/>
      <c r="M688" s="579"/>
      <c r="N688" s="64"/>
    </row>
    <row r="689" spans="1:14">
      <c r="A689" s="64"/>
      <c r="B689" s="99"/>
      <c r="C689" s="99"/>
      <c r="D689" s="99"/>
      <c r="E689" s="99"/>
      <c r="F689" s="99"/>
      <c r="G689" s="99"/>
      <c r="H689" s="645"/>
      <c r="I689" s="645"/>
      <c r="J689" s="139" t="s">
        <v>24</v>
      </c>
      <c r="K689" s="45">
        <f>K688-J688</f>
        <v>0</v>
      </c>
      <c r="L689" s="579"/>
      <c r="M689" s="579"/>
      <c r="N689" s="64"/>
    </row>
    <row r="690" spans="1:14">
      <c r="A690" s="64"/>
      <c r="B690" s="99"/>
      <c r="C690" s="99"/>
      <c r="D690" s="99"/>
      <c r="E690" s="99"/>
      <c r="F690" s="99"/>
      <c r="G690" s="99"/>
      <c r="H690" s="645"/>
      <c r="I690" s="645"/>
      <c r="J690" s="649"/>
      <c r="K690" s="650"/>
      <c r="L690" s="579"/>
      <c r="M690" s="579"/>
      <c r="N690" s="64"/>
    </row>
    <row r="691" spans="1:14">
      <c r="A691" s="64"/>
      <c r="B691" s="99"/>
      <c r="C691" s="99"/>
      <c r="D691" s="99"/>
      <c r="E691" s="99"/>
      <c r="F691" s="99"/>
      <c r="G691" s="99"/>
      <c r="H691" s="645"/>
      <c r="I691" s="645"/>
      <c r="J691" s="649"/>
      <c r="K691" s="650"/>
      <c r="L691" s="579"/>
      <c r="M691" s="579"/>
      <c r="N691" s="64"/>
    </row>
    <row r="692" spans="1:14">
      <c r="A692" s="64"/>
      <c r="B692" s="99"/>
      <c r="C692" s="99"/>
      <c r="D692" s="99"/>
      <c r="E692" s="99"/>
      <c r="F692" s="99"/>
      <c r="G692" s="99"/>
      <c r="H692" s="645"/>
      <c r="I692" s="645"/>
      <c r="J692" s="649"/>
      <c r="K692" s="650"/>
      <c r="L692" s="579"/>
      <c r="M692" s="579"/>
      <c r="N692" s="64"/>
    </row>
    <row r="693" spans="1:14">
      <c r="A693" s="64"/>
      <c r="B693" s="106"/>
      <c r="C693" s="79" t="s">
        <v>177</v>
      </c>
      <c r="D693" s="106"/>
      <c r="E693" s="106"/>
      <c r="F693" s="106"/>
      <c r="G693" s="106"/>
      <c r="H693" s="651"/>
      <c r="I693" s="651"/>
      <c r="J693" s="651"/>
      <c r="K693" s="651"/>
      <c r="L693" s="106"/>
      <c r="M693" s="106"/>
      <c r="N693" s="64"/>
    </row>
    <row r="694" spans="1:14">
      <c r="A694" s="64"/>
      <c r="B694" s="106"/>
      <c r="C694" s="79" t="s">
        <v>0</v>
      </c>
      <c r="D694" s="106"/>
      <c r="E694" s="106"/>
      <c r="F694" s="106"/>
      <c r="G694" s="106"/>
      <c r="H694" s="651"/>
      <c r="I694" s="651"/>
      <c r="J694" s="651"/>
      <c r="K694" s="651"/>
      <c r="L694" s="106"/>
      <c r="M694" s="106"/>
      <c r="N694" s="64"/>
    </row>
    <row r="695" spans="1:14">
      <c r="A695" s="64"/>
      <c r="B695" s="106"/>
      <c r="C695" s="79" t="s">
        <v>28</v>
      </c>
      <c r="D695" s="106"/>
      <c r="E695" s="106"/>
      <c r="F695" s="106"/>
      <c r="G695" s="106"/>
      <c r="H695" s="651"/>
      <c r="I695" s="651"/>
      <c r="J695" s="651"/>
      <c r="K695" s="651"/>
      <c r="L695" s="106"/>
      <c r="M695" s="106"/>
      <c r="N695" s="64"/>
    </row>
    <row r="696" spans="1:14" ht="41.4">
      <c r="A696" s="64"/>
      <c r="B696" s="90" t="s">
        <v>2</v>
      </c>
      <c r="C696" s="90" t="s">
        <v>3</v>
      </c>
      <c r="D696" s="90" t="s">
        <v>4</v>
      </c>
      <c r="E696" s="90" t="s">
        <v>5</v>
      </c>
      <c r="F696" s="90" t="s">
        <v>6</v>
      </c>
      <c r="G696" s="90" t="s">
        <v>7</v>
      </c>
      <c r="H696" s="91" t="s">
        <v>8</v>
      </c>
      <c r="I696" s="90" t="s">
        <v>9</v>
      </c>
      <c r="J696" s="90" t="s">
        <v>10</v>
      </c>
      <c r="K696" s="130" t="s">
        <v>11</v>
      </c>
      <c r="L696" s="130" t="s">
        <v>12</v>
      </c>
      <c r="M696" s="131" t="s">
        <v>13</v>
      </c>
      <c r="N696" s="71" t="s">
        <v>25</v>
      </c>
    </row>
    <row r="697" spans="1:14" ht="276">
      <c r="A697" s="64"/>
      <c r="B697" s="30">
        <v>1</v>
      </c>
      <c r="C697" s="499" t="s">
        <v>258</v>
      </c>
      <c r="D697" s="592" t="s">
        <v>16</v>
      </c>
      <c r="E697" s="592">
        <v>3600</v>
      </c>
      <c r="F697" s="592">
        <v>1</v>
      </c>
      <c r="G697" s="592">
        <f>CEILING(E697/F697,1)</f>
        <v>3600</v>
      </c>
      <c r="H697" s="126"/>
      <c r="I697" s="95">
        <f t="shared" ref="I697" si="249">H697*L697+H697</f>
        <v>0</v>
      </c>
      <c r="J697" s="95">
        <f t="shared" ref="J697" si="250">ROUND(G697*H697,2)</f>
        <v>0</v>
      </c>
      <c r="K697" s="95">
        <f t="shared" ref="K697" si="251">ROUND(G697*I697,2)</f>
        <v>0</v>
      </c>
      <c r="L697" s="239"/>
      <c r="M697" s="652"/>
      <c r="N697" s="161"/>
    </row>
    <row r="698" spans="1:14">
      <c r="A698" s="64"/>
      <c r="B698" s="733" t="s">
        <v>23</v>
      </c>
      <c r="C698" s="734"/>
      <c r="D698" s="734"/>
      <c r="E698" s="734"/>
      <c r="F698" s="734"/>
      <c r="G698" s="734"/>
      <c r="H698" s="734"/>
      <c r="I698" s="736"/>
      <c r="J698" s="5">
        <f>SUM(J697)</f>
        <v>0</v>
      </c>
      <c r="K698" s="5">
        <f>SUM(K697)</f>
        <v>0</v>
      </c>
      <c r="L698" s="593"/>
      <c r="M698" s="593"/>
      <c r="N698" s="64"/>
    </row>
    <row r="699" spans="1:14">
      <c r="A699" s="64"/>
      <c r="B699" s="64"/>
      <c r="C699" s="64"/>
      <c r="D699" s="64"/>
      <c r="E699" s="64"/>
      <c r="F699" s="64"/>
      <c r="G699" s="64"/>
      <c r="H699" s="64"/>
      <c r="I699" s="64"/>
      <c r="J699" s="139" t="s">
        <v>24</v>
      </c>
      <c r="K699" s="45">
        <f>K698-J698</f>
        <v>0</v>
      </c>
      <c r="L699" s="64"/>
      <c r="M699" s="64"/>
      <c r="N699" s="64"/>
    </row>
    <row r="700" spans="1:14">
      <c r="A700" s="64"/>
      <c r="B700" s="87"/>
      <c r="C700" s="151"/>
      <c r="D700" s="151"/>
      <c r="E700" s="151"/>
      <c r="F700" s="151"/>
      <c r="G700" s="151"/>
      <c r="H700" s="152"/>
      <c r="I700" s="152"/>
      <c r="J700" s="22"/>
      <c r="K700" s="22"/>
      <c r="L700" s="105"/>
      <c r="M700" s="105"/>
      <c r="N700" s="64"/>
    </row>
    <row r="701" spans="1:14">
      <c r="A701" s="64"/>
      <c r="B701" s="87"/>
      <c r="C701" s="151"/>
      <c r="D701" s="151"/>
      <c r="E701" s="151"/>
      <c r="F701" s="151"/>
      <c r="G701" s="151"/>
      <c r="H701" s="152"/>
      <c r="I701" s="152"/>
      <c r="J701" s="22"/>
      <c r="K701" s="22"/>
      <c r="L701" s="105"/>
      <c r="M701" s="105"/>
      <c r="N701" s="64"/>
    </row>
    <row r="702" spans="1:14">
      <c r="A702" s="64"/>
      <c r="B702" s="87"/>
      <c r="C702" s="151"/>
      <c r="D702" s="151"/>
      <c r="E702" s="151"/>
      <c r="F702" s="151"/>
      <c r="G702" s="151"/>
      <c r="H702" s="152"/>
      <c r="I702" s="152"/>
      <c r="J702" s="22"/>
      <c r="K702" s="22"/>
      <c r="L702" s="105"/>
      <c r="M702" s="105"/>
      <c r="N702" s="64"/>
    </row>
    <row r="703" spans="1:14">
      <c r="A703" s="64"/>
      <c r="B703" s="64"/>
      <c r="C703" s="64"/>
      <c r="D703" s="64"/>
      <c r="E703" s="64"/>
      <c r="F703" s="64"/>
      <c r="G703" s="64"/>
      <c r="H703" s="64"/>
      <c r="I703" s="64"/>
      <c r="J703" s="64"/>
      <c r="K703" s="64"/>
      <c r="L703" s="64"/>
      <c r="M703" s="64"/>
      <c r="N703" s="64"/>
    </row>
    <row r="704" spans="1:14">
      <c r="A704" s="64"/>
      <c r="B704" s="64"/>
      <c r="C704" s="64"/>
      <c r="D704" s="64"/>
      <c r="E704" s="64"/>
      <c r="F704" s="64"/>
      <c r="G704" s="64"/>
      <c r="H704" s="64"/>
      <c r="I704" s="64"/>
      <c r="J704" s="64"/>
      <c r="K704" s="64"/>
      <c r="L704" s="64"/>
      <c r="M704" s="64"/>
      <c r="N704" s="64"/>
    </row>
    <row r="705" spans="1:14">
      <c r="A705" s="64"/>
      <c r="B705" s="64"/>
      <c r="C705" s="87" t="s">
        <v>378</v>
      </c>
      <c r="D705" s="64"/>
      <c r="E705" s="64"/>
      <c r="F705" s="64"/>
      <c r="G705" s="64"/>
      <c r="H705" s="64"/>
      <c r="I705" s="64"/>
      <c r="J705" s="64"/>
      <c r="K705" s="64"/>
      <c r="L705" s="64"/>
      <c r="M705" s="64"/>
      <c r="N705" s="64"/>
    </row>
    <row r="706" spans="1:14">
      <c r="A706" s="64"/>
      <c r="B706" s="64"/>
      <c r="C706" s="87" t="s">
        <v>351</v>
      </c>
      <c r="D706" s="64"/>
      <c r="E706" s="64"/>
      <c r="F706" s="64"/>
      <c r="G706" s="64"/>
      <c r="H706" s="64"/>
      <c r="I706" s="64"/>
      <c r="J706" s="64"/>
      <c r="K706" s="64"/>
      <c r="L706" s="64"/>
      <c r="M706" s="64"/>
      <c r="N706" s="64"/>
    </row>
    <row r="707" spans="1:14" ht="20.399999999999999">
      <c r="A707" s="64"/>
      <c r="B707" s="653"/>
      <c r="C707" s="87" t="s">
        <v>350</v>
      </c>
      <c r="D707" s="654"/>
      <c r="E707" s="653"/>
      <c r="F707" s="655"/>
      <c r="G707" s="654"/>
      <c r="H707" s="653"/>
      <c r="I707" s="655"/>
      <c r="J707" s="654"/>
      <c r="K707" s="653"/>
      <c r="L707" s="655"/>
      <c r="M707" s="654"/>
      <c r="N707" s="64"/>
    </row>
    <row r="708" spans="1:14" ht="41.4">
      <c r="A708" s="64"/>
      <c r="B708" s="130" t="s">
        <v>2</v>
      </c>
      <c r="C708" s="131" t="s">
        <v>3</v>
      </c>
      <c r="D708" s="253" t="s">
        <v>4</v>
      </c>
      <c r="E708" s="90" t="s">
        <v>5</v>
      </c>
      <c r="F708" s="90" t="s">
        <v>6</v>
      </c>
      <c r="G708" s="90" t="s">
        <v>7</v>
      </c>
      <c r="H708" s="91" t="s">
        <v>8</v>
      </c>
      <c r="I708" s="90" t="s">
        <v>9</v>
      </c>
      <c r="J708" s="90" t="s">
        <v>10</v>
      </c>
      <c r="K708" s="130" t="s">
        <v>11</v>
      </c>
      <c r="L708" s="130" t="s">
        <v>12</v>
      </c>
      <c r="M708" s="131" t="s">
        <v>13</v>
      </c>
      <c r="N708" s="71" t="s">
        <v>25</v>
      </c>
    </row>
    <row r="709" spans="1:14" ht="43.2">
      <c r="A709" s="64"/>
      <c r="B709" s="656">
        <v>1</v>
      </c>
      <c r="C709" s="214" t="s">
        <v>262</v>
      </c>
      <c r="D709" s="656" t="s">
        <v>16</v>
      </c>
      <c r="E709" s="656">
        <v>4000</v>
      </c>
      <c r="F709" s="657">
        <v>100</v>
      </c>
      <c r="G709" s="573">
        <f>CEILING(E709/F709,1)</f>
        <v>40</v>
      </c>
      <c r="H709" s="658"/>
      <c r="I709" s="95">
        <f t="shared" ref="I709" si="252">H709*L709+H709</f>
        <v>0</v>
      </c>
      <c r="J709" s="95">
        <f t="shared" ref="J709" si="253">ROUND(G709*H709,2)</f>
        <v>0</v>
      </c>
      <c r="K709" s="95">
        <f t="shared" ref="K709" si="254">ROUND(G709*I709,2)</f>
        <v>0</v>
      </c>
      <c r="L709" s="659"/>
      <c r="M709" s="660"/>
      <c r="N709" s="161"/>
    </row>
    <row r="710" spans="1:14">
      <c r="A710" s="64"/>
      <c r="B710" s="661" t="s">
        <v>86</v>
      </c>
      <c r="C710" s="662"/>
      <c r="D710" s="662"/>
      <c r="E710" s="662"/>
      <c r="F710" s="662"/>
      <c r="G710" s="662"/>
      <c r="H710" s="662"/>
      <c r="I710" s="663"/>
      <c r="J710" s="575">
        <f>SUM(J709)</f>
        <v>0</v>
      </c>
      <c r="K710" s="575">
        <f>SUM(K709)</f>
        <v>0</v>
      </c>
      <c r="L710" s="664"/>
      <c r="M710" s="654"/>
      <c r="N710" s="64"/>
    </row>
    <row r="711" spans="1:14">
      <c r="A711" s="64"/>
      <c r="B711" s="654"/>
      <c r="C711" s="654"/>
      <c r="D711" s="654"/>
      <c r="E711" s="654"/>
      <c r="F711" s="654"/>
      <c r="G711" s="654"/>
      <c r="H711" s="654"/>
      <c r="I711" s="654"/>
      <c r="J711" s="665" t="s">
        <v>24</v>
      </c>
      <c r="K711" s="666">
        <f>K710-J710</f>
        <v>0</v>
      </c>
      <c r="L711" s="664"/>
      <c r="M711" s="654"/>
      <c r="N711" s="64"/>
    </row>
    <row r="712" spans="1:14">
      <c r="A712" s="64"/>
      <c r="B712" s="87"/>
      <c r="C712" s="151"/>
      <c r="D712" s="151"/>
      <c r="E712" s="151"/>
      <c r="F712" s="151"/>
      <c r="G712" s="151"/>
      <c r="H712" s="152"/>
      <c r="I712" s="152"/>
      <c r="J712" s="22"/>
      <c r="K712" s="22"/>
      <c r="L712" s="105"/>
      <c r="M712" s="105"/>
      <c r="N712" s="64"/>
    </row>
    <row r="713" spans="1:14">
      <c r="A713" s="64"/>
      <c r="B713" s="87"/>
      <c r="C713" s="151"/>
      <c r="D713" s="151"/>
      <c r="E713" s="151"/>
      <c r="F713" s="151"/>
      <c r="G713" s="151"/>
      <c r="H713" s="152"/>
      <c r="I713" s="152"/>
      <c r="J713" s="22"/>
      <c r="K713" s="22"/>
      <c r="L713" s="105"/>
      <c r="M713" s="105"/>
      <c r="N713" s="64"/>
    </row>
    <row r="714" spans="1:14">
      <c r="A714" s="64"/>
      <c r="B714" s="87"/>
      <c r="C714" s="151"/>
      <c r="D714" s="151"/>
      <c r="E714" s="151"/>
      <c r="F714" s="151"/>
      <c r="G714" s="151"/>
      <c r="H714" s="152"/>
      <c r="I714" s="152"/>
      <c r="J714" s="22"/>
      <c r="K714" s="22"/>
      <c r="L714" s="105"/>
      <c r="M714" s="105"/>
      <c r="N714" s="64"/>
    </row>
    <row r="715" spans="1:14">
      <c r="A715" s="64"/>
      <c r="B715" s="64"/>
      <c r="C715" s="87" t="s">
        <v>379</v>
      </c>
      <c r="D715" s="64"/>
      <c r="E715" s="64"/>
      <c r="F715" s="64"/>
      <c r="G715" s="64"/>
      <c r="H715" s="64"/>
      <c r="I715" s="64"/>
      <c r="J715" s="64"/>
      <c r="K715" s="64"/>
      <c r="L715" s="64"/>
      <c r="M715" s="64"/>
      <c r="N715" s="64"/>
    </row>
    <row r="716" spans="1:14">
      <c r="A716" s="64"/>
      <c r="B716" s="64"/>
      <c r="C716" s="87" t="s">
        <v>34</v>
      </c>
      <c r="D716" s="64"/>
      <c r="E716" s="64"/>
      <c r="F716" s="64"/>
      <c r="G716" s="64"/>
      <c r="H716" s="64"/>
      <c r="I716" s="64"/>
      <c r="J716" s="64"/>
      <c r="K716" s="64"/>
      <c r="L716" s="64"/>
      <c r="M716" s="64"/>
      <c r="N716" s="64"/>
    </row>
    <row r="717" spans="1:14" ht="20.399999999999999">
      <c r="A717" s="64"/>
      <c r="B717" s="653"/>
      <c r="C717" s="87" t="s">
        <v>35</v>
      </c>
      <c r="D717" s="654"/>
      <c r="E717" s="653"/>
      <c r="F717" s="655"/>
      <c r="G717" s="654"/>
      <c r="H717" s="653"/>
      <c r="I717" s="655"/>
      <c r="J717" s="654"/>
      <c r="K717" s="653"/>
      <c r="L717" s="655"/>
      <c r="M717" s="654"/>
      <c r="N717" s="64"/>
    </row>
    <row r="718" spans="1:14" ht="41.4">
      <c r="A718" s="64"/>
      <c r="B718" s="130" t="s">
        <v>2</v>
      </c>
      <c r="C718" s="131" t="s">
        <v>3</v>
      </c>
      <c r="D718" s="253" t="s">
        <v>4</v>
      </c>
      <c r="E718" s="90" t="s">
        <v>5</v>
      </c>
      <c r="F718" s="90" t="s">
        <v>6</v>
      </c>
      <c r="G718" s="90" t="s">
        <v>7</v>
      </c>
      <c r="H718" s="91" t="s">
        <v>8</v>
      </c>
      <c r="I718" s="90" t="s">
        <v>9</v>
      </c>
      <c r="J718" s="90" t="s">
        <v>10</v>
      </c>
      <c r="K718" s="130" t="s">
        <v>11</v>
      </c>
      <c r="L718" s="130" t="s">
        <v>12</v>
      </c>
      <c r="M718" s="131" t="s">
        <v>13</v>
      </c>
      <c r="N718" s="71" t="s">
        <v>25</v>
      </c>
    </row>
    <row r="719" spans="1:14" ht="123" customHeight="1">
      <c r="A719" s="64"/>
      <c r="B719" s="756">
        <v>1</v>
      </c>
      <c r="C719" s="759" t="s">
        <v>349</v>
      </c>
      <c r="D719" s="756" t="s">
        <v>16</v>
      </c>
      <c r="E719" s="756">
        <v>90000</v>
      </c>
      <c r="F719" s="758">
        <v>1</v>
      </c>
      <c r="G719" s="573">
        <f>CEILING(E719/F719,1)</f>
        <v>90000</v>
      </c>
      <c r="H719" s="658"/>
      <c r="I719" s="95">
        <f t="shared" ref="I719" si="255">H719*L719+H719</f>
        <v>0</v>
      </c>
      <c r="J719" s="95">
        <f t="shared" ref="J719" si="256">ROUND(G719*H719,2)</f>
        <v>0</v>
      </c>
      <c r="K719" s="95">
        <f t="shared" ref="K719" si="257">ROUND(G719*I719,2)</f>
        <v>0</v>
      </c>
      <c r="L719" s="659"/>
      <c r="M719" s="667"/>
      <c r="N719" s="161"/>
    </row>
    <row r="720" spans="1:14">
      <c r="A720" s="64"/>
      <c r="B720" s="661" t="s">
        <v>86</v>
      </c>
      <c r="C720" s="662"/>
      <c r="D720" s="662"/>
      <c r="E720" s="662"/>
      <c r="F720" s="662"/>
      <c r="G720" s="662"/>
      <c r="H720" s="662"/>
      <c r="I720" s="663"/>
      <c r="J720" s="575">
        <f>SUM(J719)</f>
        <v>0</v>
      </c>
      <c r="K720" s="575">
        <f>SUM(K719)</f>
        <v>0</v>
      </c>
      <c r="L720" s="664"/>
      <c r="M720" s="654"/>
      <c r="N720" s="64"/>
    </row>
    <row r="721" spans="1:14">
      <c r="A721" s="64"/>
      <c r="B721" s="654"/>
      <c r="C721" s="654"/>
      <c r="D721" s="654"/>
      <c r="E721" s="654"/>
      <c r="F721" s="654"/>
      <c r="G721" s="654"/>
      <c r="H721" s="654"/>
      <c r="I721" s="654"/>
      <c r="J721" s="665" t="s">
        <v>24</v>
      </c>
      <c r="K721" s="666">
        <f>K720-J720</f>
        <v>0</v>
      </c>
      <c r="L721" s="664"/>
      <c r="M721" s="654"/>
      <c r="N721" s="64"/>
    </row>
    <row r="722" spans="1:14">
      <c r="B722" s="10"/>
      <c r="C722" s="11"/>
      <c r="D722" s="11"/>
      <c r="E722" s="11"/>
      <c r="F722" s="11"/>
      <c r="G722" s="11"/>
      <c r="H722" s="12"/>
      <c r="I722" s="12"/>
      <c r="J722" s="22"/>
      <c r="K722" s="22"/>
      <c r="L722" s="2"/>
      <c r="M722" s="2"/>
    </row>
    <row r="723" spans="1:14">
      <c r="B723" s="10"/>
      <c r="C723" s="11"/>
      <c r="D723" s="11"/>
      <c r="E723" s="11"/>
      <c r="F723" s="11"/>
      <c r="G723" s="11"/>
      <c r="H723" s="12"/>
      <c r="I723" s="12"/>
      <c r="J723" s="2"/>
      <c r="K723" s="2"/>
      <c r="L723" s="2"/>
      <c r="M723" s="2"/>
    </row>
    <row r="724" spans="1:14">
      <c r="A724" s="64"/>
      <c r="B724" s="87"/>
      <c r="C724" s="78" t="s">
        <v>198</v>
      </c>
      <c r="D724" s="151"/>
      <c r="E724" s="151"/>
      <c r="F724" s="151"/>
      <c r="G724" s="151"/>
      <c r="H724" s="152"/>
      <c r="I724" s="152"/>
      <c r="J724" s="105"/>
      <c r="K724" s="105"/>
      <c r="L724" s="105"/>
      <c r="M724" s="105"/>
      <c r="N724" s="64"/>
    </row>
    <row r="725" spans="1:14">
      <c r="A725" s="64"/>
      <c r="B725" s="87"/>
      <c r="C725" s="84" t="s">
        <v>109</v>
      </c>
      <c r="D725" s="151"/>
      <c r="E725" s="151"/>
      <c r="F725" s="151"/>
      <c r="G725" s="151"/>
      <c r="H725" s="152"/>
      <c r="I725" s="152"/>
      <c r="J725" s="105"/>
      <c r="K725" s="105"/>
      <c r="L725" s="105"/>
      <c r="M725" s="105"/>
      <c r="N725" s="64"/>
    </row>
    <row r="726" spans="1:14">
      <c r="A726" s="64"/>
      <c r="B726" s="87"/>
      <c r="C726" s="78" t="s">
        <v>110</v>
      </c>
      <c r="D726" s="151"/>
      <c r="E726" s="151"/>
      <c r="F726" s="151"/>
      <c r="G726" s="151"/>
      <c r="H726" s="152"/>
      <c r="I726" s="152"/>
      <c r="J726" s="105"/>
      <c r="K726" s="105"/>
      <c r="L726" s="105"/>
      <c r="M726" s="105"/>
      <c r="N726" s="64"/>
    </row>
    <row r="727" spans="1:14" ht="41.4">
      <c r="A727" s="64"/>
      <c r="B727" s="90" t="s">
        <v>2</v>
      </c>
      <c r="C727" s="90" t="s">
        <v>3</v>
      </c>
      <c r="D727" s="90" t="s">
        <v>4</v>
      </c>
      <c r="E727" s="90" t="s">
        <v>5</v>
      </c>
      <c r="F727" s="90" t="s">
        <v>6</v>
      </c>
      <c r="G727" s="90" t="s">
        <v>7</v>
      </c>
      <c r="H727" s="91" t="s">
        <v>8</v>
      </c>
      <c r="I727" s="90" t="s">
        <v>9</v>
      </c>
      <c r="J727" s="90" t="s">
        <v>10</v>
      </c>
      <c r="K727" s="130" t="s">
        <v>11</v>
      </c>
      <c r="L727" s="130" t="s">
        <v>12</v>
      </c>
      <c r="M727" s="131" t="s">
        <v>13</v>
      </c>
      <c r="N727" s="71" t="s">
        <v>25</v>
      </c>
    </row>
    <row r="728" spans="1:14" ht="155.4" customHeight="1">
      <c r="A728" s="64"/>
      <c r="B728" s="153">
        <v>1</v>
      </c>
      <c r="C728" s="154" t="s">
        <v>357</v>
      </c>
      <c r="D728" s="155" t="s">
        <v>16</v>
      </c>
      <c r="E728" s="156">
        <v>100</v>
      </c>
      <c r="F728" s="153">
        <v>1</v>
      </c>
      <c r="G728" s="157">
        <f>CEILING(E728/F728,1)</f>
        <v>100</v>
      </c>
      <c r="H728" s="158"/>
      <c r="I728" s="95">
        <f t="shared" ref="I728" si="258">H728*L728+H728</f>
        <v>0</v>
      </c>
      <c r="J728" s="95">
        <f t="shared" ref="J728" si="259">ROUND(G728*H728,2)</f>
        <v>0</v>
      </c>
      <c r="K728" s="95">
        <f t="shared" ref="K728" si="260">ROUND(G728*I728,2)</f>
        <v>0</v>
      </c>
      <c r="L728" s="159"/>
      <c r="M728" s="160" t="s">
        <v>17</v>
      </c>
      <c r="N728" s="161"/>
    </row>
    <row r="729" spans="1:14">
      <c r="A729" s="64"/>
      <c r="B729" s="162" t="s">
        <v>23</v>
      </c>
      <c r="C729" s="163"/>
      <c r="D729" s="163"/>
      <c r="E729" s="163"/>
      <c r="F729" s="163"/>
      <c r="G729" s="163"/>
      <c r="H729" s="164"/>
      <c r="I729" s="165"/>
      <c r="J729" s="5">
        <f>SUM(J728)</f>
        <v>0</v>
      </c>
      <c r="K729" s="5">
        <f>SUM(K728)</f>
        <v>0</v>
      </c>
      <c r="L729" s="166"/>
      <c r="M729" s="166"/>
      <c r="N729" s="64"/>
    </row>
    <row r="730" spans="1:14">
      <c r="A730" s="64"/>
      <c r="B730" s="64"/>
      <c r="C730" s="64"/>
      <c r="D730" s="64"/>
      <c r="E730" s="64"/>
      <c r="F730" s="64"/>
      <c r="G730" s="64"/>
      <c r="H730" s="64"/>
      <c r="I730" s="64"/>
      <c r="J730" s="139" t="s">
        <v>24</v>
      </c>
      <c r="K730" s="45">
        <f>K729-J729</f>
        <v>0</v>
      </c>
      <c r="L730" s="64"/>
      <c r="M730" s="64"/>
      <c r="N730" s="64"/>
    </row>
    <row r="731" spans="1:14">
      <c r="A731" s="64"/>
      <c r="B731" s="64"/>
      <c r="C731" s="64"/>
      <c r="D731" s="64"/>
      <c r="E731" s="64"/>
      <c r="F731" s="64"/>
      <c r="G731" s="64"/>
      <c r="H731" s="64"/>
      <c r="I731" s="64"/>
      <c r="J731" s="64"/>
      <c r="K731" s="64"/>
      <c r="L731" s="64"/>
      <c r="M731" s="64"/>
      <c r="N731" s="64"/>
    </row>
    <row r="732" spans="1:14">
      <c r="A732" s="64"/>
      <c r="B732" s="169" t="s">
        <v>344</v>
      </c>
      <c r="C732" s="170"/>
      <c r="D732" s="170"/>
      <c r="E732" s="170"/>
      <c r="F732" s="105"/>
      <c r="G732" s="64"/>
      <c r="H732" s="64"/>
      <c r="I732" s="64"/>
      <c r="J732" s="64"/>
      <c r="K732" s="64"/>
      <c r="L732" s="64"/>
      <c r="M732" s="64"/>
      <c r="N732" s="64"/>
    </row>
    <row r="733" spans="1:14" ht="41.4">
      <c r="A733" s="131" t="s">
        <v>2</v>
      </c>
      <c r="B733" s="171" t="s">
        <v>345</v>
      </c>
      <c r="C733" s="171" t="s">
        <v>346</v>
      </c>
      <c r="D733" s="172" t="s">
        <v>347</v>
      </c>
      <c r="E733" s="709" t="s">
        <v>348</v>
      </c>
      <c r="F733" s="710"/>
      <c r="G733" s="64"/>
      <c r="H733" s="64"/>
      <c r="I733" s="64"/>
      <c r="J733" s="64"/>
      <c r="K733" s="64"/>
      <c r="L733" s="64"/>
      <c r="M733" s="64"/>
      <c r="N733" s="64"/>
    </row>
    <row r="734" spans="1:14">
      <c r="A734" s="161"/>
      <c r="B734" s="173"/>
      <c r="C734" s="173"/>
      <c r="D734" s="174"/>
      <c r="E734" s="707"/>
      <c r="F734" s="708"/>
      <c r="G734" s="64"/>
      <c r="H734" s="64"/>
      <c r="I734" s="64"/>
      <c r="J734" s="64"/>
      <c r="K734" s="64"/>
      <c r="L734" s="64"/>
      <c r="M734" s="64"/>
      <c r="N734" s="64"/>
    </row>
    <row r="735" spans="1:14">
      <c r="A735" s="161"/>
      <c r="B735" s="173"/>
      <c r="C735" s="173"/>
      <c r="D735" s="174"/>
      <c r="E735" s="707"/>
      <c r="F735" s="708"/>
      <c r="G735" s="64"/>
      <c r="H735" s="64"/>
      <c r="I735" s="64"/>
      <c r="J735" s="64"/>
      <c r="K735" s="64"/>
      <c r="L735" s="64"/>
      <c r="M735" s="64"/>
      <c r="N735" s="64"/>
    </row>
    <row r="736" spans="1:14">
      <c r="A736" s="161"/>
      <c r="B736" s="173"/>
      <c r="C736" s="173"/>
      <c r="D736" s="174"/>
      <c r="E736" s="707"/>
      <c r="F736" s="708"/>
      <c r="G736" s="64"/>
      <c r="H736" s="64"/>
      <c r="I736" s="64"/>
      <c r="J736" s="64"/>
      <c r="K736" s="64"/>
      <c r="L736" s="64"/>
      <c r="M736" s="64"/>
      <c r="N736" s="64"/>
    </row>
    <row r="737" spans="1:14">
      <c r="A737" s="64"/>
      <c r="B737" s="64"/>
      <c r="C737" s="64"/>
      <c r="D737" s="64"/>
      <c r="E737" s="64"/>
      <c r="F737" s="64"/>
      <c r="G737" s="64"/>
      <c r="H737" s="64"/>
      <c r="I737" s="64"/>
      <c r="J737" s="64"/>
      <c r="K737" s="64"/>
      <c r="L737" s="64"/>
      <c r="M737" s="64"/>
      <c r="N737" s="64"/>
    </row>
    <row r="738" spans="1:14" ht="15.6">
      <c r="A738" s="64"/>
      <c r="B738" s="64"/>
      <c r="C738" s="175"/>
      <c r="D738" s="48"/>
      <c r="E738" s="48"/>
      <c r="F738" s="48"/>
      <c r="G738" s="48"/>
      <c r="H738" s="48"/>
      <c r="I738" s="64"/>
      <c r="J738" s="64"/>
      <c r="K738" s="64"/>
      <c r="L738" s="64"/>
      <c r="M738" s="64"/>
      <c r="N738" s="64"/>
    </row>
    <row r="739" spans="1:14">
      <c r="A739" s="64"/>
      <c r="B739" s="141"/>
      <c r="C739" s="84" t="s">
        <v>201</v>
      </c>
      <c r="D739" s="104"/>
      <c r="E739" s="106"/>
      <c r="F739" s="106"/>
      <c r="G739" s="106"/>
      <c r="H739" s="106"/>
      <c r="I739" s="106"/>
      <c r="J739" s="106"/>
      <c r="K739" s="106"/>
      <c r="L739" s="106"/>
      <c r="M739" s="106"/>
      <c r="N739" s="64"/>
    </row>
    <row r="740" spans="1:14">
      <c r="A740" s="64"/>
      <c r="B740" s="141"/>
      <c r="C740" s="84" t="s">
        <v>202</v>
      </c>
      <c r="D740" s="79"/>
      <c r="E740" s="106"/>
      <c r="F740" s="106"/>
      <c r="G740" s="106"/>
      <c r="H740" s="106"/>
      <c r="I740" s="106"/>
      <c r="J740" s="106"/>
      <c r="K740" s="106"/>
      <c r="L740" s="106"/>
      <c r="M740" s="106"/>
      <c r="N740" s="64"/>
    </row>
    <row r="741" spans="1:14">
      <c r="A741" s="64"/>
      <c r="B741" s="141"/>
      <c r="C741" s="84" t="s">
        <v>44</v>
      </c>
      <c r="D741" s="79"/>
      <c r="E741" s="106"/>
      <c r="F741" s="106"/>
      <c r="G741" s="106"/>
      <c r="H741" s="106"/>
      <c r="I741" s="106"/>
      <c r="J741" s="106"/>
      <c r="K741" s="106"/>
      <c r="L741" s="106"/>
      <c r="M741" s="106"/>
      <c r="N741" s="64"/>
    </row>
    <row r="742" spans="1:14" ht="41.4">
      <c r="A742" s="64"/>
      <c r="B742" s="130" t="s">
        <v>2</v>
      </c>
      <c r="C742" s="131" t="s">
        <v>3</v>
      </c>
      <c r="D742" s="253" t="s">
        <v>4</v>
      </c>
      <c r="E742" s="90" t="s">
        <v>5</v>
      </c>
      <c r="F742" s="90" t="s">
        <v>6</v>
      </c>
      <c r="G742" s="90" t="s">
        <v>7</v>
      </c>
      <c r="H742" s="91" t="s">
        <v>8</v>
      </c>
      <c r="I742" s="90" t="s">
        <v>9</v>
      </c>
      <c r="J742" s="90" t="s">
        <v>10</v>
      </c>
      <c r="K742" s="130" t="s">
        <v>11</v>
      </c>
      <c r="L742" s="130" t="s">
        <v>12</v>
      </c>
      <c r="M742" s="131" t="s">
        <v>13</v>
      </c>
      <c r="N742" s="71" t="s">
        <v>25</v>
      </c>
    </row>
    <row r="743" spans="1:14" ht="82.8">
      <c r="A743" s="64"/>
      <c r="B743" s="176">
        <v>1</v>
      </c>
      <c r="C743" s="177" t="s">
        <v>203</v>
      </c>
      <c r="D743" s="178" t="s">
        <v>16</v>
      </c>
      <c r="E743" s="179">
        <v>2000</v>
      </c>
      <c r="F743" s="176">
        <v>100</v>
      </c>
      <c r="G743" s="49">
        <f>CEILING(E743/F743,1)</f>
        <v>20</v>
      </c>
      <c r="H743" s="180"/>
      <c r="I743" s="95">
        <f t="shared" ref="I743" si="261">H743*L743+H743</f>
        <v>0</v>
      </c>
      <c r="J743" s="95">
        <f t="shared" ref="J743" si="262">ROUND(G743*H743,2)</f>
        <v>0</v>
      </c>
      <c r="K743" s="95">
        <f t="shared" ref="K743" si="263">ROUND(G743*I743,2)</f>
        <v>0</v>
      </c>
      <c r="L743" s="181"/>
      <c r="M743" s="69"/>
      <c r="N743" s="161"/>
    </row>
    <row r="744" spans="1:14">
      <c r="A744" s="64"/>
      <c r="B744" s="182" t="s">
        <v>23</v>
      </c>
      <c r="C744" s="183"/>
      <c r="D744" s="183"/>
      <c r="E744" s="183"/>
      <c r="F744" s="183"/>
      <c r="G744" s="183"/>
      <c r="H744" s="183"/>
      <c r="I744" s="184"/>
      <c r="J744" s="5">
        <f>SUM(J743)</f>
        <v>0</v>
      </c>
      <c r="K744" s="5">
        <f>SUM(K743)</f>
        <v>0</v>
      </c>
      <c r="L744" s="106"/>
      <c r="M744" s="106"/>
      <c r="N744" s="64"/>
    </row>
    <row r="745" spans="1:14">
      <c r="A745" s="64"/>
      <c r="B745" s="106"/>
      <c r="C745" s="106"/>
      <c r="D745" s="106"/>
      <c r="E745" s="106"/>
      <c r="F745" s="106"/>
      <c r="G745" s="106"/>
      <c r="H745" s="106"/>
      <c r="I745" s="106"/>
      <c r="J745" s="167" t="s">
        <v>24</v>
      </c>
      <c r="K745" s="185">
        <f>K744-J744</f>
        <v>0</v>
      </c>
      <c r="L745" s="106"/>
      <c r="M745" s="106"/>
      <c r="N745" s="64"/>
    </row>
    <row r="746" spans="1:14">
      <c r="A746" s="64"/>
      <c r="B746" s="99"/>
      <c r="C746" s="99"/>
      <c r="D746" s="99"/>
      <c r="E746" s="99"/>
      <c r="F746" s="99"/>
      <c r="G746" s="99"/>
      <c r="H746" s="186"/>
      <c r="I746" s="99"/>
      <c r="J746" s="99"/>
      <c r="K746" s="99"/>
      <c r="L746" s="99"/>
      <c r="M746" s="99"/>
      <c r="N746" s="64"/>
    </row>
    <row r="747" spans="1:14">
      <c r="A747" s="64"/>
      <c r="B747" s="166"/>
      <c r="C747" s="64"/>
      <c r="D747" s="64"/>
      <c r="E747" s="64"/>
      <c r="F747" s="64"/>
      <c r="G747" s="64"/>
      <c r="H747" s="64"/>
      <c r="I747" s="64"/>
      <c r="J747" s="64"/>
      <c r="K747" s="64"/>
      <c r="L747" s="64"/>
      <c r="M747" s="64"/>
      <c r="N747" s="64"/>
    </row>
    <row r="748" spans="1:14">
      <c r="A748" s="64"/>
      <c r="B748" s="64"/>
      <c r="C748" s="64"/>
      <c r="D748" s="64"/>
      <c r="E748" s="64"/>
      <c r="F748" s="64"/>
      <c r="G748" s="64"/>
      <c r="H748" s="64"/>
      <c r="I748" s="64"/>
      <c r="J748" s="64"/>
      <c r="K748" s="64"/>
      <c r="L748" s="64"/>
      <c r="M748" s="64"/>
      <c r="N748" s="64"/>
    </row>
    <row r="749" spans="1:14">
      <c r="A749" s="64"/>
      <c r="B749" s="64"/>
      <c r="C749" s="78" t="s">
        <v>210</v>
      </c>
      <c r="D749" s="64"/>
      <c r="E749" s="64"/>
      <c r="F749" s="64"/>
      <c r="G749" s="64"/>
      <c r="H749" s="64"/>
      <c r="I749" s="64"/>
      <c r="J749" s="64"/>
      <c r="K749" s="64"/>
      <c r="L749" s="64"/>
      <c r="M749" s="64"/>
      <c r="N749" s="64"/>
    </row>
    <row r="750" spans="1:14">
      <c r="A750" s="64"/>
      <c r="B750" s="64"/>
      <c r="C750" s="79" t="s">
        <v>109</v>
      </c>
      <c r="D750" s="64"/>
      <c r="E750" s="64"/>
      <c r="F750" s="64"/>
      <c r="G750" s="64"/>
      <c r="H750" s="64"/>
      <c r="I750" s="64"/>
      <c r="J750" s="64"/>
      <c r="K750" s="64"/>
      <c r="L750" s="64"/>
      <c r="M750" s="64"/>
      <c r="N750" s="64"/>
    </row>
    <row r="751" spans="1:14">
      <c r="A751" s="64"/>
      <c r="B751" s="64"/>
      <c r="C751" s="79" t="s">
        <v>110</v>
      </c>
      <c r="D751" s="64"/>
      <c r="E751" s="64"/>
      <c r="F751" s="64"/>
      <c r="G751" s="64"/>
      <c r="H751" s="64"/>
      <c r="I751" s="64"/>
      <c r="J751" s="64"/>
      <c r="K751" s="64"/>
      <c r="L751" s="64"/>
      <c r="M751" s="64"/>
      <c r="N751" s="64"/>
    </row>
    <row r="752" spans="1:14" ht="41.4">
      <c r="A752" s="64"/>
      <c r="B752" s="90" t="s">
        <v>2</v>
      </c>
      <c r="C752" s="90" t="s">
        <v>3</v>
      </c>
      <c r="D752" s="90" t="s">
        <v>4</v>
      </c>
      <c r="E752" s="90" t="s">
        <v>5</v>
      </c>
      <c r="F752" s="90" t="s">
        <v>6</v>
      </c>
      <c r="G752" s="90" t="s">
        <v>7</v>
      </c>
      <c r="H752" s="91" t="s">
        <v>8</v>
      </c>
      <c r="I752" s="90" t="s">
        <v>9</v>
      </c>
      <c r="J752" s="90" t="s">
        <v>10</v>
      </c>
      <c r="K752" s="130" t="s">
        <v>11</v>
      </c>
      <c r="L752" s="130" t="s">
        <v>12</v>
      </c>
      <c r="M752" s="131" t="s">
        <v>13</v>
      </c>
      <c r="N752" s="71" t="s">
        <v>25</v>
      </c>
    </row>
    <row r="753" spans="1:14" ht="96.6">
      <c r="A753" s="64"/>
      <c r="B753" s="187">
        <v>1</v>
      </c>
      <c r="C753" s="154" t="s">
        <v>213</v>
      </c>
      <c r="D753" s="155" t="s">
        <v>16</v>
      </c>
      <c r="E753" s="153">
        <v>350</v>
      </c>
      <c r="F753" s="153">
        <v>10</v>
      </c>
      <c r="G753" s="157">
        <f>CEILING(E753/F753,1)</f>
        <v>35</v>
      </c>
      <c r="H753" s="188"/>
      <c r="I753" s="95">
        <f t="shared" ref="I753" si="264">H753*L753+H753</f>
        <v>0</v>
      </c>
      <c r="J753" s="95">
        <f t="shared" ref="J753" si="265">ROUND(G753*H753,2)</f>
        <v>0</v>
      </c>
      <c r="K753" s="95">
        <f t="shared" ref="K753" si="266">ROUND(G753*I753,2)</f>
        <v>0</v>
      </c>
      <c r="L753" s="189"/>
      <c r="M753" s="160" t="s">
        <v>17</v>
      </c>
      <c r="N753" s="161"/>
    </row>
    <row r="754" spans="1:14" ht="54" customHeight="1">
      <c r="A754" s="64"/>
      <c r="B754" s="187">
        <v>2</v>
      </c>
      <c r="C754" s="154" t="s">
        <v>214</v>
      </c>
      <c r="D754" s="155" t="s">
        <v>16</v>
      </c>
      <c r="E754" s="153">
        <v>100</v>
      </c>
      <c r="F754" s="153">
        <v>50</v>
      </c>
      <c r="G754" s="157">
        <f t="shared" ref="G754:G762" si="267">CEILING(E754/F754,1)</f>
        <v>2</v>
      </c>
      <c r="H754" s="188"/>
      <c r="I754" s="95">
        <f t="shared" ref="I754:I766" si="268">H754*L754+H754</f>
        <v>0</v>
      </c>
      <c r="J754" s="95">
        <f t="shared" ref="J754:J766" si="269">ROUND(G754*H754,2)</f>
        <v>0</v>
      </c>
      <c r="K754" s="95">
        <f t="shared" ref="K754:K766" si="270">ROUND(G754*I754,2)</f>
        <v>0</v>
      </c>
      <c r="L754" s="189"/>
      <c r="M754" s="160" t="s">
        <v>17</v>
      </c>
      <c r="N754" s="161"/>
    </row>
    <row r="755" spans="1:14" ht="55.2">
      <c r="A755" s="64"/>
      <c r="B755" s="187">
        <v>3</v>
      </c>
      <c r="C755" s="154" t="s">
        <v>215</v>
      </c>
      <c r="D755" s="155" t="s">
        <v>16</v>
      </c>
      <c r="E755" s="153">
        <v>900</v>
      </c>
      <c r="F755" s="153">
        <v>50</v>
      </c>
      <c r="G755" s="157">
        <f t="shared" si="267"/>
        <v>18</v>
      </c>
      <c r="H755" s="188"/>
      <c r="I755" s="95">
        <f t="shared" si="268"/>
        <v>0</v>
      </c>
      <c r="J755" s="95">
        <f t="shared" si="269"/>
        <v>0</v>
      </c>
      <c r="K755" s="95">
        <f t="shared" si="270"/>
        <v>0</v>
      </c>
      <c r="L755" s="189"/>
      <c r="M755" s="160" t="s">
        <v>17</v>
      </c>
      <c r="N755" s="161"/>
    </row>
    <row r="756" spans="1:14" ht="55.2">
      <c r="A756" s="64"/>
      <c r="B756" s="187">
        <v>4</v>
      </c>
      <c r="C756" s="154" t="s">
        <v>216</v>
      </c>
      <c r="D756" s="155" t="s">
        <v>16</v>
      </c>
      <c r="E756" s="153">
        <v>90</v>
      </c>
      <c r="F756" s="153">
        <v>1</v>
      </c>
      <c r="G756" s="157">
        <f t="shared" si="267"/>
        <v>90</v>
      </c>
      <c r="H756" s="188"/>
      <c r="I756" s="95">
        <f t="shared" si="268"/>
        <v>0</v>
      </c>
      <c r="J756" s="95">
        <f t="shared" si="269"/>
        <v>0</v>
      </c>
      <c r="K756" s="95">
        <f t="shared" si="270"/>
        <v>0</v>
      </c>
      <c r="L756" s="189"/>
      <c r="M756" s="160" t="s">
        <v>17</v>
      </c>
      <c r="N756" s="161"/>
    </row>
    <row r="757" spans="1:14" ht="55.2">
      <c r="A757" s="64"/>
      <c r="B757" s="187">
        <v>5</v>
      </c>
      <c r="C757" s="154" t="s">
        <v>217</v>
      </c>
      <c r="D757" s="155" t="s">
        <v>16</v>
      </c>
      <c r="E757" s="153">
        <v>350</v>
      </c>
      <c r="F757" s="153">
        <v>1</v>
      </c>
      <c r="G757" s="157">
        <f t="shared" si="267"/>
        <v>350</v>
      </c>
      <c r="H757" s="188"/>
      <c r="I757" s="95">
        <f t="shared" si="268"/>
        <v>0</v>
      </c>
      <c r="J757" s="95">
        <f t="shared" si="269"/>
        <v>0</v>
      </c>
      <c r="K757" s="95">
        <f t="shared" si="270"/>
        <v>0</v>
      </c>
      <c r="L757" s="189"/>
      <c r="M757" s="160" t="s">
        <v>17</v>
      </c>
      <c r="N757" s="161"/>
    </row>
    <row r="758" spans="1:14" ht="41.4">
      <c r="A758" s="64"/>
      <c r="B758" s="187">
        <v>6</v>
      </c>
      <c r="C758" s="154" t="s">
        <v>218</v>
      </c>
      <c r="D758" s="155" t="s">
        <v>16</v>
      </c>
      <c r="E758" s="153">
        <v>90</v>
      </c>
      <c r="F758" s="153">
        <v>1</v>
      </c>
      <c r="G758" s="157">
        <f t="shared" si="267"/>
        <v>90</v>
      </c>
      <c r="H758" s="188"/>
      <c r="I758" s="95">
        <f t="shared" si="268"/>
        <v>0</v>
      </c>
      <c r="J758" s="95">
        <f t="shared" si="269"/>
        <v>0</v>
      </c>
      <c r="K758" s="95">
        <f t="shared" si="270"/>
        <v>0</v>
      </c>
      <c r="L758" s="189"/>
      <c r="M758" s="160" t="s">
        <v>17</v>
      </c>
      <c r="N758" s="161"/>
    </row>
    <row r="759" spans="1:14" ht="41.4">
      <c r="A759" s="64"/>
      <c r="B759" s="190">
        <v>7</v>
      </c>
      <c r="C759" s="154" t="s">
        <v>219</v>
      </c>
      <c r="D759" s="155" t="s">
        <v>16</v>
      </c>
      <c r="E759" s="153">
        <v>2400</v>
      </c>
      <c r="F759" s="153">
        <v>10</v>
      </c>
      <c r="G759" s="157">
        <f t="shared" si="267"/>
        <v>240</v>
      </c>
      <c r="H759" s="188"/>
      <c r="I759" s="95">
        <f t="shared" si="268"/>
        <v>0</v>
      </c>
      <c r="J759" s="95">
        <f t="shared" si="269"/>
        <v>0</v>
      </c>
      <c r="K759" s="95">
        <f t="shared" si="270"/>
        <v>0</v>
      </c>
      <c r="L759" s="189"/>
      <c r="M759" s="160" t="s">
        <v>17</v>
      </c>
      <c r="N759" s="161"/>
    </row>
    <row r="760" spans="1:14" ht="41.4">
      <c r="A760" s="64"/>
      <c r="B760" s="190">
        <v>8</v>
      </c>
      <c r="C760" s="154" t="s">
        <v>220</v>
      </c>
      <c r="D760" s="155" t="s">
        <v>16</v>
      </c>
      <c r="E760" s="153">
        <v>50</v>
      </c>
      <c r="F760" s="153">
        <v>10</v>
      </c>
      <c r="G760" s="157">
        <f t="shared" si="267"/>
        <v>5</v>
      </c>
      <c r="H760" s="188"/>
      <c r="I760" s="95">
        <f t="shared" si="268"/>
        <v>0</v>
      </c>
      <c r="J760" s="95">
        <f t="shared" si="269"/>
        <v>0</v>
      </c>
      <c r="K760" s="95">
        <f t="shared" si="270"/>
        <v>0</v>
      </c>
      <c r="L760" s="189"/>
      <c r="M760" s="160" t="s">
        <v>17</v>
      </c>
      <c r="N760" s="161"/>
    </row>
    <row r="761" spans="1:14" ht="41.4">
      <c r="A761" s="64"/>
      <c r="B761" s="190">
        <v>9</v>
      </c>
      <c r="C761" s="154" t="s">
        <v>221</v>
      </c>
      <c r="D761" s="155" t="s">
        <v>16</v>
      </c>
      <c r="E761" s="153">
        <v>500</v>
      </c>
      <c r="F761" s="153">
        <v>10</v>
      </c>
      <c r="G761" s="157">
        <f t="shared" si="267"/>
        <v>50</v>
      </c>
      <c r="H761" s="188"/>
      <c r="I761" s="95">
        <f t="shared" si="268"/>
        <v>0</v>
      </c>
      <c r="J761" s="95">
        <f t="shared" si="269"/>
        <v>0</v>
      </c>
      <c r="K761" s="95">
        <f t="shared" si="270"/>
        <v>0</v>
      </c>
      <c r="L761" s="189"/>
      <c r="M761" s="160" t="s">
        <v>17</v>
      </c>
      <c r="N761" s="71"/>
    </row>
    <row r="762" spans="1:14" ht="55.2">
      <c r="A762" s="64"/>
      <c r="B762" s="190">
        <v>10</v>
      </c>
      <c r="C762" s="154" t="s">
        <v>222</v>
      </c>
      <c r="D762" s="155" t="s">
        <v>16</v>
      </c>
      <c r="E762" s="153">
        <v>20</v>
      </c>
      <c r="F762" s="153">
        <v>1</v>
      </c>
      <c r="G762" s="157">
        <f t="shared" si="267"/>
        <v>20</v>
      </c>
      <c r="H762" s="188"/>
      <c r="I762" s="95">
        <f t="shared" si="268"/>
        <v>0</v>
      </c>
      <c r="J762" s="95">
        <f t="shared" si="269"/>
        <v>0</v>
      </c>
      <c r="K762" s="95">
        <f t="shared" si="270"/>
        <v>0</v>
      </c>
      <c r="L762" s="189"/>
      <c r="M762" s="160" t="s">
        <v>17</v>
      </c>
      <c r="N762" s="161"/>
    </row>
    <row r="763" spans="1:14" ht="82.8">
      <c r="A763" s="64"/>
      <c r="B763" s="191">
        <v>11</v>
      </c>
      <c r="C763" s="192" t="s">
        <v>209</v>
      </c>
      <c r="D763" s="193" t="s">
        <v>16</v>
      </c>
      <c r="E763" s="194">
        <v>2700</v>
      </c>
      <c r="F763" s="191">
        <v>20</v>
      </c>
      <c r="G763" s="195">
        <f>CEILING(E763/F763,1)</f>
        <v>135</v>
      </c>
      <c r="H763" s="196"/>
      <c r="I763" s="95">
        <f t="shared" si="268"/>
        <v>0</v>
      </c>
      <c r="J763" s="95">
        <f t="shared" si="269"/>
        <v>0</v>
      </c>
      <c r="K763" s="95">
        <f t="shared" si="270"/>
        <v>0</v>
      </c>
      <c r="L763" s="197"/>
      <c r="M763" s="160" t="s">
        <v>17</v>
      </c>
      <c r="N763" s="71"/>
    </row>
    <row r="764" spans="1:14" ht="69.599999999999994">
      <c r="A764" s="64"/>
      <c r="B764" s="153">
        <v>12</v>
      </c>
      <c r="C764" s="198" t="s">
        <v>211</v>
      </c>
      <c r="D764" s="155" t="s">
        <v>16</v>
      </c>
      <c r="E764" s="156">
        <v>100</v>
      </c>
      <c r="F764" s="153">
        <v>1</v>
      </c>
      <c r="G764" s="157">
        <f>CEILING(E764/F764,1)</f>
        <v>100</v>
      </c>
      <c r="H764" s="50"/>
      <c r="I764" s="95">
        <f t="shared" si="268"/>
        <v>0</v>
      </c>
      <c r="J764" s="95">
        <f t="shared" si="269"/>
        <v>0</v>
      </c>
      <c r="K764" s="95">
        <f t="shared" si="270"/>
        <v>0</v>
      </c>
      <c r="L764" s="159"/>
      <c r="M764" s="160" t="s">
        <v>17</v>
      </c>
      <c r="N764" s="71"/>
    </row>
    <row r="765" spans="1:14" ht="66">
      <c r="A765" s="64"/>
      <c r="B765" s="199">
        <v>13</v>
      </c>
      <c r="C765" s="760" t="s">
        <v>224</v>
      </c>
      <c r="D765" s="200" t="s">
        <v>16</v>
      </c>
      <c r="E765" s="201">
        <v>30</v>
      </c>
      <c r="F765" s="190">
        <v>1</v>
      </c>
      <c r="G765" s="202">
        <f>CEILING(E765/F765,1)</f>
        <v>30</v>
      </c>
      <c r="H765" s="203"/>
      <c r="I765" s="95">
        <f t="shared" si="268"/>
        <v>0</v>
      </c>
      <c r="J765" s="95">
        <f t="shared" si="269"/>
        <v>0</v>
      </c>
      <c r="K765" s="95">
        <f t="shared" si="270"/>
        <v>0</v>
      </c>
      <c r="L765" s="204"/>
      <c r="M765" s="160" t="s">
        <v>17</v>
      </c>
      <c r="N765" s="71"/>
    </row>
    <row r="766" spans="1:14" ht="26.4">
      <c r="A766" s="64"/>
      <c r="B766" s="190">
        <v>14</v>
      </c>
      <c r="C766" s="761" t="s">
        <v>274</v>
      </c>
      <c r="D766" s="200" t="s">
        <v>16</v>
      </c>
      <c r="E766" s="206">
        <v>15</v>
      </c>
      <c r="F766" s="190">
        <v>1</v>
      </c>
      <c r="G766" s="202">
        <f>CEILING(E766/F766,1)</f>
        <v>15</v>
      </c>
      <c r="H766" s="127"/>
      <c r="I766" s="95">
        <f t="shared" si="268"/>
        <v>0</v>
      </c>
      <c r="J766" s="95">
        <f t="shared" si="269"/>
        <v>0</v>
      </c>
      <c r="K766" s="95">
        <f t="shared" si="270"/>
        <v>0</v>
      </c>
      <c r="L766" s="204"/>
      <c r="M766" s="160" t="s">
        <v>17</v>
      </c>
      <c r="N766" s="71"/>
    </row>
    <row r="767" spans="1:14">
      <c r="A767" s="64"/>
      <c r="B767" s="207" t="s">
        <v>23</v>
      </c>
      <c r="C767" s="762"/>
      <c r="D767" s="209"/>
      <c r="E767" s="209"/>
      <c r="F767" s="209"/>
      <c r="G767" s="209"/>
      <c r="H767" s="209"/>
      <c r="I767" s="210"/>
      <c r="J767" s="13">
        <f>SUM(J753:J766)</f>
        <v>0</v>
      </c>
      <c r="K767" s="13">
        <f>SUM(K753:K766)</f>
        <v>0</v>
      </c>
      <c r="L767" s="211"/>
      <c r="M767" s="211"/>
      <c r="N767" s="64"/>
    </row>
    <row r="768" spans="1:14">
      <c r="A768" s="64"/>
      <c r="B768" s="211"/>
      <c r="C768" s="763"/>
      <c r="D768" s="211"/>
      <c r="E768" s="211"/>
      <c r="F768" s="211"/>
      <c r="G768" s="211"/>
      <c r="H768" s="211"/>
      <c r="I768" s="211"/>
      <c r="J768" s="212" t="s">
        <v>24</v>
      </c>
      <c r="K768" s="213">
        <f>K767-J767</f>
        <v>0</v>
      </c>
      <c r="L768" s="211"/>
      <c r="M768" s="211"/>
      <c r="N768" s="64"/>
    </row>
    <row r="769" spans="1:14" ht="28.2">
      <c r="A769" s="64"/>
      <c r="B769" s="64"/>
      <c r="C769" s="757" t="s">
        <v>223</v>
      </c>
      <c r="D769" s="64"/>
      <c r="E769" s="64"/>
      <c r="F769" s="64"/>
      <c r="G769" s="64"/>
      <c r="H769" s="64"/>
      <c r="I769" s="64"/>
      <c r="J769" s="64"/>
      <c r="K769" s="64"/>
      <c r="L769" s="64"/>
      <c r="M769" s="64"/>
      <c r="N769" s="64"/>
    </row>
    <row r="770" spans="1:14" ht="138" customHeight="1">
      <c r="A770" s="64"/>
      <c r="B770" s="64"/>
      <c r="C770" s="757" t="s">
        <v>212</v>
      </c>
      <c r="D770" s="64"/>
      <c r="E770" s="64"/>
      <c r="F770" s="64"/>
      <c r="G770" s="64"/>
      <c r="H770" s="64"/>
      <c r="I770" s="64"/>
      <c r="J770" s="64"/>
      <c r="K770" s="64"/>
      <c r="L770" s="64"/>
      <c r="M770" s="64"/>
      <c r="N770" s="64"/>
    </row>
    <row r="771" spans="1:14">
      <c r="A771" s="64"/>
      <c r="B771" s="64"/>
      <c r="C771" s="64"/>
      <c r="D771" s="64"/>
      <c r="E771" s="64"/>
      <c r="F771" s="64"/>
      <c r="G771" s="64"/>
      <c r="H771" s="64"/>
      <c r="I771" s="64"/>
      <c r="J771" s="64"/>
      <c r="K771" s="64"/>
      <c r="L771" s="64"/>
      <c r="M771" s="64"/>
      <c r="N771" s="64"/>
    </row>
    <row r="772" spans="1:14">
      <c r="A772" s="64"/>
      <c r="B772" s="169" t="s">
        <v>344</v>
      </c>
      <c r="C772" s="170"/>
      <c r="D772" s="170"/>
      <c r="E772" s="170"/>
      <c r="F772" s="105"/>
      <c r="G772" s="64"/>
      <c r="H772" s="64"/>
      <c r="I772" s="64"/>
      <c r="J772" s="64"/>
      <c r="K772" s="64"/>
      <c r="L772" s="64"/>
      <c r="M772" s="64"/>
      <c r="N772" s="64"/>
    </row>
    <row r="773" spans="1:14" ht="41.4">
      <c r="A773" s="131" t="s">
        <v>2</v>
      </c>
      <c r="B773" s="171" t="s">
        <v>345</v>
      </c>
      <c r="C773" s="171" t="s">
        <v>346</v>
      </c>
      <c r="D773" s="172" t="s">
        <v>347</v>
      </c>
      <c r="E773" s="709" t="s">
        <v>348</v>
      </c>
      <c r="F773" s="710"/>
      <c r="G773" s="64"/>
      <c r="H773" s="64"/>
      <c r="I773" s="64"/>
      <c r="J773" s="64"/>
      <c r="K773" s="64"/>
      <c r="L773" s="64"/>
      <c r="M773" s="64"/>
      <c r="N773" s="64"/>
    </row>
    <row r="774" spans="1:14">
      <c r="A774" s="161"/>
      <c r="B774" s="173"/>
      <c r="C774" s="173"/>
      <c r="D774" s="174"/>
      <c r="E774" s="707"/>
      <c r="F774" s="708"/>
      <c r="G774" s="64"/>
      <c r="H774" s="64"/>
      <c r="I774" s="64"/>
      <c r="J774" s="64"/>
      <c r="K774" s="64"/>
      <c r="L774" s="64"/>
      <c r="M774" s="64"/>
      <c r="N774" s="64"/>
    </row>
    <row r="775" spans="1:14">
      <c r="A775" s="161"/>
      <c r="B775" s="173"/>
      <c r="C775" s="173"/>
      <c r="D775" s="174"/>
      <c r="E775" s="707"/>
      <c r="F775" s="708"/>
      <c r="G775" s="64"/>
      <c r="H775" s="64"/>
      <c r="I775" s="64"/>
      <c r="J775" s="64"/>
      <c r="K775" s="64"/>
      <c r="L775" s="64"/>
      <c r="M775" s="64"/>
      <c r="N775" s="64"/>
    </row>
    <row r="776" spans="1:14">
      <c r="A776" s="161"/>
      <c r="B776" s="173"/>
      <c r="C776" s="173"/>
      <c r="D776" s="174"/>
      <c r="E776" s="707"/>
      <c r="F776" s="708"/>
      <c r="G776" s="64"/>
      <c r="H776" s="64"/>
      <c r="I776" s="64"/>
      <c r="J776" s="64"/>
      <c r="K776" s="64"/>
      <c r="L776" s="64"/>
      <c r="M776" s="64"/>
      <c r="N776" s="64"/>
    </row>
    <row r="777" spans="1:14">
      <c r="A777" s="64"/>
      <c r="B777" s="64"/>
      <c r="C777" s="64"/>
      <c r="D777" s="64"/>
      <c r="E777" s="64"/>
      <c r="F777" s="64"/>
      <c r="G777" s="64"/>
      <c r="H777" s="64"/>
      <c r="I777" s="64"/>
      <c r="J777" s="64"/>
      <c r="K777" s="64"/>
      <c r="L777" s="64"/>
      <c r="M777" s="64"/>
      <c r="N777" s="64"/>
    </row>
    <row r="778" spans="1:14">
      <c r="A778" s="64"/>
      <c r="B778" s="64"/>
      <c r="C778" s="64"/>
      <c r="D778" s="64"/>
      <c r="E778" s="64"/>
      <c r="F778" s="64"/>
      <c r="G778" s="64"/>
      <c r="H778" s="64"/>
      <c r="I778" s="64"/>
      <c r="J778" s="64"/>
      <c r="K778" s="64"/>
      <c r="L778" s="64"/>
      <c r="M778" s="64"/>
      <c r="N778" s="64"/>
    </row>
    <row r="779" spans="1:14">
      <c r="A779" s="64"/>
      <c r="B779" s="64"/>
      <c r="C779" s="64"/>
      <c r="D779" s="64"/>
      <c r="E779" s="64"/>
      <c r="F779" s="64"/>
      <c r="G779" s="64"/>
      <c r="H779" s="64"/>
      <c r="I779" s="64"/>
      <c r="J779" s="64"/>
      <c r="K779" s="64"/>
      <c r="L779" s="64"/>
      <c r="M779" s="64"/>
      <c r="N779" s="64"/>
    </row>
    <row r="780" spans="1:14" ht="21">
      <c r="A780" s="64"/>
      <c r="B780" s="64"/>
      <c r="C780" s="215"/>
      <c r="D780" s="216"/>
      <c r="E780" s="217"/>
      <c r="F780" s="218"/>
      <c r="G780" s="216"/>
      <c r="H780" s="216"/>
      <c r="I780" s="64"/>
      <c r="J780" s="64"/>
      <c r="K780" s="64"/>
      <c r="L780" s="64"/>
      <c r="M780" s="64"/>
      <c r="N780" s="64"/>
    </row>
    <row r="781" spans="1:14">
      <c r="A781" s="64"/>
      <c r="B781" s="64"/>
      <c r="C781" s="78" t="s">
        <v>380</v>
      </c>
      <c r="D781" s="64"/>
      <c r="E781" s="64"/>
      <c r="F781" s="64"/>
      <c r="G781" s="64"/>
      <c r="H781" s="64"/>
      <c r="I781" s="64"/>
      <c r="J781" s="64"/>
      <c r="K781" s="64"/>
      <c r="L781" s="64"/>
      <c r="M781" s="64"/>
      <c r="N781" s="64"/>
    </row>
    <row r="782" spans="1:14">
      <c r="A782" s="64"/>
      <c r="B782" s="219"/>
      <c r="C782" s="79" t="s">
        <v>27</v>
      </c>
      <c r="D782" s="219"/>
      <c r="E782" s="219"/>
      <c r="F782" s="219"/>
      <c r="G782" s="219"/>
      <c r="H782" s="219"/>
      <c r="I782" s="219"/>
      <c r="J782" s="219"/>
      <c r="K782" s="219"/>
      <c r="L782" s="219"/>
      <c r="M782" s="219"/>
      <c r="N782" s="64"/>
    </row>
    <row r="783" spans="1:14">
      <c r="A783" s="64"/>
      <c r="B783" s="219"/>
      <c r="C783" s="79" t="s">
        <v>28</v>
      </c>
      <c r="D783" s="219"/>
      <c r="E783" s="219"/>
      <c r="F783" s="219"/>
      <c r="G783" s="219"/>
      <c r="H783" s="219"/>
      <c r="I783" s="219"/>
      <c r="J783" s="219"/>
      <c r="K783" s="219"/>
      <c r="L783" s="219"/>
      <c r="M783" s="219"/>
      <c r="N783" s="64"/>
    </row>
    <row r="784" spans="1:14" ht="41.4">
      <c r="A784" s="64"/>
      <c r="B784" s="131" t="s">
        <v>2</v>
      </c>
      <c r="C784" s="253" t="s">
        <v>3</v>
      </c>
      <c r="D784" s="90" t="s">
        <v>4</v>
      </c>
      <c r="E784" s="90" t="s">
        <v>5</v>
      </c>
      <c r="F784" s="90" t="s">
        <v>6</v>
      </c>
      <c r="G784" s="90" t="s">
        <v>7</v>
      </c>
      <c r="H784" s="91" t="s">
        <v>8</v>
      </c>
      <c r="I784" s="90" t="s">
        <v>9</v>
      </c>
      <c r="J784" s="90" t="s">
        <v>10</v>
      </c>
      <c r="K784" s="130" t="s">
        <v>11</v>
      </c>
      <c r="L784" s="130" t="s">
        <v>12</v>
      </c>
      <c r="M784" s="131" t="s">
        <v>13</v>
      </c>
      <c r="N784" s="71" t="s">
        <v>25</v>
      </c>
    </row>
    <row r="785" spans="1:14" ht="79.2">
      <c r="A785" s="64"/>
      <c r="B785" s="764">
        <v>1</v>
      </c>
      <c r="C785" s="765" t="s">
        <v>243</v>
      </c>
      <c r="D785" s="766" t="s">
        <v>16</v>
      </c>
      <c r="E785" s="767">
        <v>25</v>
      </c>
      <c r="F785" s="768">
        <v>1</v>
      </c>
      <c r="G785" s="769">
        <f>CEILING(E785/F785,1)</f>
        <v>25</v>
      </c>
      <c r="H785" s="770"/>
      <c r="I785" s="95">
        <f t="shared" ref="I785" si="271">H785*L785+H785</f>
        <v>0</v>
      </c>
      <c r="J785" s="95">
        <f t="shared" ref="J785" si="272">ROUND(G785*H785,2)</f>
        <v>0</v>
      </c>
      <c r="K785" s="95">
        <f t="shared" ref="K785" si="273">ROUND(G785*I785,2)</f>
        <v>0</v>
      </c>
      <c r="L785" s="221"/>
      <c r="M785" s="222" t="s">
        <v>17</v>
      </c>
      <c r="N785" s="161"/>
    </row>
    <row r="786" spans="1:14" ht="79.2">
      <c r="A786" s="64"/>
      <c r="B786" s="768">
        <v>2</v>
      </c>
      <c r="C786" s="771" t="s">
        <v>244</v>
      </c>
      <c r="D786" s="766" t="s">
        <v>16</v>
      </c>
      <c r="E786" s="767">
        <v>15</v>
      </c>
      <c r="F786" s="768">
        <v>1</v>
      </c>
      <c r="G786" s="769">
        <f>CEILING(E786/F786,1)</f>
        <v>15</v>
      </c>
      <c r="H786" s="770"/>
      <c r="I786" s="95">
        <f t="shared" ref="I786:I789" si="274">H786*L786+H786</f>
        <v>0</v>
      </c>
      <c r="J786" s="95">
        <f t="shared" ref="J786:J789" si="275">ROUND(G786*H786,2)</f>
        <v>0</v>
      </c>
      <c r="K786" s="95">
        <f t="shared" ref="K786:K789" si="276">ROUND(G786*I786,2)</f>
        <v>0</v>
      </c>
      <c r="L786" s="221"/>
      <c r="M786" s="222" t="s">
        <v>17</v>
      </c>
      <c r="N786" s="161"/>
    </row>
    <row r="787" spans="1:14" ht="79.2">
      <c r="A787" s="64"/>
      <c r="B787" s="768">
        <v>3</v>
      </c>
      <c r="C787" s="771" t="s">
        <v>245</v>
      </c>
      <c r="D787" s="766" t="s">
        <v>16</v>
      </c>
      <c r="E787" s="767">
        <v>35</v>
      </c>
      <c r="F787" s="768">
        <v>1</v>
      </c>
      <c r="G787" s="769">
        <f>CEILING(E787/F787,1)</f>
        <v>35</v>
      </c>
      <c r="H787" s="770"/>
      <c r="I787" s="95">
        <f t="shared" si="274"/>
        <v>0</v>
      </c>
      <c r="J787" s="95">
        <f t="shared" si="275"/>
        <v>0</v>
      </c>
      <c r="K787" s="95">
        <f t="shared" si="276"/>
        <v>0</v>
      </c>
      <c r="L787" s="221"/>
      <c r="M787" s="222" t="s">
        <v>17</v>
      </c>
      <c r="N787" s="161"/>
    </row>
    <row r="788" spans="1:14" ht="79.2">
      <c r="A788" s="64"/>
      <c r="B788" s="768">
        <v>4</v>
      </c>
      <c r="C788" s="771" t="s">
        <v>246</v>
      </c>
      <c r="D788" s="766" t="s">
        <v>16</v>
      </c>
      <c r="E788" s="767">
        <v>15</v>
      </c>
      <c r="F788" s="768">
        <v>1</v>
      </c>
      <c r="G788" s="769">
        <f>CEILING(E788/F788,1)</f>
        <v>15</v>
      </c>
      <c r="H788" s="770"/>
      <c r="I788" s="95">
        <f t="shared" si="274"/>
        <v>0</v>
      </c>
      <c r="J788" s="95">
        <f t="shared" si="275"/>
        <v>0</v>
      </c>
      <c r="K788" s="95">
        <f t="shared" si="276"/>
        <v>0</v>
      </c>
      <c r="L788" s="221"/>
      <c r="M788" s="222" t="s">
        <v>17</v>
      </c>
      <c r="N788" s="161"/>
    </row>
    <row r="789" spans="1:14" ht="132">
      <c r="A789" s="64"/>
      <c r="B789" s="768">
        <v>5</v>
      </c>
      <c r="C789" s="771" t="s">
        <v>247</v>
      </c>
      <c r="D789" s="766" t="s">
        <v>16</v>
      </c>
      <c r="E789" s="767">
        <v>5</v>
      </c>
      <c r="F789" s="768">
        <v>1</v>
      </c>
      <c r="G789" s="769">
        <f>CEILING(E789/F789,1)</f>
        <v>5</v>
      </c>
      <c r="H789" s="770"/>
      <c r="I789" s="95">
        <f t="shared" si="274"/>
        <v>0</v>
      </c>
      <c r="J789" s="95">
        <f t="shared" si="275"/>
        <v>0</v>
      </c>
      <c r="K789" s="95">
        <f t="shared" si="276"/>
        <v>0</v>
      </c>
      <c r="L789" s="221"/>
      <c r="M789" s="222" t="s">
        <v>17</v>
      </c>
      <c r="N789" s="161"/>
    </row>
    <row r="790" spans="1:14">
      <c r="A790" s="64"/>
      <c r="B790" s="223" t="s">
        <v>23</v>
      </c>
      <c r="C790" s="224"/>
      <c r="D790" s="225"/>
      <c r="E790" s="225"/>
      <c r="F790" s="225"/>
      <c r="G790" s="225"/>
      <c r="H790" s="225"/>
      <c r="I790" s="225"/>
      <c r="J790" s="226">
        <f>SUM(J785:J789)</f>
        <v>0</v>
      </c>
      <c r="K790" s="226">
        <f>SUM(K785:K789)</f>
        <v>0</v>
      </c>
      <c r="L790" s="219"/>
      <c r="M790" s="219"/>
      <c r="N790" s="64"/>
    </row>
    <row r="791" spans="1:14">
      <c r="A791" s="64"/>
      <c r="B791" s="219"/>
      <c r="C791" s="219"/>
      <c r="D791" s="219"/>
      <c r="E791" s="219"/>
      <c r="F791" s="219"/>
      <c r="G791" s="219"/>
      <c r="H791" s="219"/>
      <c r="I791" s="219"/>
      <c r="J791" s="227" t="s">
        <v>24</v>
      </c>
      <c r="K791" s="228">
        <f>K790-J790</f>
        <v>0</v>
      </c>
      <c r="L791" s="219"/>
      <c r="M791" s="219"/>
      <c r="N791" s="64"/>
    </row>
    <row r="792" spans="1:14">
      <c r="A792" s="64"/>
      <c r="B792" s="64"/>
      <c r="C792" s="219" t="s">
        <v>248</v>
      </c>
      <c r="D792" s="64"/>
      <c r="E792" s="64"/>
      <c r="F792" s="64"/>
      <c r="G792" s="64"/>
      <c r="H792" s="64"/>
      <c r="I792" s="64"/>
      <c r="J792" s="64"/>
      <c r="K792" s="64"/>
      <c r="L792" s="64"/>
      <c r="M792" s="64"/>
      <c r="N792" s="64"/>
    </row>
    <row r="793" spans="1:14">
      <c r="A793" s="64"/>
      <c r="B793" s="64"/>
      <c r="C793" s="64"/>
      <c r="D793" s="64"/>
      <c r="E793" s="64"/>
      <c r="F793" s="64"/>
      <c r="G793" s="64"/>
      <c r="H793" s="64"/>
      <c r="I793" s="64"/>
      <c r="J793" s="64"/>
      <c r="K793" s="64"/>
      <c r="L793" s="64"/>
      <c r="M793" s="64"/>
      <c r="N793" s="64"/>
    </row>
    <row r="794" spans="1:14">
      <c r="A794" s="64"/>
      <c r="B794" s="169" t="s">
        <v>344</v>
      </c>
      <c r="C794" s="170"/>
      <c r="D794" s="170"/>
      <c r="E794" s="170"/>
      <c r="F794" s="105"/>
      <c r="G794" s="64"/>
      <c r="H794" s="64"/>
      <c r="I794" s="64"/>
      <c r="J794" s="64"/>
      <c r="K794" s="64"/>
      <c r="L794" s="64"/>
      <c r="M794" s="64"/>
      <c r="N794" s="64"/>
    </row>
    <row r="795" spans="1:14" ht="41.4">
      <c r="A795" s="131" t="s">
        <v>2</v>
      </c>
      <c r="B795" s="171" t="s">
        <v>345</v>
      </c>
      <c r="C795" s="171" t="s">
        <v>346</v>
      </c>
      <c r="D795" s="172" t="s">
        <v>347</v>
      </c>
      <c r="E795" s="709" t="s">
        <v>348</v>
      </c>
      <c r="F795" s="710"/>
      <c r="G795" s="64"/>
      <c r="H795" s="64"/>
      <c r="I795" s="64"/>
      <c r="J795" s="64"/>
      <c r="K795" s="64"/>
      <c r="L795" s="64"/>
      <c r="M795" s="64"/>
      <c r="N795" s="64"/>
    </row>
    <row r="796" spans="1:14">
      <c r="A796" s="161"/>
      <c r="B796" s="173"/>
      <c r="C796" s="173"/>
      <c r="D796" s="174"/>
      <c r="E796" s="707"/>
      <c r="F796" s="708"/>
      <c r="G796" s="64"/>
      <c r="H796" s="64"/>
      <c r="I796" s="64"/>
      <c r="J796" s="64"/>
      <c r="K796" s="64"/>
      <c r="L796" s="64"/>
      <c r="M796" s="64"/>
      <c r="N796" s="64"/>
    </row>
    <row r="797" spans="1:14">
      <c r="A797" s="161"/>
      <c r="B797" s="173"/>
      <c r="C797" s="173"/>
      <c r="D797" s="174"/>
      <c r="E797" s="707"/>
      <c r="F797" s="708"/>
      <c r="G797" s="64"/>
      <c r="H797" s="64"/>
      <c r="I797" s="64"/>
      <c r="J797" s="64"/>
      <c r="K797" s="64"/>
      <c r="L797" s="64"/>
      <c r="M797" s="64"/>
      <c r="N797" s="64"/>
    </row>
    <row r="798" spans="1:14">
      <c r="A798" s="161"/>
      <c r="B798" s="173"/>
      <c r="C798" s="173"/>
      <c r="D798" s="174"/>
      <c r="E798" s="707"/>
      <c r="F798" s="708"/>
      <c r="G798" s="64"/>
      <c r="H798" s="64"/>
      <c r="I798" s="64"/>
      <c r="J798" s="64"/>
      <c r="K798" s="64"/>
      <c r="L798" s="64"/>
      <c r="M798" s="64"/>
      <c r="N798" s="64"/>
    </row>
    <row r="799" spans="1:14">
      <c r="A799" s="64"/>
      <c r="B799" s="64"/>
      <c r="C799" s="64"/>
      <c r="D799" s="64"/>
      <c r="E799" s="64"/>
      <c r="F799" s="64"/>
      <c r="G799" s="64"/>
      <c r="H799" s="64"/>
      <c r="I799" s="64"/>
      <c r="J799" s="64"/>
      <c r="K799" s="64"/>
      <c r="L799" s="64"/>
      <c r="M799" s="64"/>
      <c r="N799" s="64"/>
    </row>
    <row r="800" spans="1:14">
      <c r="A800" s="64"/>
      <c r="B800" s="64"/>
      <c r="C800" s="64"/>
      <c r="D800" s="64"/>
      <c r="E800" s="64"/>
      <c r="F800" s="64"/>
      <c r="G800" s="64"/>
      <c r="H800" s="64"/>
      <c r="I800" s="64"/>
      <c r="J800" s="64"/>
      <c r="K800" s="64"/>
      <c r="L800" s="64"/>
      <c r="M800" s="64"/>
      <c r="N800" s="64"/>
    </row>
    <row r="801" spans="1:14">
      <c r="A801" s="64"/>
      <c r="B801" s="64"/>
      <c r="C801" s="78" t="s">
        <v>381</v>
      </c>
      <c r="D801" s="229"/>
      <c r="E801" s="230"/>
      <c r="F801" s="230"/>
      <c r="G801" s="231"/>
      <c r="H801" s="230"/>
      <c r="I801" s="231"/>
      <c r="J801" s="231"/>
      <c r="K801" s="231"/>
      <c r="L801" s="230"/>
      <c r="M801" s="230"/>
      <c r="N801" s="64"/>
    </row>
    <row r="802" spans="1:14">
      <c r="A802" s="64"/>
      <c r="B802" s="232"/>
      <c r="C802" s="79" t="s">
        <v>118</v>
      </c>
      <c r="D802" s="233"/>
      <c r="E802" s="232"/>
      <c r="F802" s="232"/>
      <c r="G802" s="232"/>
      <c r="H802" s="232"/>
      <c r="I802" s="232"/>
      <c r="J802" s="232"/>
      <c r="K802" s="232"/>
      <c r="L802" s="232"/>
      <c r="M802" s="230"/>
      <c r="N802" s="64"/>
    </row>
    <row r="803" spans="1:14">
      <c r="A803" s="64"/>
      <c r="B803" s="232"/>
      <c r="C803" s="79" t="s">
        <v>119</v>
      </c>
      <c r="D803" s="233"/>
      <c r="E803" s="232"/>
      <c r="F803" s="232"/>
      <c r="G803" s="232"/>
      <c r="H803" s="232"/>
      <c r="I803" s="232"/>
      <c r="J803" s="232"/>
      <c r="K803" s="232"/>
      <c r="L803" s="232"/>
      <c r="M803" s="230"/>
      <c r="N803" s="64"/>
    </row>
    <row r="804" spans="1:14" ht="41.4">
      <c r="A804" s="64"/>
      <c r="B804" s="90" t="s">
        <v>2</v>
      </c>
      <c r="C804" s="90" t="s">
        <v>3</v>
      </c>
      <c r="D804" s="90" t="s">
        <v>4</v>
      </c>
      <c r="E804" s="90" t="s">
        <v>5</v>
      </c>
      <c r="F804" s="90" t="s">
        <v>6</v>
      </c>
      <c r="G804" s="90" t="s">
        <v>7</v>
      </c>
      <c r="H804" s="91" t="s">
        <v>8</v>
      </c>
      <c r="I804" s="90" t="s">
        <v>9</v>
      </c>
      <c r="J804" s="90" t="s">
        <v>10</v>
      </c>
      <c r="K804" s="130" t="s">
        <v>11</v>
      </c>
      <c r="L804" s="130" t="s">
        <v>12</v>
      </c>
      <c r="M804" s="131" t="s">
        <v>13</v>
      </c>
      <c r="N804" s="71" t="s">
        <v>25</v>
      </c>
    </row>
    <row r="805" spans="1:14" ht="118.8">
      <c r="A805" s="64"/>
      <c r="B805" s="234">
        <v>1</v>
      </c>
      <c r="C805" s="235" t="s">
        <v>259</v>
      </c>
      <c r="D805" s="236" t="s">
        <v>16</v>
      </c>
      <c r="E805" s="237">
        <v>40</v>
      </c>
      <c r="F805" s="238">
        <v>5</v>
      </c>
      <c r="G805" s="220">
        <f>CEILING(E805/F805,1)</f>
        <v>8</v>
      </c>
      <c r="H805" s="126"/>
      <c r="I805" s="95">
        <f t="shared" ref="I805" si="277">H805*L805+H805</f>
        <v>0</v>
      </c>
      <c r="J805" s="95">
        <f t="shared" ref="J805" si="278">ROUND(G805*H805,2)</f>
        <v>0</v>
      </c>
      <c r="K805" s="95">
        <f t="shared" ref="K805" si="279">ROUND(G805*I805,2)</f>
        <v>0</v>
      </c>
      <c r="L805" s="239"/>
      <c r="M805" s="240"/>
      <c r="N805" s="161"/>
    </row>
    <row r="806" spans="1:14">
      <c r="A806" s="64"/>
      <c r="B806" s="241" t="s">
        <v>23</v>
      </c>
      <c r="C806" s="242"/>
      <c r="D806" s="243"/>
      <c r="E806" s="243"/>
      <c r="F806" s="243"/>
      <c r="G806" s="243"/>
      <c r="H806" s="243"/>
      <c r="I806" s="244"/>
      <c r="J806" s="245">
        <f>SUM(J805)</f>
        <v>0</v>
      </c>
      <c r="K806" s="245">
        <f>SUM(K805)</f>
        <v>0</v>
      </c>
      <c r="L806" s="232"/>
      <c r="M806" s="230"/>
      <c r="N806" s="64"/>
    </row>
    <row r="807" spans="1:14">
      <c r="A807" s="64"/>
      <c r="B807" s="232"/>
      <c r="C807" s="246"/>
      <c r="D807" s="232"/>
      <c r="E807" s="232"/>
      <c r="F807" s="232"/>
      <c r="G807" s="232"/>
      <c r="H807" s="232"/>
      <c r="I807" s="232"/>
      <c r="J807" s="247" t="s">
        <v>24</v>
      </c>
      <c r="K807" s="213">
        <f>K806-J806</f>
        <v>0</v>
      </c>
      <c r="L807" s="232"/>
      <c r="M807" s="230"/>
      <c r="N807" s="64"/>
    </row>
    <row r="808" spans="1:14">
      <c r="A808" s="64"/>
      <c r="B808" s="64"/>
      <c r="C808" s="64"/>
      <c r="D808" s="64"/>
      <c r="E808" s="64"/>
      <c r="F808" s="64"/>
      <c r="G808" s="64"/>
      <c r="H808" s="64"/>
      <c r="I808" s="64"/>
      <c r="J808" s="64"/>
      <c r="K808" s="64"/>
      <c r="L808" s="64"/>
      <c r="M808" s="64"/>
      <c r="N808" s="64"/>
    </row>
    <row r="809" spans="1:14">
      <c r="A809" s="64"/>
      <c r="B809" s="64"/>
      <c r="C809" s="64"/>
      <c r="D809" s="64"/>
      <c r="E809" s="64"/>
      <c r="F809" s="64"/>
      <c r="G809" s="64"/>
      <c r="H809" s="64"/>
      <c r="I809" s="64"/>
      <c r="J809" s="64"/>
      <c r="K809" s="64"/>
      <c r="L809" s="64"/>
      <c r="M809" s="64"/>
      <c r="N809" s="64"/>
    </row>
    <row r="810" spans="1:14">
      <c r="A810" s="64"/>
      <c r="B810" s="64"/>
      <c r="C810" s="64"/>
      <c r="D810" s="64"/>
      <c r="E810" s="64"/>
      <c r="F810" s="64"/>
      <c r="G810" s="64"/>
      <c r="H810" s="64"/>
      <c r="I810" s="64"/>
      <c r="J810" s="64"/>
      <c r="K810" s="64"/>
      <c r="L810" s="64"/>
      <c r="M810" s="64"/>
      <c r="N810" s="64"/>
    </row>
    <row r="811" spans="1:14">
      <c r="A811" s="64"/>
      <c r="B811" s="248"/>
      <c r="C811" s="78" t="s">
        <v>208</v>
      </c>
      <c r="D811" s="249"/>
      <c r="E811" s="249"/>
      <c r="F811" s="249"/>
      <c r="G811" s="249"/>
      <c r="H811" s="249"/>
      <c r="I811" s="249"/>
      <c r="J811" s="249"/>
      <c r="K811" s="249"/>
      <c r="L811" s="249"/>
      <c r="M811" s="249"/>
      <c r="N811" s="64"/>
    </row>
    <row r="812" spans="1:14">
      <c r="A812" s="64"/>
      <c r="B812" s="248"/>
      <c r="C812" s="79" t="s">
        <v>118</v>
      </c>
      <c r="D812" s="249"/>
      <c r="E812" s="249"/>
      <c r="F812" s="249"/>
      <c r="G812" s="249"/>
      <c r="H812" s="249"/>
      <c r="I812" s="249"/>
      <c r="J812" s="249"/>
      <c r="K812" s="249"/>
      <c r="L812" s="249"/>
      <c r="M812" s="249"/>
      <c r="N812" s="250"/>
    </row>
    <row r="813" spans="1:14">
      <c r="A813" s="64"/>
      <c r="B813" s="248"/>
      <c r="C813" s="79" t="s">
        <v>119</v>
      </c>
      <c r="D813" s="249"/>
      <c r="E813" s="249"/>
      <c r="F813" s="249"/>
      <c r="G813" s="249"/>
      <c r="H813" s="249"/>
      <c r="I813" s="249"/>
      <c r="J813" s="249"/>
      <c r="K813" s="249"/>
      <c r="L813" s="249"/>
      <c r="M813" s="249"/>
      <c r="N813" s="64"/>
    </row>
    <row r="814" spans="1:14" ht="41.4">
      <c r="A814" s="64"/>
      <c r="B814" s="90" t="s">
        <v>2</v>
      </c>
      <c r="C814" s="130" t="s">
        <v>3</v>
      </c>
      <c r="D814" s="251" t="s">
        <v>4</v>
      </c>
      <c r="E814" s="251" t="s">
        <v>5</v>
      </c>
      <c r="F814" s="251" t="s">
        <v>6</v>
      </c>
      <c r="G814" s="251" t="s">
        <v>7</v>
      </c>
      <c r="H814" s="252" t="s">
        <v>8</v>
      </c>
      <c r="I814" s="253" t="s">
        <v>9</v>
      </c>
      <c r="J814" s="90" t="s">
        <v>10</v>
      </c>
      <c r="K814" s="130" t="s">
        <v>11</v>
      </c>
      <c r="L814" s="130" t="s">
        <v>12</v>
      </c>
      <c r="M814" s="131" t="s">
        <v>13</v>
      </c>
      <c r="N814" s="71" t="s">
        <v>25</v>
      </c>
    </row>
    <row r="815" spans="1:14" ht="55.2">
      <c r="A815" s="64"/>
      <c r="B815" s="254">
        <v>1</v>
      </c>
      <c r="C815" s="255" t="s">
        <v>264</v>
      </c>
      <c r="D815" s="256" t="s">
        <v>16</v>
      </c>
      <c r="E815" s="257">
        <v>40</v>
      </c>
      <c r="F815" s="258">
        <v>10</v>
      </c>
      <c r="G815" s="220">
        <f>CEILING(E815/F815,1)</f>
        <v>4</v>
      </c>
      <c r="H815" s="88"/>
      <c r="I815" s="95">
        <f t="shared" ref="I815" si="280">H815*L815+H815</f>
        <v>0</v>
      </c>
      <c r="J815" s="95">
        <f t="shared" ref="J815" si="281">ROUND(G815*H815,2)</f>
        <v>0</v>
      </c>
      <c r="K815" s="95">
        <f t="shared" ref="K815" si="282">ROUND(G815*I815,2)</f>
        <v>0</v>
      </c>
      <c r="L815" s="159"/>
      <c r="M815" s="259"/>
      <c r="N815" s="161"/>
    </row>
    <row r="816" spans="1:14" ht="55.2">
      <c r="A816" s="64"/>
      <c r="B816" s="254">
        <v>2</v>
      </c>
      <c r="C816" s="255" t="s">
        <v>265</v>
      </c>
      <c r="D816" s="260" t="s">
        <v>16</v>
      </c>
      <c r="E816" s="261">
        <v>40</v>
      </c>
      <c r="F816" s="258">
        <v>10</v>
      </c>
      <c r="G816" s="220">
        <f t="shared" ref="G816:G818" si="283">CEILING(E816/F816,1)</f>
        <v>4</v>
      </c>
      <c r="H816" s="89"/>
      <c r="I816" s="95">
        <f t="shared" ref="I816:I818" si="284">H816*L816+H816</f>
        <v>0</v>
      </c>
      <c r="J816" s="95">
        <f t="shared" ref="J816:J818" si="285">ROUND(G816*H816,2)</f>
        <v>0</v>
      </c>
      <c r="K816" s="95">
        <f t="shared" ref="K816:K818" si="286">ROUND(G816*I816,2)</f>
        <v>0</v>
      </c>
      <c r="L816" s="159"/>
      <c r="M816" s="259"/>
      <c r="N816" s="161"/>
    </row>
    <row r="817" spans="1:14" ht="41.4">
      <c r="A817" s="64"/>
      <c r="B817" s="254">
        <v>3</v>
      </c>
      <c r="C817" s="255" t="s">
        <v>266</v>
      </c>
      <c r="D817" s="260" t="s">
        <v>16</v>
      </c>
      <c r="E817" s="261">
        <v>40</v>
      </c>
      <c r="F817" s="258">
        <v>10</v>
      </c>
      <c r="G817" s="220">
        <f t="shared" si="283"/>
        <v>4</v>
      </c>
      <c r="H817" s="89"/>
      <c r="I817" s="95">
        <f t="shared" si="284"/>
        <v>0</v>
      </c>
      <c r="J817" s="95">
        <f t="shared" si="285"/>
        <v>0</v>
      </c>
      <c r="K817" s="95">
        <f t="shared" si="286"/>
        <v>0</v>
      </c>
      <c r="L817" s="159"/>
      <c r="M817" s="259"/>
      <c r="N817" s="161"/>
    </row>
    <row r="818" spans="1:14" ht="41.4">
      <c r="A818" s="64"/>
      <c r="B818" s="254">
        <v>4</v>
      </c>
      <c r="C818" s="255" t="s">
        <v>267</v>
      </c>
      <c r="D818" s="260" t="s">
        <v>16</v>
      </c>
      <c r="E818" s="261">
        <v>40</v>
      </c>
      <c r="F818" s="258">
        <v>10</v>
      </c>
      <c r="G818" s="220">
        <f t="shared" si="283"/>
        <v>4</v>
      </c>
      <c r="H818" s="89"/>
      <c r="I818" s="95">
        <f t="shared" si="284"/>
        <v>0</v>
      </c>
      <c r="J818" s="95">
        <f t="shared" si="285"/>
        <v>0</v>
      </c>
      <c r="K818" s="95">
        <f t="shared" si="286"/>
        <v>0</v>
      </c>
      <c r="L818" s="159"/>
      <c r="M818" s="259"/>
      <c r="N818" s="161"/>
    </row>
    <row r="819" spans="1:14">
      <c r="A819" s="64"/>
      <c r="B819" s="262" t="s">
        <v>23</v>
      </c>
      <c r="C819" s="263"/>
      <c r="D819" s="263"/>
      <c r="E819" s="263"/>
      <c r="F819" s="263"/>
      <c r="G819" s="263"/>
      <c r="H819" s="263"/>
      <c r="I819" s="264"/>
      <c r="J819" s="245">
        <f>SUM(J815:J818)</f>
        <v>0</v>
      </c>
      <c r="K819" s="245">
        <f>SUM(K815:K818)</f>
        <v>0</v>
      </c>
      <c r="L819" s="265"/>
      <c r="M819" s="265"/>
      <c r="N819" s="64"/>
    </row>
    <row r="820" spans="1:14">
      <c r="A820" s="64"/>
      <c r="B820" s="266"/>
      <c r="C820" s="265"/>
      <c r="D820" s="265"/>
      <c r="E820" s="265"/>
      <c r="F820" s="265"/>
      <c r="G820" s="265"/>
      <c r="H820" s="265"/>
      <c r="I820" s="265"/>
      <c r="J820" s="247" t="s">
        <v>24</v>
      </c>
      <c r="K820" s="213">
        <f>K819-J819</f>
        <v>0</v>
      </c>
      <c r="L820" s="267"/>
      <c r="M820" s="267"/>
      <c r="N820" s="64"/>
    </row>
    <row r="821" spans="1:14">
      <c r="A821" s="64"/>
      <c r="B821" s="266"/>
      <c r="C821" s="265"/>
      <c r="D821" s="265"/>
      <c r="E821" s="265"/>
      <c r="F821" s="265"/>
      <c r="G821" s="265"/>
      <c r="H821" s="265"/>
      <c r="I821" s="64"/>
      <c r="J821" s="64"/>
      <c r="K821" s="64"/>
      <c r="L821" s="267"/>
      <c r="M821" s="267"/>
      <c r="N821" s="64"/>
    </row>
    <row r="822" spans="1:14">
      <c r="A822" s="64"/>
      <c r="B822" s="266"/>
      <c r="C822" s="265"/>
      <c r="D822" s="265"/>
      <c r="E822" s="265"/>
      <c r="F822" s="265"/>
      <c r="G822" s="265"/>
      <c r="H822" s="265"/>
      <c r="I822" s="64"/>
      <c r="J822" s="64"/>
      <c r="K822" s="64"/>
      <c r="L822" s="267"/>
      <c r="M822" s="267"/>
      <c r="N822" s="64"/>
    </row>
    <row r="823" spans="1:14">
      <c r="A823" s="64"/>
      <c r="B823" s="64"/>
      <c r="C823" s="64"/>
      <c r="D823" s="64"/>
      <c r="E823" s="64"/>
      <c r="F823" s="64"/>
      <c r="G823" s="64"/>
      <c r="H823" s="64"/>
      <c r="I823" s="64"/>
      <c r="J823" s="64"/>
      <c r="K823" s="64"/>
      <c r="L823" s="64"/>
      <c r="M823" s="64"/>
      <c r="N823" s="64"/>
    </row>
    <row r="824" spans="1:14">
      <c r="A824" s="64"/>
      <c r="B824" s="268"/>
      <c r="C824" s="78" t="s">
        <v>382</v>
      </c>
      <c r="D824" s="268"/>
      <c r="E824" s="268"/>
      <c r="F824" s="268"/>
      <c r="G824" s="268"/>
      <c r="H824" s="268"/>
      <c r="I824" s="268"/>
      <c r="J824" s="268"/>
      <c r="K824" s="269"/>
      <c r="L824" s="269"/>
      <c r="M824" s="269"/>
      <c r="N824" s="250"/>
    </row>
    <row r="825" spans="1:14">
      <c r="A825" s="64"/>
      <c r="B825" s="268"/>
      <c r="C825" s="79" t="s">
        <v>268</v>
      </c>
      <c r="D825" s="268"/>
      <c r="E825" s="268"/>
      <c r="F825" s="268"/>
      <c r="G825" s="268"/>
      <c r="H825" s="268"/>
      <c r="I825" s="268"/>
      <c r="J825" s="268"/>
      <c r="K825" s="269"/>
      <c r="L825" s="269"/>
      <c r="M825" s="269"/>
      <c r="N825" s="64"/>
    </row>
    <row r="826" spans="1:14">
      <c r="A826" s="64"/>
      <c r="B826" s="268"/>
      <c r="C826" s="79" t="s">
        <v>269</v>
      </c>
      <c r="D826" s="268"/>
      <c r="E826" s="268"/>
      <c r="F826" s="268"/>
      <c r="G826" s="268"/>
      <c r="H826" s="268"/>
      <c r="I826" s="268"/>
      <c r="J826" s="268"/>
      <c r="K826" s="269"/>
      <c r="L826" s="269"/>
      <c r="M826" s="269"/>
      <c r="N826" s="64"/>
    </row>
    <row r="827" spans="1:14" ht="41.4">
      <c r="A827" s="64"/>
      <c r="B827" s="131" t="s">
        <v>2</v>
      </c>
      <c r="C827" s="131" t="s">
        <v>3</v>
      </c>
      <c r="D827" s="131" t="s">
        <v>4</v>
      </c>
      <c r="E827" s="131" t="s">
        <v>5</v>
      </c>
      <c r="F827" s="131" t="s">
        <v>6</v>
      </c>
      <c r="G827" s="131" t="s">
        <v>7</v>
      </c>
      <c r="H827" s="270" t="s">
        <v>8</v>
      </c>
      <c r="I827" s="131" t="s">
        <v>9</v>
      </c>
      <c r="J827" s="131" t="s">
        <v>10</v>
      </c>
      <c r="K827" s="131" t="s">
        <v>11</v>
      </c>
      <c r="L827" s="131" t="s">
        <v>12</v>
      </c>
      <c r="M827" s="131" t="s">
        <v>13</v>
      </c>
      <c r="N827" s="71" t="s">
        <v>25</v>
      </c>
    </row>
    <row r="828" spans="1:14" ht="96.6">
      <c r="A828" s="64"/>
      <c r="B828" s="258">
        <v>1</v>
      </c>
      <c r="C828" s="271" t="s">
        <v>270</v>
      </c>
      <c r="D828" s="258" t="s">
        <v>271</v>
      </c>
      <c r="E828" s="258">
        <v>1400</v>
      </c>
      <c r="F828" s="258">
        <v>1</v>
      </c>
      <c r="G828" s="220">
        <f t="shared" ref="G828:G829" si="287">CEILING(E828/F828,1)</f>
        <v>1400</v>
      </c>
      <c r="H828" s="272"/>
      <c r="I828" s="95">
        <f t="shared" ref="I828" si="288">H828*L828+H828</f>
        <v>0</v>
      </c>
      <c r="J828" s="95">
        <f t="shared" ref="J828" si="289">ROUND(G828*H828,2)</f>
        <v>0</v>
      </c>
      <c r="K828" s="95">
        <f t="shared" ref="K828" si="290">ROUND(G828*I828,2)</f>
        <v>0</v>
      </c>
      <c r="L828" s="273"/>
      <c r="M828" s="274" t="s">
        <v>17</v>
      </c>
      <c r="N828" s="161"/>
    </row>
    <row r="829" spans="1:14" ht="110.4">
      <c r="A829" s="64"/>
      <c r="B829" s="260">
        <v>2</v>
      </c>
      <c r="C829" s="275" t="s">
        <v>391</v>
      </c>
      <c r="D829" s="260" t="s">
        <v>271</v>
      </c>
      <c r="E829" s="261">
        <v>500</v>
      </c>
      <c r="F829" s="258">
        <v>1</v>
      </c>
      <c r="G829" s="220">
        <f t="shared" si="287"/>
        <v>500</v>
      </c>
      <c r="H829" s="276"/>
      <c r="I829" s="95">
        <f t="shared" ref="I829" si="291">H829*L829+H829</f>
        <v>0</v>
      </c>
      <c r="J829" s="95">
        <f t="shared" ref="J829" si="292">ROUND(G829*H829,2)</f>
        <v>0</v>
      </c>
      <c r="K829" s="95">
        <f t="shared" ref="K829" si="293">ROUND(G829*I829,2)</f>
        <v>0</v>
      </c>
      <c r="L829" s="159"/>
      <c r="M829" s="160" t="s">
        <v>17</v>
      </c>
      <c r="N829" s="161"/>
    </row>
    <row r="830" spans="1:14">
      <c r="A830" s="64"/>
      <c r="B830" s="277" t="s">
        <v>23</v>
      </c>
      <c r="C830" s="278"/>
      <c r="D830" s="278"/>
      <c r="E830" s="278"/>
      <c r="F830" s="278"/>
      <c r="G830" s="279"/>
      <c r="H830" s="280"/>
      <c r="I830" s="281"/>
      <c r="J830" s="245">
        <f>SUM(J828:J829)</f>
        <v>0</v>
      </c>
      <c r="K830" s="245">
        <f>SUM(K828:K829)</f>
        <v>0</v>
      </c>
      <c r="L830" s="269"/>
      <c r="M830" s="269"/>
      <c r="N830" s="64"/>
    </row>
    <row r="831" spans="1:14">
      <c r="A831" s="64"/>
      <c r="B831" s="99"/>
      <c r="C831" s="99"/>
      <c r="D831" s="99"/>
      <c r="E831" s="99"/>
      <c r="F831" s="99"/>
      <c r="G831" s="99"/>
      <c r="H831" s="99"/>
      <c r="I831" s="99"/>
      <c r="J831" s="247" t="s">
        <v>24</v>
      </c>
      <c r="K831" s="213">
        <f>K830-J830</f>
        <v>0</v>
      </c>
      <c r="L831" s="269"/>
      <c r="M831" s="269"/>
      <c r="N831" s="64"/>
    </row>
    <row r="832" spans="1:14">
      <c r="A832" s="64"/>
      <c r="B832" s="99"/>
      <c r="C832" s="99"/>
      <c r="D832" s="99"/>
      <c r="E832" s="99"/>
      <c r="F832" s="99"/>
      <c r="G832" s="99"/>
      <c r="H832" s="99"/>
      <c r="I832" s="99"/>
      <c r="J832" s="282"/>
      <c r="K832" s="283"/>
      <c r="L832" s="269"/>
      <c r="M832" s="269"/>
      <c r="N832" s="64"/>
    </row>
    <row r="833" spans="1:14">
      <c r="A833" s="64"/>
      <c r="B833" s="169" t="s">
        <v>344</v>
      </c>
      <c r="C833" s="170"/>
      <c r="D833" s="170"/>
      <c r="E833" s="170"/>
      <c r="F833" s="105"/>
      <c r="G833" s="99"/>
      <c r="H833" s="99"/>
      <c r="I833" s="99"/>
      <c r="J833" s="282"/>
      <c r="K833" s="283"/>
      <c r="L833" s="269"/>
      <c r="M833" s="269"/>
      <c r="N833" s="64"/>
    </row>
    <row r="834" spans="1:14" ht="41.4">
      <c r="A834" s="131" t="s">
        <v>2</v>
      </c>
      <c r="B834" s="171" t="s">
        <v>345</v>
      </c>
      <c r="C834" s="171" t="s">
        <v>346</v>
      </c>
      <c r="D834" s="172" t="s">
        <v>347</v>
      </c>
      <c r="E834" s="709" t="s">
        <v>348</v>
      </c>
      <c r="F834" s="710"/>
      <c r="G834" s="64"/>
      <c r="H834" s="64"/>
      <c r="I834" s="64"/>
      <c r="J834" s="64"/>
      <c r="K834" s="64"/>
      <c r="L834" s="64"/>
      <c r="M834" s="64"/>
      <c r="N834" s="64"/>
    </row>
    <row r="835" spans="1:14">
      <c r="A835" s="161"/>
      <c r="B835" s="173"/>
      <c r="C835" s="173"/>
      <c r="D835" s="174"/>
      <c r="E835" s="707"/>
      <c r="F835" s="708"/>
      <c r="G835" s="64"/>
      <c r="H835" s="64"/>
      <c r="I835" s="64"/>
      <c r="J835" s="64"/>
      <c r="K835" s="64"/>
      <c r="L835" s="64"/>
      <c r="M835" s="64"/>
      <c r="N835" s="64"/>
    </row>
    <row r="836" spans="1:14">
      <c r="A836" s="161"/>
      <c r="B836" s="173"/>
      <c r="C836" s="173"/>
      <c r="D836" s="174"/>
      <c r="E836" s="707"/>
      <c r="F836" s="708"/>
      <c r="G836" s="64"/>
      <c r="H836" s="64"/>
      <c r="I836" s="64"/>
      <c r="J836" s="64"/>
      <c r="K836" s="64"/>
      <c r="L836" s="64"/>
      <c r="M836" s="64"/>
      <c r="N836" s="64"/>
    </row>
    <row r="837" spans="1:14">
      <c r="A837" s="161"/>
      <c r="B837" s="173"/>
      <c r="C837" s="173"/>
      <c r="D837" s="174"/>
      <c r="E837" s="707"/>
      <c r="F837" s="708"/>
      <c r="G837" s="64"/>
      <c r="H837" s="64"/>
      <c r="I837" s="64"/>
      <c r="J837" s="64"/>
      <c r="K837" s="64"/>
      <c r="L837" s="64"/>
      <c r="M837" s="64"/>
      <c r="N837" s="64"/>
    </row>
    <row r="838" spans="1:14">
      <c r="A838" s="64"/>
      <c r="B838" s="64"/>
      <c r="C838" s="64"/>
      <c r="D838" s="64"/>
      <c r="E838" s="64"/>
      <c r="F838" s="64"/>
      <c r="G838" s="64"/>
      <c r="H838" s="64"/>
      <c r="I838" s="64"/>
      <c r="J838" s="64"/>
      <c r="K838" s="64"/>
      <c r="L838" s="64"/>
      <c r="M838" s="64"/>
      <c r="N838" s="64"/>
    </row>
    <row r="839" spans="1:14">
      <c r="A839" s="64"/>
      <c r="B839" s="64"/>
      <c r="C839" s="64"/>
      <c r="D839" s="64"/>
      <c r="E839" s="64"/>
      <c r="F839" s="64"/>
      <c r="G839" s="64"/>
      <c r="H839" s="64"/>
      <c r="I839" s="64"/>
      <c r="J839" s="64"/>
      <c r="K839" s="64"/>
      <c r="L839" s="64"/>
      <c r="M839" s="64"/>
      <c r="N839" s="64"/>
    </row>
    <row r="840" spans="1:14">
      <c r="A840" s="64"/>
      <c r="B840" s="268"/>
      <c r="C840" s="78" t="s">
        <v>333</v>
      </c>
      <c r="D840" s="284"/>
      <c r="E840" s="211"/>
      <c r="F840" s="211"/>
      <c r="G840" s="211"/>
      <c r="H840" s="211"/>
      <c r="I840" s="211"/>
      <c r="J840" s="211"/>
      <c r="K840" s="211"/>
      <c r="L840" s="211"/>
      <c r="M840" s="211"/>
      <c r="N840" s="64"/>
    </row>
    <row r="841" spans="1:14">
      <c r="A841" s="64"/>
      <c r="B841" s="268"/>
      <c r="C841" s="79" t="s">
        <v>27</v>
      </c>
      <c r="D841" s="285"/>
      <c r="E841" s="211"/>
      <c r="F841" s="211"/>
      <c r="G841" s="211"/>
      <c r="H841" s="211"/>
      <c r="I841" s="211"/>
      <c r="J841" s="211"/>
      <c r="K841" s="211"/>
      <c r="L841" s="211"/>
      <c r="M841" s="211"/>
      <c r="N841" s="64"/>
    </row>
    <row r="842" spans="1:14">
      <c r="A842" s="64"/>
      <c r="B842" s="268"/>
      <c r="C842" s="79" t="s">
        <v>28</v>
      </c>
      <c r="D842" s="285"/>
      <c r="E842" s="211"/>
      <c r="F842" s="211"/>
      <c r="G842" s="211"/>
      <c r="H842" s="211"/>
      <c r="I842" s="211"/>
      <c r="J842" s="211"/>
      <c r="K842" s="211"/>
      <c r="L842" s="211"/>
      <c r="M842" s="211"/>
      <c r="N842" s="64"/>
    </row>
    <row r="843" spans="1:14" ht="41.4">
      <c r="A843" s="64"/>
      <c r="B843" s="131" t="s">
        <v>2</v>
      </c>
      <c r="C843" s="253" t="s">
        <v>3</v>
      </c>
      <c r="D843" s="90" t="s">
        <v>4</v>
      </c>
      <c r="E843" s="90" t="s">
        <v>5</v>
      </c>
      <c r="F843" s="90" t="s">
        <v>6</v>
      </c>
      <c r="G843" s="90" t="s">
        <v>7</v>
      </c>
      <c r="H843" s="91" t="s">
        <v>8</v>
      </c>
      <c r="I843" s="90" t="s">
        <v>9</v>
      </c>
      <c r="J843" s="90" t="s">
        <v>10</v>
      </c>
      <c r="K843" s="130" t="s">
        <v>11</v>
      </c>
      <c r="L843" s="130" t="s">
        <v>12</v>
      </c>
      <c r="M843" s="131" t="s">
        <v>13</v>
      </c>
      <c r="N843" s="71" t="s">
        <v>25</v>
      </c>
    </row>
    <row r="844" spans="1:14" ht="131.25" customHeight="1">
      <c r="A844" s="64"/>
      <c r="B844" s="772">
        <v>1</v>
      </c>
      <c r="C844" s="761" t="s">
        <v>272</v>
      </c>
      <c r="D844" s="773" t="s">
        <v>16</v>
      </c>
      <c r="E844" s="774">
        <v>10</v>
      </c>
      <c r="F844" s="775">
        <v>5</v>
      </c>
      <c r="G844" s="49">
        <f>CEILING(E844/F844,1)</f>
        <v>2</v>
      </c>
      <c r="H844" s="776"/>
      <c r="I844" s="95">
        <f t="shared" ref="I844" si="294">H844*L844+H844</f>
        <v>0</v>
      </c>
      <c r="J844" s="95">
        <f t="shared" ref="J844" si="295">ROUND(G844*H844,2)</f>
        <v>0</v>
      </c>
      <c r="K844" s="95">
        <f t="shared" ref="K844" si="296">ROUND(G844*I844,2)</f>
        <v>0</v>
      </c>
      <c r="L844" s="204"/>
      <c r="M844" s="205"/>
      <c r="N844" s="161"/>
    </row>
    <row r="845" spans="1:14" ht="122.25" customHeight="1">
      <c r="A845" s="64"/>
      <c r="B845" s="775">
        <v>2</v>
      </c>
      <c r="C845" s="761" t="s">
        <v>273</v>
      </c>
      <c r="D845" s="773" t="s">
        <v>16</v>
      </c>
      <c r="E845" s="774">
        <v>10</v>
      </c>
      <c r="F845" s="775">
        <v>5</v>
      </c>
      <c r="G845" s="49">
        <f>CEILING(E845/F845,1)</f>
        <v>2</v>
      </c>
      <c r="H845" s="776"/>
      <c r="I845" s="95">
        <f t="shared" ref="I845" si="297">H845*L845+H845</f>
        <v>0</v>
      </c>
      <c r="J845" s="95">
        <f t="shared" ref="J845" si="298">ROUND(G845*H845,2)</f>
        <v>0</v>
      </c>
      <c r="K845" s="95">
        <f t="shared" ref="K845" si="299">ROUND(G845*I845,2)</f>
        <v>0</v>
      </c>
      <c r="L845" s="204"/>
      <c r="M845" s="205"/>
      <c r="N845" s="161"/>
    </row>
    <row r="846" spans="1:14">
      <c r="A846" s="64"/>
      <c r="B846" s="207" t="s">
        <v>23</v>
      </c>
      <c r="C846" s="208"/>
      <c r="D846" s="209"/>
      <c r="E846" s="209"/>
      <c r="F846" s="209"/>
      <c r="G846" s="209"/>
      <c r="H846" s="209"/>
      <c r="I846" s="210"/>
      <c r="J846" s="245">
        <f>SUM(J844:J845)</f>
        <v>0</v>
      </c>
      <c r="K846" s="245">
        <f>SUM(K844:K845)</f>
        <v>0</v>
      </c>
      <c r="L846" s="211"/>
      <c r="M846" s="211"/>
      <c r="N846" s="64"/>
    </row>
    <row r="847" spans="1:14">
      <c r="A847" s="64"/>
      <c r="B847" s="211"/>
      <c r="C847" s="211" t="s">
        <v>275</v>
      </c>
      <c r="D847" s="211"/>
      <c r="E847" s="211"/>
      <c r="F847" s="211"/>
      <c r="G847" s="211"/>
      <c r="H847" s="211"/>
      <c r="I847" s="211"/>
      <c r="J847" s="247" t="s">
        <v>24</v>
      </c>
      <c r="K847" s="213">
        <f>K846-J846</f>
        <v>0</v>
      </c>
      <c r="L847" s="211"/>
      <c r="M847" s="211"/>
      <c r="N847" s="64"/>
    </row>
    <row r="848" spans="1:14">
      <c r="A848" s="64"/>
      <c r="B848" s="64"/>
      <c r="C848" s="64"/>
      <c r="D848" s="64"/>
      <c r="E848" s="64"/>
      <c r="F848" s="64"/>
      <c r="G848" s="64"/>
      <c r="H848" s="64"/>
      <c r="I848" s="64"/>
      <c r="J848" s="64"/>
      <c r="K848" s="64"/>
      <c r="L848" s="64"/>
      <c r="M848" s="64"/>
      <c r="N848" s="64"/>
    </row>
    <row r="849" spans="1:14">
      <c r="A849" s="64"/>
      <c r="B849" s="64"/>
      <c r="C849" s="64"/>
      <c r="D849" s="64"/>
      <c r="E849" s="64"/>
      <c r="F849" s="64"/>
      <c r="G849" s="64"/>
      <c r="H849" s="64"/>
      <c r="I849" s="64"/>
      <c r="J849" s="64"/>
      <c r="K849" s="64"/>
      <c r="L849" s="64"/>
      <c r="M849" s="64"/>
      <c r="N849" s="64"/>
    </row>
    <row r="850" spans="1:14">
      <c r="A850" s="64"/>
      <c r="B850" s="64"/>
      <c r="C850" s="64"/>
      <c r="D850" s="64"/>
      <c r="E850" s="64"/>
      <c r="F850" s="64"/>
      <c r="G850" s="64"/>
      <c r="H850" s="64"/>
      <c r="I850" s="64"/>
      <c r="J850" s="64"/>
      <c r="K850" s="64"/>
      <c r="L850" s="64"/>
      <c r="M850" s="64"/>
      <c r="N850" s="64"/>
    </row>
    <row r="851" spans="1:14">
      <c r="A851" s="64"/>
      <c r="B851" s="18"/>
      <c r="C851" s="78" t="s">
        <v>336</v>
      </c>
      <c r="D851" s="18"/>
      <c r="E851" s="18"/>
      <c r="F851" s="18"/>
      <c r="G851" s="18"/>
      <c r="H851" s="286"/>
      <c r="I851" s="18"/>
      <c r="J851" s="18"/>
      <c r="K851" s="18"/>
      <c r="L851" s="18"/>
      <c r="M851" s="18"/>
      <c r="N851" s="64"/>
    </row>
    <row r="852" spans="1:14">
      <c r="A852" s="64"/>
      <c r="B852" s="18"/>
      <c r="C852" s="79" t="s">
        <v>268</v>
      </c>
      <c r="D852" s="18"/>
      <c r="E852" s="18"/>
      <c r="F852" s="18"/>
      <c r="G852" s="18"/>
      <c r="H852" s="286"/>
      <c r="I852" s="18"/>
      <c r="J852" s="18"/>
      <c r="K852" s="18"/>
      <c r="L852" s="18"/>
      <c r="M852" s="18"/>
      <c r="N852" s="64"/>
    </row>
    <row r="853" spans="1:14">
      <c r="A853" s="64"/>
      <c r="B853" s="18"/>
      <c r="C853" s="79" t="s">
        <v>269</v>
      </c>
      <c r="D853" s="18"/>
      <c r="E853" s="18"/>
      <c r="F853" s="18"/>
      <c r="G853" s="18"/>
      <c r="H853" s="286"/>
      <c r="I853" s="18"/>
      <c r="J853" s="18"/>
      <c r="K853" s="18"/>
      <c r="L853" s="18"/>
      <c r="M853" s="18"/>
      <c r="N853" s="64"/>
    </row>
    <row r="854" spans="1:14" ht="41.4">
      <c r="A854" s="64"/>
      <c r="B854" s="90" t="s">
        <v>2</v>
      </c>
      <c r="C854" s="90" t="s">
        <v>3</v>
      </c>
      <c r="D854" s="90" t="s">
        <v>4</v>
      </c>
      <c r="E854" s="90" t="s">
        <v>5</v>
      </c>
      <c r="F854" s="90" t="s">
        <v>6</v>
      </c>
      <c r="G854" s="90" t="s">
        <v>7</v>
      </c>
      <c r="H854" s="91" t="s">
        <v>8</v>
      </c>
      <c r="I854" s="90" t="s">
        <v>9</v>
      </c>
      <c r="J854" s="90" t="s">
        <v>10</v>
      </c>
      <c r="K854" s="130" t="s">
        <v>11</v>
      </c>
      <c r="L854" s="130" t="s">
        <v>12</v>
      </c>
      <c r="M854" s="131" t="s">
        <v>13</v>
      </c>
      <c r="N854" s="71" t="s">
        <v>25</v>
      </c>
    </row>
    <row r="855" spans="1:14" ht="27.6">
      <c r="A855" s="64"/>
      <c r="B855" s="49">
        <v>1</v>
      </c>
      <c r="C855" s="287" t="s">
        <v>284</v>
      </c>
      <c r="D855" s="32" t="s">
        <v>16</v>
      </c>
      <c r="E855" s="288">
        <v>20</v>
      </c>
      <c r="F855" s="49">
        <v>1</v>
      </c>
      <c r="G855" s="49">
        <f>CEILING(E855/F855,1)</f>
        <v>20</v>
      </c>
      <c r="H855" s="289"/>
      <c r="I855" s="95">
        <f t="shared" ref="I855" si="300">H855*L855+H855</f>
        <v>0</v>
      </c>
      <c r="J855" s="95">
        <f t="shared" ref="J855" si="301">ROUND(G855*H855,2)</f>
        <v>0</v>
      </c>
      <c r="K855" s="95">
        <f t="shared" ref="K855" si="302">ROUND(G855*I855,2)</f>
        <v>0</v>
      </c>
      <c r="L855" s="19"/>
      <c r="M855" s="143"/>
      <c r="N855" s="161"/>
    </row>
    <row r="856" spans="1:14" ht="27.6">
      <c r="A856" s="64"/>
      <c r="B856" s="290">
        <v>2</v>
      </c>
      <c r="C856" s="287" t="s">
        <v>285</v>
      </c>
      <c r="D856" s="32" t="s">
        <v>16</v>
      </c>
      <c r="E856" s="288">
        <v>9</v>
      </c>
      <c r="F856" s="291">
        <v>1</v>
      </c>
      <c r="G856" s="49">
        <f>CEILING(E856/F856,1)</f>
        <v>9</v>
      </c>
      <c r="H856" s="289"/>
      <c r="I856" s="95">
        <f t="shared" ref="I856:I858" si="303">H856*L856+H856</f>
        <v>0</v>
      </c>
      <c r="J856" s="95">
        <f t="shared" ref="J856:J858" si="304">ROUND(G856*H856,2)</f>
        <v>0</v>
      </c>
      <c r="K856" s="95">
        <f t="shared" ref="K856:K858" si="305">ROUND(G856*I856,2)</f>
        <v>0</v>
      </c>
      <c r="L856" s="19"/>
      <c r="M856" s="143"/>
      <c r="N856" s="161"/>
    </row>
    <row r="857" spans="1:14" ht="55.2">
      <c r="A857" s="64"/>
      <c r="B857" s="290">
        <v>3</v>
      </c>
      <c r="C857" s="287" t="s">
        <v>286</v>
      </c>
      <c r="D857" s="32" t="s">
        <v>16</v>
      </c>
      <c r="E857" s="288">
        <v>3000</v>
      </c>
      <c r="F857" s="291">
        <v>100</v>
      </c>
      <c r="G857" s="49">
        <f>CEILING(E857/F857,1)</f>
        <v>30</v>
      </c>
      <c r="H857" s="289"/>
      <c r="I857" s="95">
        <f t="shared" si="303"/>
        <v>0</v>
      </c>
      <c r="J857" s="95">
        <f t="shared" si="304"/>
        <v>0</v>
      </c>
      <c r="K857" s="95">
        <f t="shared" si="305"/>
        <v>0</v>
      </c>
      <c r="L857" s="19"/>
      <c r="M857" s="292"/>
      <c r="N857" s="161"/>
    </row>
    <row r="858" spans="1:14">
      <c r="A858" s="64"/>
      <c r="B858" s="293">
        <v>4</v>
      </c>
      <c r="C858" s="56" t="s">
        <v>287</v>
      </c>
      <c r="D858" s="57" t="s">
        <v>16</v>
      </c>
      <c r="E858" s="294">
        <v>1</v>
      </c>
      <c r="F858" s="293">
        <v>1</v>
      </c>
      <c r="G858" s="100">
        <f>CEILING(E858/F858,1)</f>
        <v>1</v>
      </c>
      <c r="H858" s="295"/>
      <c r="I858" s="95">
        <f t="shared" si="303"/>
        <v>0</v>
      </c>
      <c r="J858" s="95">
        <f t="shared" si="304"/>
        <v>0</v>
      </c>
      <c r="K858" s="95">
        <f t="shared" si="305"/>
        <v>0</v>
      </c>
      <c r="L858" s="21"/>
      <c r="M858" s="143"/>
      <c r="N858" s="161"/>
    </row>
    <row r="859" spans="1:14">
      <c r="A859" s="64"/>
      <c r="B859" s="738" t="s">
        <v>23</v>
      </c>
      <c r="C859" s="739"/>
      <c r="D859" s="739"/>
      <c r="E859" s="739"/>
      <c r="F859" s="739"/>
      <c r="G859" s="739"/>
      <c r="H859" s="739"/>
      <c r="I859" s="740"/>
      <c r="J859" s="17">
        <f>SUM(J855:J858)</f>
        <v>0</v>
      </c>
      <c r="K859" s="17">
        <f>SUM(K855:K858)</f>
        <v>0</v>
      </c>
      <c r="L859" s="296"/>
      <c r="M859" s="18"/>
      <c r="N859" s="64"/>
    </row>
    <row r="860" spans="1:14">
      <c r="A860" s="64"/>
      <c r="B860" s="296"/>
      <c r="C860" s="297"/>
      <c r="D860" s="296"/>
      <c r="E860" s="296"/>
      <c r="F860" s="296"/>
      <c r="G860" s="296"/>
      <c r="H860" s="296"/>
      <c r="I860" s="296"/>
      <c r="J860" s="298" t="s">
        <v>24</v>
      </c>
      <c r="K860" s="185">
        <f>K859-J859</f>
        <v>0</v>
      </c>
      <c r="L860" s="296"/>
      <c r="M860" s="18"/>
      <c r="N860" s="64"/>
    </row>
    <row r="861" spans="1:14">
      <c r="A861" s="64"/>
      <c r="B861" s="296"/>
      <c r="C861" s="711"/>
      <c r="D861" s="711"/>
      <c r="E861" s="711"/>
      <c r="F861" s="711"/>
      <c r="G861" s="711"/>
      <c r="H861" s="711"/>
      <c r="I861" s="711"/>
      <c r="J861" s="299"/>
      <c r="K861" s="20"/>
      <c r="L861" s="296"/>
      <c r="M861" s="18"/>
      <c r="N861" s="64"/>
    </row>
    <row r="862" spans="1:14">
      <c r="A862" s="64"/>
      <c r="B862" s="296"/>
      <c r="C862" s="711"/>
      <c r="D862" s="711"/>
      <c r="E862" s="711"/>
      <c r="F862" s="711"/>
      <c r="G862" s="711"/>
      <c r="H862" s="711"/>
      <c r="I862" s="711"/>
      <c r="J862" s="299"/>
      <c r="K862" s="20"/>
      <c r="L862" s="296"/>
      <c r="M862" s="18"/>
      <c r="N862" s="64"/>
    </row>
    <row r="863" spans="1:14">
      <c r="A863" s="64"/>
      <c r="B863" s="296"/>
      <c r="C863" s="297"/>
      <c r="D863" s="297"/>
      <c r="E863" s="297"/>
      <c r="F863" s="297"/>
      <c r="G863" s="297"/>
      <c r="H863" s="297"/>
      <c r="I863" s="297"/>
      <c r="J863" s="299"/>
      <c r="K863" s="20"/>
      <c r="L863" s="296"/>
      <c r="M863" s="18"/>
      <c r="N863" s="64"/>
    </row>
    <row r="864" spans="1:14">
      <c r="A864" s="64"/>
      <c r="B864" s="300"/>
      <c r="C864" s="79" t="s">
        <v>235</v>
      </c>
      <c r="D864" s="300"/>
      <c r="E864" s="300"/>
      <c r="F864" s="300"/>
      <c r="G864" s="300"/>
      <c r="H864" s="300"/>
      <c r="I864" s="300"/>
      <c r="J864" s="301"/>
      <c r="K864" s="301"/>
      <c r="L864" s="301"/>
      <c r="M864" s="301"/>
      <c r="N864" s="64"/>
    </row>
    <row r="865" spans="1:14">
      <c r="A865" s="64"/>
      <c r="B865" s="300"/>
      <c r="C865" s="79" t="s">
        <v>276</v>
      </c>
      <c r="D865" s="300"/>
      <c r="E865" s="300"/>
      <c r="F865" s="300"/>
      <c r="G865" s="300"/>
      <c r="H865" s="300"/>
      <c r="I865" s="300"/>
      <c r="J865" s="301"/>
      <c r="K865" s="301"/>
      <c r="L865" s="301"/>
      <c r="M865" s="301"/>
      <c r="N865" s="64"/>
    </row>
    <row r="866" spans="1:14">
      <c r="A866" s="64"/>
      <c r="B866" s="300"/>
      <c r="C866" s="79" t="s">
        <v>1</v>
      </c>
      <c r="D866" s="300"/>
      <c r="E866" s="300"/>
      <c r="F866" s="300"/>
      <c r="G866" s="300"/>
      <c r="H866" s="300"/>
      <c r="I866" s="300"/>
      <c r="J866" s="301"/>
      <c r="K866" s="301"/>
      <c r="L866" s="301"/>
      <c r="M866" s="301"/>
      <c r="N866" s="64"/>
    </row>
    <row r="867" spans="1:14" ht="41.4">
      <c r="A867" s="64"/>
      <c r="B867" s="90" t="s">
        <v>2</v>
      </c>
      <c r="C867" s="90" t="s">
        <v>3</v>
      </c>
      <c r="D867" s="90" t="s">
        <v>4</v>
      </c>
      <c r="E867" s="90" t="s">
        <v>5</v>
      </c>
      <c r="F867" s="90" t="s">
        <v>6</v>
      </c>
      <c r="G867" s="90" t="s">
        <v>7</v>
      </c>
      <c r="H867" s="91" t="s">
        <v>8</v>
      </c>
      <c r="I867" s="90" t="s">
        <v>9</v>
      </c>
      <c r="J867" s="90" t="s">
        <v>10</v>
      </c>
      <c r="K867" s="130" t="s">
        <v>11</v>
      </c>
      <c r="L867" s="130" t="s">
        <v>12</v>
      </c>
      <c r="M867" s="131" t="s">
        <v>13</v>
      </c>
      <c r="N867" s="71" t="s">
        <v>25</v>
      </c>
    </row>
    <row r="868" spans="1:14">
      <c r="A868" s="64"/>
      <c r="B868" s="302">
        <v>1</v>
      </c>
      <c r="C868" s="303" t="s">
        <v>277</v>
      </c>
      <c r="D868" s="304" t="s">
        <v>16</v>
      </c>
      <c r="E868" s="305">
        <v>200</v>
      </c>
      <c r="F868" s="306">
        <v>1</v>
      </c>
      <c r="G868" s="49">
        <f t="shared" ref="G868:G873" si="306">CEILING(E868/F868,1)</f>
        <v>200</v>
      </c>
      <c r="H868" s="118"/>
      <c r="I868" s="95">
        <f t="shared" ref="I868" si="307">H868*L868+H868</f>
        <v>0</v>
      </c>
      <c r="J868" s="95">
        <f t="shared" ref="J868" si="308">ROUND(G868*H868,2)</f>
        <v>0</v>
      </c>
      <c r="K868" s="95">
        <f t="shared" ref="K868" si="309">ROUND(G868*I868,2)</f>
        <v>0</v>
      </c>
      <c r="L868" s="307"/>
      <c r="M868" s="303"/>
      <c r="N868" s="161"/>
    </row>
    <row r="869" spans="1:14">
      <c r="A869" s="64"/>
      <c r="B869" s="302">
        <v>2</v>
      </c>
      <c r="C869" s="303" t="s">
        <v>278</v>
      </c>
      <c r="D869" s="304" t="s">
        <v>16</v>
      </c>
      <c r="E869" s="305">
        <v>2000</v>
      </c>
      <c r="F869" s="306">
        <v>1</v>
      </c>
      <c r="G869" s="49">
        <f t="shared" si="306"/>
        <v>2000</v>
      </c>
      <c r="H869" s="118"/>
      <c r="I869" s="95">
        <f t="shared" ref="I869:I873" si="310">H869*L869+H869</f>
        <v>0</v>
      </c>
      <c r="J869" s="95">
        <f t="shared" ref="J869:J873" si="311">ROUND(G869*H869,2)</f>
        <v>0</v>
      </c>
      <c r="K869" s="95">
        <f t="shared" ref="K869:K873" si="312">ROUND(G869*I869,2)</f>
        <v>0</v>
      </c>
      <c r="L869" s="307"/>
      <c r="M869" s="303"/>
      <c r="N869" s="161"/>
    </row>
    <row r="870" spans="1:14">
      <c r="A870" s="64"/>
      <c r="B870" s="302">
        <v>3</v>
      </c>
      <c r="C870" s="303" t="s">
        <v>279</v>
      </c>
      <c r="D870" s="304" t="s">
        <v>16</v>
      </c>
      <c r="E870" s="305">
        <v>800</v>
      </c>
      <c r="F870" s="306">
        <v>1</v>
      </c>
      <c r="G870" s="49">
        <f t="shared" si="306"/>
        <v>800</v>
      </c>
      <c r="H870" s="118"/>
      <c r="I870" s="95">
        <f t="shared" si="310"/>
        <v>0</v>
      </c>
      <c r="J870" s="95">
        <f t="shared" si="311"/>
        <v>0</v>
      </c>
      <c r="K870" s="95">
        <f t="shared" si="312"/>
        <v>0</v>
      </c>
      <c r="L870" s="307"/>
      <c r="M870" s="303"/>
      <c r="N870" s="161"/>
    </row>
    <row r="871" spans="1:14" ht="27.6">
      <c r="A871" s="64"/>
      <c r="B871" s="302">
        <v>4</v>
      </c>
      <c r="C871" s="303" t="s">
        <v>280</v>
      </c>
      <c r="D871" s="304" t="s">
        <v>16</v>
      </c>
      <c r="E871" s="305">
        <v>30</v>
      </c>
      <c r="F871" s="306">
        <v>1</v>
      </c>
      <c r="G871" s="49">
        <f t="shared" si="306"/>
        <v>30</v>
      </c>
      <c r="H871" s="118"/>
      <c r="I871" s="95">
        <f t="shared" si="310"/>
        <v>0</v>
      </c>
      <c r="J871" s="95">
        <f t="shared" si="311"/>
        <v>0</v>
      </c>
      <c r="K871" s="95">
        <f t="shared" si="312"/>
        <v>0</v>
      </c>
      <c r="L871" s="307"/>
      <c r="M871" s="303"/>
      <c r="N871" s="161"/>
    </row>
    <row r="872" spans="1:14" ht="27.6">
      <c r="A872" s="64"/>
      <c r="B872" s="302">
        <v>5</v>
      </c>
      <c r="C872" s="303" t="s">
        <v>281</v>
      </c>
      <c r="D872" s="304" t="s">
        <v>16</v>
      </c>
      <c r="E872" s="305">
        <v>6</v>
      </c>
      <c r="F872" s="306">
        <v>1</v>
      </c>
      <c r="G872" s="49">
        <f t="shared" si="306"/>
        <v>6</v>
      </c>
      <c r="H872" s="118"/>
      <c r="I872" s="95">
        <f t="shared" si="310"/>
        <v>0</v>
      </c>
      <c r="J872" s="95">
        <f t="shared" si="311"/>
        <v>0</v>
      </c>
      <c r="K872" s="95">
        <f t="shared" si="312"/>
        <v>0</v>
      </c>
      <c r="L872" s="307"/>
      <c r="M872" s="303"/>
      <c r="N872" s="161"/>
    </row>
    <row r="873" spans="1:14">
      <c r="A873" s="64"/>
      <c r="B873" s="302">
        <v>6</v>
      </c>
      <c r="C873" s="303" t="s">
        <v>282</v>
      </c>
      <c r="D873" s="304" t="s">
        <v>16</v>
      </c>
      <c r="E873" s="305">
        <v>5</v>
      </c>
      <c r="F873" s="306">
        <v>1</v>
      </c>
      <c r="G873" s="49">
        <f t="shared" si="306"/>
        <v>5</v>
      </c>
      <c r="H873" s="118"/>
      <c r="I873" s="95">
        <f t="shared" si="310"/>
        <v>0</v>
      </c>
      <c r="J873" s="95">
        <f t="shared" si="311"/>
        <v>0</v>
      </c>
      <c r="K873" s="95">
        <f t="shared" si="312"/>
        <v>0</v>
      </c>
      <c r="L873" s="307"/>
      <c r="M873" s="303"/>
      <c r="N873" s="161"/>
    </row>
    <row r="874" spans="1:14">
      <c r="A874" s="64"/>
      <c r="B874" s="134" t="s">
        <v>23</v>
      </c>
      <c r="C874" s="96"/>
      <c r="D874" s="97"/>
      <c r="E874" s="96"/>
      <c r="F874" s="96"/>
      <c r="G874" s="96"/>
      <c r="H874" s="96"/>
      <c r="I874" s="98"/>
      <c r="J874" s="16">
        <f>SUM(J868:J873)</f>
        <v>0</v>
      </c>
      <c r="K874" s="17">
        <f>SUM(K868:K873)</f>
        <v>0</v>
      </c>
      <c r="L874" s="135"/>
      <c r="M874" s="135"/>
      <c r="N874" s="64"/>
    </row>
    <row r="875" spans="1:14">
      <c r="A875" s="64"/>
      <c r="B875" s="308"/>
      <c r="C875" s="99"/>
      <c r="D875" s="135"/>
      <c r="E875" s="135"/>
      <c r="F875" s="135"/>
      <c r="G875" s="308"/>
      <c r="H875" s="135"/>
      <c r="I875" s="308"/>
      <c r="J875" s="298" t="s">
        <v>24</v>
      </c>
      <c r="K875" s="185">
        <f>K874-J874</f>
        <v>0</v>
      </c>
      <c r="L875" s="135"/>
      <c r="M875" s="135"/>
      <c r="N875" s="64"/>
    </row>
    <row r="879" spans="1:14">
      <c r="B879" s="23"/>
      <c r="C879" s="78" t="s">
        <v>334</v>
      </c>
      <c r="D879" s="26"/>
      <c r="E879" s="27"/>
      <c r="F879" s="27"/>
      <c r="G879" s="27"/>
      <c r="H879" s="28"/>
      <c r="I879" s="27"/>
      <c r="J879" s="7"/>
      <c r="K879" s="7"/>
      <c r="L879" s="7"/>
      <c r="M879" s="7"/>
      <c r="N879" s="24"/>
    </row>
    <row r="880" spans="1:14">
      <c r="A880" s="64"/>
      <c r="B880" s="25"/>
      <c r="C880" s="79" t="s">
        <v>0</v>
      </c>
      <c r="D880" s="29"/>
      <c r="E880" s="27"/>
      <c r="F880" s="27"/>
      <c r="G880" s="27"/>
      <c r="H880" s="28"/>
      <c r="I880" s="27"/>
      <c r="J880" s="27"/>
      <c r="K880" s="27"/>
      <c r="L880" s="27"/>
      <c r="M880" s="27"/>
      <c r="N880" s="128"/>
    </row>
    <row r="881" spans="1:14">
      <c r="A881" s="64"/>
      <c r="B881" s="25"/>
      <c r="C881" s="79" t="s">
        <v>1</v>
      </c>
      <c r="D881" s="29"/>
      <c r="E881" s="27"/>
      <c r="F881" s="27"/>
      <c r="G881" s="27"/>
      <c r="H881" s="28"/>
      <c r="I881" s="27"/>
      <c r="J881" s="27"/>
      <c r="K881" s="27"/>
      <c r="L881" s="27"/>
      <c r="M881" s="27"/>
      <c r="N881" s="129"/>
    </row>
    <row r="882" spans="1:14" ht="41.4">
      <c r="A882" s="64"/>
      <c r="B882" s="90" t="s">
        <v>2</v>
      </c>
      <c r="C882" s="90" t="s">
        <v>3</v>
      </c>
      <c r="D882" s="90" t="s">
        <v>4</v>
      </c>
      <c r="E882" s="90" t="s">
        <v>5</v>
      </c>
      <c r="F882" s="90" t="s">
        <v>6</v>
      </c>
      <c r="G882" s="90" t="s">
        <v>7</v>
      </c>
      <c r="H882" s="91" t="s">
        <v>8</v>
      </c>
      <c r="I882" s="90" t="s">
        <v>9</v>
      </c>
      <c r="J882" s="90" t="s">
        <v>10</v>
      </c>
      <c r="K882" s="130" t="s">
        <v>11</v>
      </c>
      <c r="L882" s="130" t="s">
        <v>12</v>
      </c>
      <c r="M882" s="131" t="s">
        <v>13</v>
      </c>
      <c r="N882" s="71" t="s">
        <v>25</v>
      </c>
    </row>
    <row r="883" spans="1:14">
      <c r="A883" s="64"/>
      <c r="B883" s="93">
        <v>1</v>
      </c>
      <c r="C883" s="31" t="s">
        <v>288</v>
      </c>
      <c r="D883" s="92" t="s">
        <v>16</v>
      </c>
      <c r="E883" s="93">
        <v>80000</v>
      </c>
      <c r="F883" s="93">
        <v>50</v>
      </c>
      <c r="G883" s="33">
        <f t="shared" ref="G883:G889" si="313">CEILING(E883/F883,1)</f>
        <v>1600</v>
      </c>
      <c r="H883" s="94"/>
      <c r="I883" s="95">
        <f t="shared" ref="I883" si="314">H883*L883+H883</f>
        <v>0</v>
      </c>
      <c r="J883" s="95">
        <f t="shared" ref="J883" si="315">ROUND(G883*H883,2)</f>
        <v>0</v>
      </c>
      <c r="K883" s="95">
        <f t="shared" ref="K883" si="316">ROUND(G883*I883,2)</f>
        <v>0</v>
      </c>
      <c r="L883" s="35"/>
      <c r="M883" s="36"/>
      <c r="N883" s="132"/>
    </row>
    <row r="884" spans="1:14">
      <c r="A884" s="64"/>
      <c r="B884" s="93">
        <v>2</v>
      </c>
      <c r="C884" s="31" t="s">
        <v>289</v>
      </c>
      <c r="D884" s="92" t="s">
        <v>16</v>
      </c>
      <c r="E884" s="93">
        <v>500</v>
      </c>
      <c r="F884" s="93">
        <v>50</v>
      </c>
      <c r="G884" s="33">
        <f t="shared" si="313"/>
        <v>10</v>
      </c>
      <c r="H884" s="94"/>
      <c r="I884" s="95">
        <f t="shared" ref="I884:I889" si="317">H884*L884+H884</f>
        <v>0</v>
      </c>
      <c r="J884" s="95">
        <f t="shared" ref="J884:J889" si="318">ROUND(G884*H884,2)</f>
        <v>0</v>
      </c>
      <c r="K884" s="95">
        <f t="shared" ref="K884:K889" si="319">ROUND(G884*I884,2)</f>
        <v>0</v>
      </c>
      <c r="L884" s="35"/>
      <c r="M884" s="36"/>
      <c r="N884" s="132"/>
    </row>
    <row r="885" spans="1:14" ht="27.6">
      <c r="A885" s="64"/>
      <c r="B885" s="93">
        <v>3</v>
      </c>
      <c r="C885" s="31" t="s">
        <v>290</v>
      </c>
      <c r="D885" s="92" t="s">
        <v>16</v>
      </c>
      <c r="E885" s="93">
        <v>750</v>
      </c>
      <c r="F885" s="93">
        <v>50</v>
      </c>
      <c r="G885" s="33">
        <f t="shared" si="313"/>
        <v>15</v>
      </c>
      <c r="H885" s="94"/>
      <c r="I885" s="95">
        <f t="shared" si="317"/>
        <v>0</v>
      </c>
      <c r="J885" s="95">
        <f t="shared" si="318"/>
        <v>0</v>
      </c>
      <c r="K885" s="95">
        <f t="shared" si="319"/>
        <v>0</v>
      </c>
      <c r="L885" s="35"/>
      <c r="M885" s="36"/>
      <c r="N885" s="132"/>
    </row>
    <row r="886" spans="1:14" ht="27.6">
      <c r="A886" s="64"/>
      <c r="B886" s="93">
        <v>4</v>
      </c>
      <c r="C886" s="31" t="s">
        <v>291</v>
      </c>
      <c r="D886" s="92" t="s">
        <v>16</v>
      </c>
      <c r="E886" s="93">
        <v>400</v>
      </c>
      <c r="F886" s="93">
        <v>1</v>
      </c>
      <c r="G886" s="33">
        <f t="shared" si="313"/>
        <v>400</v>
      </c>
      <c r="H886" s="94"/>
      <c r="I886" s="95">
        <f t="shared" si="317"/>
        <v>0</v>
      </c>
      <c r="J886" s="95">
        <f t="shared" si="318"/>
        <v>0</v>
      </c>
      <c r="K886" s="95">
        <f t="shared" si="319"/>
        <v>0</v>
      </c>
      <c r="L886" s="35"/>
      <c r="M886" s="36"/>
      <c r="N886" s="132"/>
    </row>
    <row r="887" spans="1:14" ht="82.8">
      <c r="A887" s="64"/>
      <c r="B887" s="93">
        <v>5</v>
      </c>
      <c r="C887" s="31" t="s">
        <v>292</v>
      </c>
      <c r="D887" s="92" t="s">
        <v>16</v>
      </c>
      <c r="E887" s="93">
        <v>5</v>
      </c>
      <c r="F887" s="93">
        <v>1</v>
      </c>
      <c r="G887" s="33">
        <f t="shared" si="313"/>
        <v>5</v>
      </c>
      <c r="H887" s="94"/>
      <c r="I887" s="95">
        <f t="shared" si="317"/>
        <v>0</v>
      </c>
      <c r="J887" s="95">
        <f t="shared" si="318"/>
        <v>0</v>
      </c>
      <c r="K887" s="95">
        <f t="shared" si="319"/>
        <v>0</v>
      </c>
      <c r="L887" s="35"/>
      <c r="M887" s="133"/>
      <c r="N887" s="132"/>
    </row>
    <row r="888" spans="1:14" ht="55.2">
      <c r="A888" s="64"/>
      <c r="B888" s="93">
        <v>6</v>
      </c>
      <c r="C888" s="31" t="s">
        <v>293</v>
      </c>
      <c r="D888" s="92" t="s">
        <v>16</v>
      </c>
      <c r="E888" s="93">
        <v>35</v>
      </c>
      <c r="F888" s="93">
        <v>1</v>
      </c>
      <c r="G888" s="33">
        <f t="shared" si="313"/>
        <v>35</v>
      </c>
      <c r="H888" s="94"/>
      <c r="I888" s="95">
        <f t="shared" si="317"/>
        <v>0</v>
      </c>
      <c r="J888" s="95">
        <f t="shared" si="318"/>
        <v>0</v>
      </c>
      <c r="K888" s="95">
        <f t="shared" si="319"/>
        <v>0</v>
      </c>
      <c r="L888" s="35"/>
      <c r="M888" s="36"/>
      <c r="N888" s="132"/>
    </row>
    <row r="889" spans="1:14">
      <c r="A889" s="64"/>
      <c r="B889" s="93">
        <v>7</v>
      </c>
      <c r="C889" s="31" t="s">
        <v>294</v>
      </c>
      <c r="D889" s="92" t="s">
        <v>16</v>
      </c>
      <c r="E889" s="93">
        <v>150</v>
      </c>
      <c r="F889" s="93">
        <v>1</v>
      </c>
      <c r="G889" s="33">
        <f t="shared" si="313"/>
        <v>150</v>
      </c>
      <c r="H889" s="94"/>
      <c r="I889" s="95">
        <f t="shared" si="317"/>
        <v>0</v>
      </c>
      <c r="J889" s="95">
        <f t="shared" si="318"/>
        <v>0</v>
      </c>
      <c r="K889" s="95">
        <f t="shared" si="319"/>
        <v>0</v>
      </c>
      <c r="L889" s="35"/>
      <c r="M889" s="36"/>
      <c r="N889" s="132"/>
    </row>
    <row r="890" spans="1:14">
      <c r="A890" s="64"/>
      <c r="B890" s="134" t="s">
        <v>23</v>
      </c>
      <c r="C890" s="96"/>
      <c r="D890" s="97"/>
      <c r="E890" s="96"/>
      <c r="F890" s="96"/>
      <c r="G890" s="96"/>
      <c r="H890" s="96"/>
      <c r="I890" s="98"/>
      <c r="J890" s="5">
        <f>SUM(J883:J889)</f>
        <v>0</v>
      </c>
      <c r="K890" s="5">
        <f>SUM(K883:K889)</f>
        <v>0</v>
      </c>
      <c r="L890" s="135"/>
      <c r="M890" s="135"/>
      <c r="N890" s="64"/>
    </row>
    <row r="891" spans="1:14">
      <c r="A891" s="64"/>
      <c r="B891" s="42"/>
      <c r="C891" s="42"/>
      <c r="D891" s="42"/>
      <c r="E891" s="42"/>
      <c r="F891" s="42"/>
      <c r="G891" s="42"/>
      <c r="H891" s="62"/>
      <c r="I891" s="62"/>
      <c r="J891" s="139" t="s">
        <v>24</v>
      </c>
      <c r="K891" s="45">
        <f>K890-J890</f>
        <v>0</v>
      </c>
      <c r="L891" s="42"/>
      <c r="M891" s="42"/>
      <c r="N891" s="128"/>
    </row>
    <row r="892" spans="1:14">
      <c r="A892" s="64"/>
      <c r="B892" s="28"/>
      <c r="C892" s="28"/>
      <c r="D892" s="28"/>
      <c r="E892" s="27"/>
      <c r="F892" s="27"/>
      <c r="G892" s="27"/>
      <c r="H892" s="28"/>
      <c r="I892" s="27"/>
      <c r="J892" s="46"/>
      <c r="K892" s="47"/>
      <c r="L892" s="27"/>
      <c r="M892" s="27"/>
      <c r="N892" s="128"/>
    </row>
    <row r="893" spans="1:14">
      <c r="A893" s="64"/>
      <c r="B893" s="64"/>
      <c r="C893" s="64"/>
      <c r="D893" s="64"/>
      <c r="E893" s="64"/>
      <c r="F893" s="64"/>
      <c r="G893" s="64"/>
      <c r="H893" s="64"/>
      <c r="I893" s="64"/>
      <c r="J893" s="64"/>
      <c r="K893" s="64"/>
      <c r="L893" s="64"/>
      <c r="M893" s="64"/>
      <c r="N893" s="128"/>
    </row>
    <row r="894" spans="1:14">
      <c r="A894" s="64"/>
      <c r="B894" s="64"/>
      <c r="C894" s="64"/>
      <c r="D894" s="64"/>
      <c r="E894" s="64"/>
      <c r="F894" s="64"/>
      <c r="G894" s="64"/>
      <c r="H894" s="64"/>
      <c r="I894" s="64"/>
      <c r="J894" s="64"/>
      <c r="K894" s="64"/>
      <c r="L894" s="64"/>
      <c r="M894" s="64"/>
      <c r="N894" s="128"/>
    </row>
    <row r="895" spans="1:14">
      <c r="A895" s="64"/>
      <c r="B895" s="25"/>
      <c r="C895" s="78" t="s">
        <v>383</v>
      </c>
      <c r="D895" s="26"/>
      <c r="E895" s="27"/>
      <c r="F895" s="27"/>
      <c r="G895" s="27"/>
      <c r="H895" s="28"/>
      <c r="I895" s="27"/>
      <c r="J895" s="27"/>
      <c r="K895" s="27"/>
      <c r="L895" s="27"/>
      <c r="M895" s="27"/>
      <c r="N895" s="128"/>
    </row>
    <row r="896" spans="1:14">
      <c r="A896" s="64"/>
      <c r="B896" s="25"/>
      <c r="C896" s="79" t="s">
        <v>295</v>
      </c>
      <c r="D896" s="29"/>
      <c r="E896" s="27"/>
      <c r="F896" s="27"/>
      <c r="G896" s="27"/>
      <c r="H896" s="28"/>
      <c r="I896" s="27"/>
      <c r="J896" s="27"/>
      <c r="K896" s="27"/>
      <c r="L896" s="27"/>
      <c r="M896" s="27"/>
      <c r="N896" s="128"/>
    </row>
    <row r="897" spans="1:14">
      <c r="A897" s="64"/>
      <c r="B897" s="25"/>
      <c r="C897" s="79" t="s">
        <v>296</v>
      </c>
      <c r="D897" s="29"/>
      <c r="E897" s="27"/>
      <c r="F897" s="27"/>
      <c r="G897" s="27"/>
      <c r="H897" s="28"/>
      <c r="I897" s="27"/>
      <c r="J897" s="27"/>
      <c r="K897" s="27"/>
      <c r="L897" s="27"/>
      <c r="M897" s="27"/>
      <c r="N897" s="128"/>
    </row>
    <row r="898" spans="1:14" ht="41.4">
      <c r="A898" s="64"/>
      <c r="B898" s="90" t="s">
        <v>2</v>
      </c>
      <c r="C898" s="90" t="s">
        <v>3</v>
      </c>
      <c r="D898" s="90" t="s">
        <v>4</v>
      </c>
      <c r="E898" s="90" t="s">
        <v>5</v>
      </c>
      <c r="F898" s="90" t="s">
        <v>6</v>
      </c>
      <c r="G898" s="90" t="s">
        <v>7</v>
      </c>
      <c r="H898" s="91" t="s">
        <v>8</v>
      </c>
      <c r="I898" s="90" t="s">
        <v>9</v>
      </c>
      <c r="J898" s="90" t="s">
        <v>10</v>
      </c>
      <c r="K898" s="130" t="s">
        <v>11</v>
      </c>
      <c r="L898" s="130" t="s">
        <v>12</v>
      </c>
      <c r="M898" s="131" t="s">
        <v>13</v>
      </c>
      <c r="N898" s="71" t="s">
        <v>25</v>
      </c>
    </row>
    <row r="899" spans="1:14">
      <c r="A899" s="64"/>
      <c r="B899" s="30">
        <v>1</v>
      </c>
      <c r="C899" s="31" t="s">
        <v>297</v>
      </c>
      <c r="D899" s="32" t="s">
        <v>16</v>
      </c>
      <c r="E899" s="30">
        <v>200</v>
      </c>
      <c r="F899" s="30">
        <v>1</v>
      </c>
      <c r="G899" s="33">
        <f>CEILING(E899/F899,1)</f>
        <v>200</v>
      </c>
      <c r="H899" s="34"/>
      <c r="I899" s="95">
        <f t="shared" ref="I899" si="320">H899*L899+H899</f>
        <v>0</v>
      </c>
      <c r="J899" s="95">
        <f t="shared" ref="J899" si="321">ROUND(G899*H899,2)</f>
        <v>0</v>
      </c>
      <c r="K899" s="95">
        <f t="shared" ref="K899" si="322">ROUND(G899*I899,2)</f>
        <v>0</v>
      </c>
      <c r="L899" s="35"/>
      <c r="M899" s="36"/>
      <c r="N899" s="132"/>
    </row>
    <row r="900" spans="1:14">
      <c r="A900" s="64"/>
      <c r="B900" s="37" t="s">
        <v>23</v>
      </c>
      <c r="C900" s="38"/>
      <c r="D900" s="38"/>
      <c r="E900" s="38"/>
      <c r="F900" s="38"/>
      <c r="G900" s="39"/>
      <c r="H900" s="40"/>
      <c r="I900" s="41"/>
      <c r="J900" s="5">
        <f>SUM(J899:J899)</f>
        <v>0</v>
      </c>
      <c r="K900" s="5">
        <f>SUM(K899:K899)</f>
        <v>0</v>
      </c>
      <c r="L900" s="42"/>
      <c r="M900" s="27"/>
      <c r="N900" s="128"/>
    </row>
    <row r="901" spans="1:14">
      <c r="A901" s="64"/>
      <c r="B901" s="27"/>
      <c r="C901" s="27"/>
      <c r="D901" s="27"/>
      <c r="E901" s="27"/>
      <c r="F901" s="27"/>
      <c r="G901" s="42"/>
      <c r="H901" s="43"/>
      <c r="I901" s="42"/>
      <c r="J901" s="44" t="s">
        <v>24</v>
      </c>
      <c r="K901" s="45">
        <f>K900-J900</f>
        <v>0</v>
      </c>
      <c r="L901" s="42"/>
      <c r="M901" s="27"/>
      <c r="N901" s="128"/>
    </row>
    <row r="902" spans="1:14">
      <c r="A902" s="64"/>
      <c r="B902" s="27"/>
      <c r="C902" s="27"/>
      <c r="D902" s="27"/>
      <c r="E902" s="27"/>
      <c r="F902" s="27"/>
      <c r="G902" s="27"/>
      <c r="H902" s="28"/>
      <c r="I902" s="27"/>
      <c r="J902" s="46"/>
      <c r="K902" s="47"/>
      <c r="L902" s="27"/>
      <c r="M902" s="27"/>
      <c r="N902" s="128"/>
    </row>
    <row r="903" spans="1:14">
      <c r="A903" s="64"/>
      <c r="B903" s="48"/>
      <c r="C903" s="48"/>
      <c r="D903" s="48"/>
      <c r="E903" s="48"/>
      <c r="F903" s="48"/>
      <c r="G903" s="48"/>
      <c r="H903" s="48"/>
      <c r="I903" s="48"/>
      <c r="J903" s="48"/>
      <c r="K903" s="48"/>
      <c r="L903" s="48"/>
      <c r="M903" s="48"/>
      <c r="N903" s="128"/>
    </row>
    <row r="904" spans="1:14">
      <c r="A904" s="64"/>
      <c r="B904" s="28"/>
      <c r="C904" s="28"/>
      <c r="D904" s="28"/>
      <c r="E904" s="27"/>
      <c r="F904" s="27"/>
      <c r="G904" s="27"/>
      <c r="H904" s="28"/>
      <c r="I904" s="27"/>
      <c r="J904" s="46"/>
      <c r="K904" s="47"/>
      <c r="L904" s="27"/>
      <c r="M904" s="27"/>
      <c r="N904" s="128"/>
    </row>
    <row r="905" spans="1:14">
      <c r="A905" s="64"/>
      <c r="B905" s="25"/>
      <c r="C905" s="78" t="s">
        <v>260</v>
      </c>
      <c r="D905" s="26"/>
      <c r="E905" s="27"/>
      <c r="F905" s="27"/>
      <c r="G905" s="27"/>
      <c r="H905" s="28"/>
      <c r="I905" s="27"/>
      <c r="J905" s="27"/>
      <c r="K905" s="27"/>
      <c r="L905" s="27"/>
      <c r="M905" s="27"/>
      <c r="N905" s="128"/>
    </row>
    <row r="906" spans="1:14">
      <c r="A906" s="64"/>
      <c r="B906" s="25"/>
      <c r="C906" s="79" t="s">
        <v>295</v>
      </c>
      <c r="D906" s="29"/>
      <c r="E906" s="27"/>
      <c r="F906" s="27"/>
      <c r="G906" s="27"/>
      <c r="H906" s="28"/>
      <c r="I906" s="27"/>
      <c r="J906" s="27"/>
      <c r="K906" s="27"/>
      <c r="L906" s="27"/>
      <c r="M906" s="27"/>
      <c r="N906" s="128"/>
    </row>
    <row r="907" spans="1:14">
      <c r="A907" s="64"/>
      <c r="B907" s="25"/>
      <c r="C907" s="79" t="s">
        <v>296</v>
      </c>
      <c r="D907" s="29"/>
      <c r="E907" s="27"/>
      <c r="F907" s="27"/>
      <c r="G907" s="27"/>
      <c r="H907" s="28"/>
      <c r="I907" s="27"/>
      <c r="J907" s="27"/>
      <c r="K907" s="27"/>
      <c r="L907" s="27"/>
      <c r="M907" s="27"/>
      <c r="N907" s="128"/>
    </row>
    <row r="908" spans="1:14" ht="41.4">
      <c r="A908" s="64"/>
      <c r="B908" s="90" t="s">
        <v>2</v>
      </c>
      <c r="C908" s="90" t="s">
        <v>3</v>
      </c>
      <c r="D908" s="90" t="s">
        <v>4</v>
      </c>
      <c r="E908" s="90" t="s">
        <v>5</v>
      </c>
      <c r="F908" s="90" t="s">
        <v>6</v>
      </c>
      <c r="G908" s="90" t="s">
        <v>7</v>
      </c>
      <c r="H908" s="91" t="s">
        <v>8</v>
      </c>
      <c r="I908" s="90" t="s">
        <v>9</v>
      </c>
      <c r="J908" s="90" t="s">
        <v>10</v>
      </c>
      <c r="K908" s="130" t="s">
        <v>11</v>
      </c>
      <c r="L908" s="130" t="s">
        <v>12</v>
      </c>
      <c r="M908" s="131" t="s">
        <v>13</v>
      </c>
      <c r="N908" s="71" t="s">
        <v>25</v>
      </c>
    </row>
    <row r="909" spans="1:14">
      <c r="A909" s="64"/>
      <c r="B909" s="30">
        <v>1</v>
      </c>
      <c r="C909" s="31" t="s">
        <v>298</v>
      </c>
      <c r="D909" s="32" t="s">
        <v>16</v>
      </c>
      <c r="E909" s="30">
        <v>15</v>
      </c>
      <c r="F909" s="30">
        <v>1</v>
      </c>
      <c r="G909" s="49">
        <f t="shared" ref="G909:G916" si="323">CEILING(E909/F909,1)</f>
        <v>15</v>
      </c>
      <c r="H909" s="50"/>
      <c r="I909" s="95">
        <f t="shared" ref="I909" si="324">H909*L909+H909</f>
        <v>0</v>
      </c>
      <c r="J909" s="95">
        <f t="shared" ref="J909" si="325">ROUND(G909*H909,2)</f>
        <v>0</v>
      </c>
      <c r="K909" s="95">
        <f t="shared" ref="K909" si="326">ROUND(G909*I909,2)</f>
        <v>0</v>
      </c>
      <c r="L909" s="51"/>
      <c r="M909" s="70"/>
      <c r="N909" s="132"/>
    </row>
    <row r="910" spans="1:14">
      <c r="A910" s="64"/>
      <c r="B910" s="30">
        <v>2</v>
      </c>
      <c r="C910" s="31" t="s">
        <v>299</v>
      </c>
      <c r="D910" s="32" t="s">
        <v>16</v>
      </c>
      <c r="E910" s="30">
        <v>70</v>
      </c>
      <c r="F910" s="30">
        <v>1</v>
      </c>
      <c r="G910" s="49">
        <f t="shared" si="323"/>
        <v>70</v>
      </c>
      <c r="H910" s="50"/>
      <c r="I910" s="95">
        <f t="shared" ref="I910:I916" si="327">H910*L910+H910</f>
        <v>0</v>
      </c>
      <c r="J910" s="95">
        <f t="shared" ref="J910:J916" si="328">ROUND(G910*H910,2)</f>
        <v>0</v>
      </c>
      <c r="K910" s="95">
        <f t="shared" ref="K910:K916" si="329">ROUND(G910*I910,2)</f>
        <v>0</v>
      </c>
      <c r="L910" s="51"/>
      <c r="M910" s="70"/>
      <c r="N910" s="132"/>
    </row>
    <row r="911" spans="1:14">
      <c r="A911" s="64"/>
      <c r="B911" s="30">
        <v>3</v>
      </c>
      <c r="C911" s="31" t="s">
        <v>300</v>
      </c>
      <c r="D911" s="32" t="s">
        <v>16</v>
      </c>
      <c r="E911" s="30">
        <v>5</v>
      </c>
      <c r="F911" s="30">
        <v>1</v>
      </c>
      <c r="G911" s="49">
        <f t="shared" si="323"/>
        <v>5</v>
      </c>
      <c r="H911" s="50"/>
      <c r="I911" s="95">
        <f t="shared" si="327"/>
        <v>0</v>
      </c>
      <c r="J911" s="95">
        <f t="shared" si="328"/>
        <v>0</v>
      </c>
      <c r="K911" s="95">
        <f t="shared" si="329"/>
        <v>0</v>
      </c>
      <c r="L911" s="51"/>
      <c r="M911" s="70"/>
      <c r="N911" s="132"/>
    </row>
    <row r="912" spans="1:14">
      <c r="A912" s="64"/>
      <c r="B912" s="30">
        <v>4</v>
      </c>
      <c r="C912" s="31" t="s">
        <v>301</v>
      </c>
      <c r="D912" s="32" t="s">
        <v>16</v>
      </c>
      <c r="E912" s="30">
        <v>500</v>
      </c>
      <c r="F912" s="30">
        <v>1</v>
      </c>
      <c r="G912" s="49">
        <f t="shared" si="323"/>
        <v>500</v>
      </c>
      <c r="H912" s="50"/>
      <c r="I912" s="95">
        <f t="shared" si="327"/>
        <v>0</v>
      </c>
      <c r="J912" s="95">
        <f t="shared" si="328"/>
        <v>0</v>
      </c>
      <c r="K912" s="95">
        <f t="shared" si="329"/>
        <v>0</v>
      </c>
      <c r="L912" s="51"/>
      <c r="M912" s="70"/>
      <c r="N912" s="132"/>
    </row>
    <row r="913" spans="1:14">
      <c r="A913" s="64"/>
      <c r="B913" s="30">
        <v>5</v>
      </c>
      <c r="C913" s="31" t="s">
        <v>302</v>
      </c>
      <c r="D913" s="32" t="s">
        <v>16</v>
      </c>
      <c r="E913" s="30">
        <v>300</v>
      </c>
      <c r="F913" s="30">
        <v>1</v>
      </c>
      <c r="G913" s="49">
        <f t="shared" si="323"/>
        <v>300</v>
      </c>
      <c r="H913" s="50"/>
      <c r="I913" s="95">
        <f t="shared" si="327"/>
        <v>0</v>
      </c>
      <c r="J913" s="95">
        <f t="shared" si="328"/>
        <v>0</v>
      </c>
      <c r="K913" s="95">
        <f t="shared" si="329"/>
        <v>0</v>
      </c>
      <c r="L913" s="51"/>
      <c r="M913" s="70"/>
      <c r="N913" s="132"/>
    </row>
    <row r="914" spans="1:14">
      <c r="A914" s="64"/>
      <c r="B914" s="30">
        <v>6</v>
      </c>
      <c r="C914" s="52" t="s">
        <v>303</v>
      </c>
      <c r="D914" s="53" t="s">
        <v>16</v>
      </c>
      <c r="E914" s="54">
        <v>1</v>
      </c>
      <c r="F914" s="54">
        <v>1</v>
      </c>
      <c r="G914" s="49">
        <f t="shared" si="323"/>
        <v>1</v>
      </c>
      <c r="H914" s="50"/>
      <c r="I914" s="95">
        <f t="shared" si="327"/>
        <v>0</v>
      </c>
      <c r="J914" s="95">
        <f t="shared" si="328"/>
        <v>0</v>
      </c>
      <c r="K914" s="95">
        <f t="shared" si="329"/>
        <v>0</v>
      </c>
      <c r="L914" s="51"/>
      <c r="M914" s="70"/>
      <c r="N914" s="132"/>
    </row>
    <row r="915" spans="1:14">
      <c r="A915" s="64"/>
      <c r="B915" s="55">
        <v>7</v>
      </c>
      <c r="C915" s="56" t="s">
        <v>387</v>
      </c>
      <c r="D915" s="57" t="s">
        <v>16</v>
      </c>
      <c r="E915" s="58">
        <v>5</v>
      </c>
      <c r="F915" s="58">
        <v>1</v>
      </c>
      <c r="G915" s="49">
        <f t="shared" si="323"/>
        <v>5</v>
      </c>
      <c r="H915" s="50"/>
      <c r="I915" s="95">
        <f t="shared" si="327"/>
        <v>0</v>
      </c>
      <c r="J915" s="95">
        <f t="shared" si="328"/>
        <v>0</v>
      </c>
      <c r="K915" s="95">
        <f t="shared" si="329"/>
        <v>0</v>
      </c>
      <c r="L915" s="51"/>
      <c r="M915" s="70"/>
      <c r="N915" s="132"/>
    </row>
    <row r="916" spans="1:14">
      <c r="A916" s="64"/>
      <c r="B916" s="30">
        <v>8</v>
      </c>
      <c r="C916" s="56" t="s">
        <v>304</v>
      </c>
      <c r="D916" s="57" t="s">
        <v>16</v>
      </c>
      <c r="E916" s="58">
        <v>5</v>
      </c>
      <c r="F916" s="58">
        <v>1</v>
      </c>
      <c r="G916" s="49">
        <f t="shared" si="323"/>
        <v>5</v>
      </c>
      <c r="H916" s="50"/>
      <c r="I916" s="95">
        <f t="shared" si="327"/>
        <v>0</v>
      </c>
      <c r="J916" s="95">
        <f t="shared" si="328"/>
        <v>0</v>
      </c>
      <c r="K916" s="95">
        <f t="shared" si="329"/>
        <v>0</v>
      </c>
      <c r="L916" s="51"/>
      <c r="M916" s="70"/>
      <c r="N916" s="132"/>
    </row>
    <row r="917" spans="1:14">
      <c r="A917" s="64"/>
      <c r="B917" s="37" t="s">
        <v>23</v>
      </c>
      <c r="C917" s="59"/>
      <c r="D917" s="59"/>
      <c r="E917" s="59"/>
      <c r="F917" s="59"/>
      <c r="G917" s="59"/>
      <c r="H917" s="60"/>
      <c r="I917" s="61"/>
      <c r="J917" s="5">
        <f>SUM(J909:J916)</f>
        <v>0</v>
      </c>
      <c r="K917" s="5">
        <f>SUM(K909:K916)</f>
        <v>0</v>
      </c>
      <c r="L917" s="27"/>
      <c r="M917" s="27"/>
      <c r="N917" s="128"/>
    </row>
    <row r="918" spans="1:14">
      <c r="A918" s="64"/>
      <c r="B918" s="27"/>
      <c r="C918" s="27"/>
      <c r="D918" s="27"/>
      <c r="E918" s="27"/>
      <c r="F918" s="27"/>
      <c r="G918" s="27"/>
      <c r="H918" s="62"/>
      <c r="I918" s="62"/>
      <c r="J918" s="63" t="s">
        <v>24</v>
      </c>
      <c r="K918" s="45">
        <f>K917-J917</f>
        <v>0</v>
      </c>
      <c r="L918" s="27"/>
      <c r="M918" s="27"/>
      <c r="N918" s="128"/>
    </row>
    <row r="919" spans="1:14">
      <c r="A919" s="64"/>
      <c r="B919" s="27"/>
      <c r="C919" s="27"/>
      <c r="D919" s="27"/>
      <c r="E919" s="27"/>
      <c r="F919" s="27"/>
      <c r="G919" s="27"/>
      <c r="H919" s="62"/>
      <c r="I919" s="62"/>
      <c r="J919" s="72"/>
      <c r="K919" s="73"/>
      <c r="L919" s="27"/>
      <c r="M919" s="27"/>
      <c r="N919" s="128"/>
    </row>
    <row r="920" spans="1:14">
      <c r="A920" s="64"/>
      <c r="B920" s="27"/>
      <c r="C920" s="27"/>
      <c r="D920" s="27"/>
      <c r="E920" s="27"/>
      <c r="F920" s="27"/>
      <c r="G920" s="27"/>
      <c r="H920" s="62"/>
      <c r="I920" s="62"/>
      <c r="J920" s="72"/>
      <c r="K920" s="73"/>
      <c r="L920" s="27"/>
      <c r="M920" s="27"/>
      <c r="N920" s="128"/>
    </row>
    <row r="921" spans="1:14">
      <c r="A921" s="64"/>
      <c r="B921" s="64"/>
      <c r="C921" s="64"/>
      <c r="D921" s="64"/>
      <c r="E921" s="64"/>
      <c r="F921" s="64"/>
      <c r="G921" s="64"/>
      <c r="H921" s="64"/>
      <c r="I921" s="64"/>
      <c r="J921" s="64"/>
      <c r="K921" s="64"/>
      <c r="L921" s="64"/>
      <c r="M921" s="64"/>
      <c r="N921" s="128"/>
    </row>
    <row r="922" spans="1:14">
      <c r="A922" s="64"/>
      <c r="B922" s="99"/>
      <c r="C922" s="84" t="s">
        <v>261</v>
      </c>
      <c r="D922" s="99"/>
      <c r="E922" s="99"/>
      <c r="F922" s="99"/>
      <c r="G922" s="99"/>
      <c r="H922" s="99"/>
      <c r="I922" s="27"/>
      <c r="J922" s="27"/>
      <c r="K922" s="27"/>
      <c r="L922" s="27"/>
      <c r="M922" s="27"/>
      <c r="N922" s="128"/>
    </row>
    <row r="923" spans="1:14">
      <c r="A923" s="64"/>
      <c r="B923" s="99"/>
      <c r="C923" s="84" t="s">
        <v>43</v>
      </c>
      <c r="D923" s="99"/>
      <c r="E923" s="99"/>
      <c r="F923" s="99"/>
      <c r="G923" s="99"/>
      <c r="H923" s="99"/>
      <c r="I923" s="27"/>
      <c r="J923" s="27"/>
      <c r="K923" s="27"/>
      <c r="L923" s="27"/>
      <c r="M923" s="27"/>
      <c r="N923" s="128"/>
    </row>
    <row r="924" spans="1:14">
      <c r="A924" s="64"/>
      <c r="B924" s="25"/>
      <c r="C924" s="84" t="s">
        <v>44</v>
      </c>
      <c r="D924" s="29"/>
      <c r="E924" s="27"/>
      <c r="F924" s="27"/>
      <c r="G924" s="27"/>
      <c r="H924" s="28"/>
      <c r="I924" s="27"/>
      <c r="J924" s="27"/>
      <c r="K924" s="27"/>
      <c r="L924" s="27"/>
      <c r="M924" s="27"/>
      <c r="N924" s="128"/>
    </row>
    <row r="925" spans="1:14" ht="41.4">
      <c r="A925" s="64"/>
      <c r="B925" s="90" t="s">
        <v>2</v>
      </c>
      <c r="C925" s="90" t="s">
        <v>3</v>
      </c>
      <c r="D925" s="90" t="s">
        <v>4</v>
      </c>
      <c r="E925" s="90" t="s">
        <v>5</v>
      </c>
      <c r="F925" s="90" t="s">
        <v>6</v>
      </c>
      <c r="G925" s="90" t="s">
        <v>7</v>
      </c>
      <c r="H925" s="91" t="s">
        <v>8</v>
      </c>
      <c r="I925" s="90" t="s">
        <v>9</v>
      </c>
      <c r="J925" s="90" t="s">
        <v>10</v>
      </c>
      <c r="K925" s="130" t="s">
        <v>11</v>
      </c>
      <c r="L925" s="130" t="s">
        <v>12</v>
      </c>
      <c r="M925" s="131" t="s">
        <v>13</v>
      </c>
      <c r="N925" s="71" t="s">
        <v>25</v>
      </c>
    </row>
    <row r="926" spans="1:14">
      <c r="A926" s="64"/>
      <c r="B926" s="58">
        <v>1</v>
      </c>
      <c r="C926" s="56" t="s">
        <v>306</v>
      </c>
      <c r="D926" s="57" t="s">
        <v>16</v>
      </c>
      <c r="E926" s="58">
        <v>15000</v>
      </c>
      <c r="F926" s="58">
        <v>100</v>
      </c>
      <c r="G926" s="100">
        <f t="shared" ref="G926:G931" si="330">CEILING(E926/F926,1)</f>
        <v>150</v>
      </c>
      <c r="H926" s="101"/>
      <c r="I926" s="95">
        <f t="shared" ref="I926" si="331">H926*L926+H926</f>
        <v>0</v>
      </c>
      <c r="J926" s="95">
        <f t="shared" ref="J926" si="332">ROUND(G926*H926,2)</f>
        <v>0</v>
      </c>
      <c r="K926" s="95">
        <f t="shared" ref="K926" si="333">ROUND(G926*I926,2)</f>
        <v>0</v>
      </c>
      <c r="L926" s="136"/>
      <c r="M926" s="137"/>
      <c r="N926" s="132"/>
    </row>
    <row r="927" spans="1:14">
      <c r="A927" s="64"/>
      <c r="B927" s="58">
        <v>2</v>
      </c>
      <c r="C927" s="56" t="s">
        <v>307</v>
      </c>
      <c r="D927" s="57" t="s">
        <v>16</v>
      </c>
      <c r="E927" s="58">
        <v>105000</v>
      </c>
      <c r="F927" s="58">
        <v>75</v>
      </c>
      <c r="G927" s="100">
        <f t="shared" si="330"/>
        <v>1400</v>
      </c>
      <c r="H927" s="101"/>
      <c r="I927" s="95">
        <f t="shared" ref="I927:I931" si="334">H927*L927+H927</f>
        <v>0</v>
      </c>
      <c r="J927" s="95">
        <f t="shared" ref="J927:J931" si="335">ROUND(G927*H927,2)</f>
        <v>0</v>
      </c>
      <c r="K927" s="95">
        <f t="shared" ref="K927:K931" si="336">ROUND(G927*I927,2)</f>
        <v>0</v>
      </c>
      <c r="L927" s="136"/>
      <c r="M927" s="137"/>
      <c r="N927" s="132"/>
    </row>
    <row r="928" spans="1:14">
      <c r="A928" s="64"/>
      <c r="B928" s="58">
        <v>3</v>
      </c>
      <c r="C928" s="56" t="s">
        <v>308</v>
      </c>
      <c r="D928" s="57" t="s">
        <v>16</v>
      </c>
      <c r="E928" s="58">
        <v>250</v>
      </c>
      <c r="F928" s="58">
        <v>1</v>
      </c>
      <c r="G928" s="100">
        <f t="shared" si="330"/>
        <v>250</v>
      </c>
      <c r="H928" s="101"/>
      <c r="I928" s="95">
        <f t="shared" si="334"/>
        <v>0</v>
      </c>
      <c r="J928" s="95">
        <f t="shared" si="335"/>
        <v>0</v>
      </c>
      <c r="K928" s="95">
        <f t="shared" si="336"/>
        <v>0</v>
      </c>
      <c r="L928" s="136"/>
      <c r="M928" s="137"/>
      <c r="N928" s="132"/>
    </row>
    <row r="929" spans="1:14">
      <c r="A929" s="64"/>
      <c r="B929" s="58">
        <v>4</v>
      </c>
      <c r="C929" s="56" t="s">
        <v>309</v>
      </c>
      <c r="D929" s="57" t="s">
        <v>16</v>
      </c>
      <c r="E929" s="58">
        <v>3600</v>
      </c>
      <c r="F929" s="58">
        <v>144</v>
      </c>
      <c r="G929" s="100">
        <f t="shared" si="330"/>
        <v>25</v>
      </c>
      <c r="H929" s="101"/>
      <c r="I929" s="95">
        <f t="shared" si="334"/>
        <v>0</v>
      </c>
      <c r="J929" s="95">
        <f t="shared" si="335"/>
        <v>0</v>
      </c>
      <c r="K929" s="95">
        <f t="shared" si="336"/>
        <v>0</v>
      </c>
      <c r="L929" s="136"/>
      <c r="M929" s="137"/>
      <c r="N929" s="132"/>
    </row>
    <row r="930" spans="1:14">
      <c r="A930" s="64"/>
      <c r="B930" s="58">
        <v>5</v>
      </c>
      <c r="C930" s="56" t="s">
        <v>310</v>
      </c>
      <c r="D930" s="57" t="s">
        <v>16</v>
      </c>
      <c r="E930" s="58">
        <v>75</v>
      </c>
      <c r="F930" s="58">
        <v>1</v>
      </c>
      <c r="G930" s="100">
        <f t="shared" si="330"/>
        <v>75</v>
      </c>
      <c r="H930" s="101"/>
      <c r="I930" s="95">
        <f t="shared" si="334"/>
        <v>0</v>
      </c>
      <c r="J930" s="95">
        <f t="shared" si="335"/>
        <v>0</v>
      </c>
      <c r="K930" s="95">
        <f t="shared" si="336"/>
        <v>0</v>
      </c>
      <c r="L930" s="136"/>
      <c r="M930" s="137"/>
      <c r="N930" s="132"/>
    </row>
    <row r="931" spans="1:14">
      <c r="A931" s="64"/>
      <c r="B931" s="58">
        <v>6</v>
      </c>
      <c r="C931" s="56" t="s">
        <v>311</v>
      </c>
      <c r="D931" s="57" t="s">
        <v>16</v>
      </c>
      <c r="E931" s="58">
        <v>1500</v>
      </c>
      <c r="F931" s="58">
        <v>50</v>
      </c>
      <c r="G931" s="100">
        <f t="shared" si="330"/>
        <v>30</v>
      </c>
      <c r="H931" s="101"/>
      <c r="I931" s="95">
        <f t="shared" si="334"/>
        <v>0</v>
      </c>
      <c r="J931" s="95">
        <f t="shared" si="335"/>
        <v>0</v>
      </c>
      <c r="K931" s="95">
        <f t="shared" si="336"/>
        <v>0</v>
      </c>
      <c r="L931" s="136"/>
      <c r="M931" s="137"/>
      <c r="N931" s="132"/>
    </row>
    <row r="932" spans="1:14">
      <c r="A932" s="64"/>
      <c r="B932" s="138" t="s">
        <v>23</v>
      </c>
      <c r="C932" s="59"/>
      <c r="D932" s="59"/>
      <c r="E932" s="59"/>
      <c r="F932" s="59"/>
      <c r="G932" s="59"/>
      <c r="H932" s="102"/>
      <c r="I932" s="103"/>
      <c r="J932" s="65">
        <f>SUM(J926:J931)</f>
        <v>0</v>
      </c>
      <c r="K932" s="65">
        <f>SUM(K926:K931)</f>
        <v>0</v>
      </c>
      <c r="L932" s="27"/>
      <c r="M932" s="27"/>
      <c r="N932" s="128"/>
    </row>
    <row r="933" spans="1:14">
      <c r="A933" s="64"/>
      <c r="B933" s="27"/>
      <c r="C933" s="27"/>
      <c r="D933" s="27"/>
      <c r="E933" s="27"/>
      <c r="F933" s="27"/>
      <c r="G933" s="27"/>
      <c r="H933" s="28"/>
      <c r="I933" s="27"/>
      <c r="J933" s="139" t="s">
        <v>24</v>
      </c>
      <c r="K933" s="45">
        <f>K932-J932</f>
        <v>0</v>
      </c>
      <c r="L933" s="27"/>
      <c r="M933" s="27"/>
      <c r="N933" s="128"/>
    </row>
    <row r="934" spans="1:14">
      <c r="A934" s="64"/>
      <c r="B934" s="27"/>
      <c r="C934" s="27"/>
      <c r="D934" s="27"/>
      <c r="E934" s="27"/>
      <c r="F934" s="27"/>
      <c r="G934" s="27"/>
      <c r="H934" s="28"/>
      <c r="I934" s="27"/>
      <c r="J934" s="140"/>
      <c r="K934" s="73"/>
      <c r="L934" s="27"/>
      <c r="M934" s="27"/>
      <c r="N934" s="128"/>
    </row>
    <row r="935" spans="1:14">
      <c r="A935" s="64"/>
      <c r="B935" s="27"/>
      <c r="C935" s="27"/>
      <c r="D935" s="27"/>
      <c r="E935" s="27"/>
      <c r="F935" s="27"/>
      <c r="G935" s="27"/>
      <c r="H935" s="28"/>
      <c r="I935" s="27"/>
      <c r="J935" s="140"/>
      <c r="K935" s="73"/>
      <c r="L935" s="27"/>
      <c r="M935" s="27"/>
      <c r="N935" s="128"/>
    </row>
    <row r="936" spans="1:14">
      <c r="A936" s="64"/>
      <c r="B936" s="141"/>
      <c r="C936" s="84"/>
      <c r="D936" s="104"/>
      <c r="E936" s="105"/>
      <c r="F936" s="105"/>
      <c r="G936" s="106"/>
      <c r="H936" s="105"/>
      <c r="I936" s="106"/>
      <c r="J936" s="106"/>
      <c r="K936" s="106"/>
      <c r="L936" s="105"/>
      <c r="M936" s="105"/>
      <c r="N936" s="128"/>
    </row>
    <row r="937" spans="1:14">
      <c r="A937" s="64"/>
      <c r="B937" s="25"/>
      <c r="C937" s="84" t="s">
        <v>335</v>
      </c>
      <c r="D937" s="26"/>
      <c r="E937" s="27"/>
      <c r="F937" s="27"/>
      <c r="G937" s="27"/>
      <c r="H937" s="28"/>
      <c r="I937" s="27"/>
      <c r="J937" s="27"/>
      <c r="K937" s="27"/>
      <c r="L937" s="27"/>
      <c r="M937" s="27"/>
      <c r="N937" s="128"/>
    </row>
    <row r="938" spans="1:14">
      <c r="A938" s="64"/>
      <c r="B938" s="25"/>
      <c r="C938" s="84" t="s">
        <v>43</v>
      </c>
      <c r="D938" s="29"/>
      <c r="E938" s="27"/>
      <c r="F938" s="27"/>
      <c r="G938" s="27"/>
      <c r="H938" s="28"/>
      <c r="I938" s="27"/>
      <c r="J938" s="27"/>
      <c r="K938" s="27"/>
      <c r="L938" s="27"/>
      <c r="M938" s="27"/>
      <c r="N938" s="128"/>
    </row>
    <row r="939" spans="1:14">
      <c r="A939" s="64"/>
      <c r="B939" s="25"/>
      <c r="C939" s="84" t="s">
        <v>44</v>
      </c>
      <c r="D939" s="29"/>
      <c r="E939" s="27"/>
      <c r="F939" s="27"/>
      <c r="G939" s="27"/>
      <c r="H939" s="28"/>
      <c r="I939" s="27"/>
      <c r="J939" s="27"/>
      <c r="K939" s="27"/>
      <c r="L939" s="27"/>
      <c r="M939" s="27"/>
      <c r="N939" s="128"/>
    </row>
    <row r="940" spans="1:14" ht="41.4">
      <c r="A940" s="64"/>
      <c r="B940" s="90" t="s">
        <v>2</v>
      </c>
      <c r="C940" s="90" t="s">
        <v>3</v>
      </c>
      <c r="D940" s="90" t="s">
        <v>4</v>
      </c>
      <c r="E940" s="90" t="s">
        <v>5</v>
      </c>
      <c r="F940" s="90" t="s">
        <v>6</v>
      </c>
      <c r="G940" s="90" t="s">
        <v>7</v>
      </c>
      <c r="H940" s="91" t="s">
        <v>8</v>
      </c>
      <c r="I940" s="90" t="s">
        <v>9</v>
      </c>
      <c r="J940" s="90" t="s">
        <v>10</v>
      </c>
      <c r="K940" s="130" t="s">
        <v>11</v>
      </c>
      <c r="L940" s="130" t="s">
        <v>12</v>
      </c>
      <c r="M940" s="131" t="s">
        <v>13</v>
      </c>
      <c r="N940" s="71" t="s">
        <v>25</v>
      </c>
    </row>
    <row r="941" spans="1:14">
      <c r="A941" s="64"/>
      <c r="B941" s="55">
        <v>1</v>
      </c>
      <c r="C941" s="107" t="s">
        <v>312</v>
      </c>
      <c r="D941" s="53" t="s">
        <v>16</v>
      </c>
      <c r="E941" s="108">
        <v>600</v>
      </c>
      <c r="F941" s="54">
        <v>1</v>
      </c>
      <c r="G941" s="109">
        <f t="shared" ref="G941:G947" si="337">CEILING(E941/F941,1)</f>
        <v>600</v>
      </c>
      <c r="H941" s="110"/>
      <c r="I941" s="95">
        <f t="shared" ref="I941" si="338">H941*L941+H941</f>
        <v>0</v>
      </c>
      <c r="J941" s="95">
        <f t="shared" ref="J941" si="339">ROUND(G941*H941,2)</f>
        <v>0</v>
      </c>
      <c r="K941" s="95">
        <f t="shared" ref="K941" si="340">ROUND(G941*I941,2)</f>
        <v>0</v>
      </c>
      <c r="L941" s="66"/>
      <c r="M941" s="142"/>
      <c r="N941" s="132"/>
    </row>
    <row r="942" spans="1:14">
      <c r="A942" s="64"/>
      <c r="B942" s="55">
        <v>2</v>
      </c>
      <c r="C942" s="56" t="s">
        <v>313</v>
      </c>
      <c r="D942" s="57" t="s">
        <v>16</v>
      </c>
      <c r="E942" s="111">
        <v>350</v>
      </c>
      <c r="F942" s="58">
        <v>1</v>
      </c>
      <c r="G942" s="100">
        <f t="shared" si="337"/>
        <v>350</v>
      </c>
      <c r="H942" s="101"/>
      <c r="I942" s="95">
        <f t="shared" ref="I942:I947" si="341">H942*L942+H942</f>
        <v>0</v>
      </c>
      <c r="J942" s="95">
        <f t="shared" ref="J942:J947" si="342">ROUND(G942*H942,2)</f>
        <v>0</v>
      </c>
      <c r="K942" s="95">
        <f t="shared" ref="K942:K947" si="343">ROUND(G942*I942,2)</f>
        <v>0</v>
      </c>
      <c r="L942" s="66"/>
      <c r="M942" s="137"/>
      <c r="N942" s="132"/>
    </row>
    <row r="943" spans="1:14">
      <c r="A943" s="64"/>
      <c r="B943" s="55">
        <v>3</v>
      </c>
      <c r="C943" s="56" t="s">
        <v>314</v>
      </c>
      <c r="D943" s="57" t="s">
        <v>16</v>
      </c>
      <c r="E943" s="111">
        <v>90</v>
      </c>
      <c r="F943" s="58">
        <v>1</v>
      </c>
      <c r="G943" s="112">
        <f t="shared" si="337"/>
        <v>90</v>
      </c>
      <c r="H943" s="101"/>
      <c r="I943" s="95">
        <f t="shared" si="341"/>
        <v>0</v>
      </c>
      <c r="J943" s="95">
        <f t="shared" si="342"/>
        <v>0</v>
      </c>
      <c r="K943" s="95">
        <f t="shared" si="343"/>
        <v>0</v>
      </c>
      <c r="L943" s="66"/>
      <c r="M943" s="137"/>
      <c r="N943" s="132"/>
    </row>
    <row r="944" spans="1:14">
      <c r="A944" s="64"/>
      <c r="B944" s="55">
        <v>4</v>
      </c>
      <c r="C944" s="107" t="s">
        <v>315</v>
      </c>
      <c r="D944" s="53" t="s">
        <v>16</v>
      </c>
      <c r="E944" s="108">
        <v>30</v>
      </c>
      <c r="F944" s="54">
        <v>1</v>
      </c>
      <c r="G944" s="109">
        <f t="shared" si="337"/>
        <v>30</v>
      </c>
      <c r="H944" s="110"/>
      <c r="I944" s="95">
        <f t="shared" si="341"/>
        <v>0</v>
      </c>
      <c r="J944" s="95">
        <f t="shared" si="342"/>
        <v>0</v>
      </c>
      <c r="K944" s="95">
        <f t="shared" si="343"/>
        <v>0</v>
      </c>
      <c r="L944" s="66"/>
      <c r="M944" s="143"/>
      <c r="N944" s="132"/>
    </row>
    <row r="945" spans="1:14">
      <c r="A945" s="64"/>
      <c r="B945" s="55">
        <v>5</v>
      </c>
      <c r="C945" s="107" t="s">
        <v>316</v>
      </c>
      <c r="D945" s="53" t="s">
        <v>16</v>
      </c>
      <c r="E945" s="108">
        <v>30</v>
      </c>
      <c r="F945" s="54">
        <v>1</v>
      </c>
      <c r="G945" s="109">
        <f t="shared" si="337"/>
        <v>30</v>
      </c>
      <c r="H945" s="110"/>
      <c r="I945" s="95">
        <f t="shared" si="341"/>
        <v>0</v>
      </c>
      <c r="J945" s="95">
        <f t="shared" si="342"/>
        <v>0</v>
      </c>
      <c r="K945" s="95">
        <f t="shared" si="343"/>
        <v>0</v>
      </c>
      <c r="L945" s="66"/>
      <c r="M945" s="143"/>
      <c r="N945" s="132"/>
    </row>
    <row r="946" spans="1:14">
      <c r="A946" s="64"/>
      <c r="B946" s="55">
        <v>6</v>
      </c>
      <c r="C946" s="113" t="s">
        <v>317</v>
      </c>
      <c r="D946" s="32" t="s">
        <v>16</v>
      </c>
      <c r="E946" s="114">
        <v>20</v>
      </c>
      <c r="F946" s="30">
        <v>1</v>
      </c>
      <c r="G946" s="49">
        <f t="shared" si="337"/>
        <v>20</v>
      </c>
      <c r="H946" s="115"/>
      <c r="I946" s="95">
        <f t="shared" si="341"/>
        <v>0</v>
      </c>
      <c r="J946" s="95">
        <f t="shared" si="342"/>
        <v>0</v>
      </c>
      <c r="K946" s="95">
        <f t="shared" si="343"/>
        <v>0</v>
      </c>
      <c r="L946" s="67"/>
      <c r="M946" s="143"/>
      <c r="N946" s="132"/>
    </row>
    <row r="947" spans="1:14">
      <c r="A947" s="64"/>
      <c r="B947" s="55">
        <v>7</v>
      </c>
      <c r="C947" s="113" t="s">
        <v>318</v>
      </c>
      <c r="D947" s="32" t="s">
        <v>16</v>
      </c>
      <c r="E947" s="30">
        <v>200</v>
      </c>
      <c r="F947" s="30">
        <v>1</v>
      </c>
      <c r="G947" s="49">
        <f t="shared" si="337"/>
        <v>200</v>
      </c>
      <c r="H947" s="115"/>
      <c r="I947" s="95">
        <f t="shared" si="341"/>
        <v>0</v>
      </c>
      <c r="J947" s="95">
        <f t="shared" si="342"/>
        <v>0</v>
      </c>
      <c r="K947" s="95">
        <f t="shared" si="343"/>
        <v>0</v>
      </c>
      <c r="L947" s="67"/>
      <c r="M947" s="143"/>
      <c r="N947" s="132"/>
    </row>
    <row r="948" spans="1:14">
      <c r="A948" s="64"/>
      <c r="B948" s="37" t="s">
        <v>23</v>
      </c>
      <c r="C948" s="38"/>
      <c r="D948" s="38"/>
      <c r="E948" s="38"/>
      <c r="F948" s="38"/>
      <c r="G948" s="38"/>
      <c r="H948" s="116"/>
      <c r="I948" s="117"/>
      <c r="J948" s="5">
        <f>SUM(J941:J947)</f>
        <v>0</v>
      </c>
      <c r="K948" s="5">
        <f>SUM(K941:K947)</f>
        <v>0</v>
      </c>
      <c r="L948" s="27"/>
      <c r="M948" s="27"/>
      <c r="N948" s="128"/>
    </row>
    <row r="949" spans="1:14">
      <c r="A949" s="64"/>
      <c r="B949" s="27"/>
      <c r="C949" s="27"/>
      <c r="D949" s="27"/>
      <c r="E949" s="27"/>
      <c r="F949" s="27"/>
      <c r="G949" s="27"/>
      <c r="H949" s="28"/>
      <c r="I949" s="27"/>
      <c r="J949" s="139" t="s">
        <v>24</v>
      </c>
      <c r="K949" s="45">
        <f>K948-J948</f>
        <v>0</v>
      </c>
      <c r="L949" s="27"/>
      <c r="M949" s="27"/>
      <c r="N949" s="128"/>
    </row>
    <row r="950" spans="1:14">
      <c r="A950" s="64"/>
      <c r="B950" s="27"/>
      <c r="C950" s="27"/>
      <c r="D950" s="27"/>
      <c r="E950" s="27"/>
      <c r="F950" s="27"/>
      <c r="G950" s="27"/>
      <c r="H950" s="28"/>
      <c r="I950" s="27"/>
      <c r="J950" s="140"/>
      <c r="K950" s="73"/>
      <c r="L950" s="27"/>
      <c r="M950" s="27"/>
      <c r="N950" s="128"/>
    </row>
    <row r="951" spans="1:14">
      <c r="A951" s="64"/>
      <c r="B951" s="28"/>
      <c r="C951" s="84" t="s">
        <v>283</v>
      </c>
      <c r="D951" s="28"/>
      <c r="E951" s="27"/>
      <c r="F951" s="27"/>
      <c r="G951" s="27"/>
      <c r="H951" s="28"/>
      <c r="I951" s="27"/>
      <c r="J951" s="27"/>
      <c r="K951" s="27"/>
      <c r="L951" s="27"/>
      <c r="M951" s="27"/>
      <c r="N951" s="128"/>
    </row>
    <row r="952" spans="1:14">
      <c r="A952" s="64"/>
      <c r="B952" s="28"/>
      <c r="C952" s="84" t="s">
        <v>43</v>
      </c>
      <c r="D952" s="28"/>
      <c r="E952" s="27"/>
      <c r="F952" s="27"/>
      <c r="G952" s="27"/>
      <c r="H952" s="28"/>
      <c r="I952" s="27"/>
      <c r="J952" s="27"/>
      <c r="K952" s="27"/>
      <c r="L952" s="27"/>
      <c r="M952" s="27"/>
      <c r="N952" s="128"/>
    </row>
    <row r="953" spans="1:14">
      <c r="A953" s="64"/>
      <c r="B953" s="28"/>
      <c r="C953" s="84" t="s">
        <v>44</v>
      </c>
      <c r="D953" s="28"/>
      <c r="E953" s="27"/>
      <c r="F953" s="27"/>
      <c r="G953" s="27"/>
      <c r="H953" s="28"/>
      <c r="I953" s="27"/>
      <c r="J953" s="27"/>
      <c r="K953" s="27"/>
      <c r="L953" s="27"/>
      <c r="M953" s="27"/>
      <c r="N953" s="128"/>
    </row>
    <row r="954" spans="1:14" ht="41.4">
      <c r="A954" s="64"/>
      <c r="B954" s="90" t="s">
        <v>2</v>
      </c>
      <c r="C954" s="90" t="s">
        <v>3</v>
      </c>
      <c r="D954" s="90" t="s">
        <v>4</v>
      </c>
      <c r="E954" s="90" t="s">
        <v>5</v>
      </c>
      <c r="F954" s="90" t="s">
        <v>6</v>
      </c>
      <c r="G954" s="90" t="s">
        <v>7</v>
      </c>
      <c r="H954" s="91" t="s">
        <v>8</v>
      </c>
      <c r="I954" s="90" t="s">
        <v>9</v>
      </c>
      <c r="J954" s="90" t="s">
        <v>10</v>
      </c>
      <c r="K954" s="130" t="s">
        <v>11</v>
      </c>
      <c r="L954" s="130" t="s">
        <v>12</v>
      </c>
      <c r="M954" s="131" t="s">
        <v>13</v>
      </c>
      <c r="N954" s="71" t="s">
        <v>25</v>
      </c>
    </row>
    <row r="955" spans="1:14">
      <c r="A955" s="64"/>
      <c r="B955" s="30">
        <v>1</v>
      </c>
      <c r="C955" s="31" t="s">
        <v>319</v>
      </c>
      <c r="D955" s="32" t="s">
        <v>16</v>
      </c>
      <c r="E955" s="30">
        <v>1500</v>
      </c>
      <c r="F955" s="30">
        <v>100</v>
      </c>
      <c r="G955" s="49">
        <f>CEILING(E955/F955,1)</f>
        <v>15</v>
      </c>
      <c r="H955" s="118"/>
      <c r="I955" s="95">
        <f t="shared" ref="I955" si="344">H955*L955+H955</f>
        <v>0</v>
      </c>
      <c r="J955" s="95">
        <f t="shared" ref="J955" si="345">ROUND(G955*H955,2)</f>
        <v>0</v>
      </c>
      <c r="K955" s="95">
        <f t="shared" ref="K955" si="346">ROUND(G955*I955,2)</f>
        <v>0</v>
      </c>
      <c r="L955" s="51"/>
      <c r="M955" s="36"/>
      <c r="N955" s="132"/>
    </row>
    <row r="956" spans="1:14" ht="27.6">
      <c r="A956" s="64"/>
      <c r="B956" s="30">
        <v>2</v>
      </c>
      <c r="C956" s="31" t="s">
        <v>320</v>
      </c>
      <c r="D956" s="32" t="s">
        <v>16</v>
      </c>
      <c r="E956" s="30">
        <v>2400</v>
      </c>
      <c r="F956" s="30">
        <v>300</v>
      </c>
      <c r="G956" s="49">
        <f>CEILING(E956/F956,1)</f>
        <v>8</v>
      </c>
      <c r="H956" s="118"/>
      <c r="I956" s="95">
        <f t="shared" ref="I956:I957" si="347">H956*L956+H956</f>
        <v>0</v>
      </c>
      <c r="J956" s="95">
        <f t="shared" ref="J956:J957" si="348">ROUND(G956*H956,2)</f>
        <v>0</v>
      </c>
      <c r="K956" s="95">
        <f t="shared" ref="K956:K957" si="349">ROUND(G956*I956,2)</f>
        <v>0</v>
      </c>
      <c r="L956" s="51"/>
      <c r="M956" s="36"/>
      <c r="N956" s="132"/>
    </row>
    <row r="957" spans="1:14" ht="27.6">
      <c r="A957" s="64"/>
      <c r="B957" s="30">
        <v>3</v>
      </c>
      <c r="C957" s="31" t="s">
        <v>321</v>
      </c>
      <c r="D957" s="32" t="s">
        <v>16</v>
      </c>
      <c r="E957" s="30">
        <v>9000</v>
      </c>
      <c r="F957" s="30">
        <v>200</v>
      </c>
      <c r="G957" s="49">
        <f>CEILING(E957/F957,1)</f>
        <v>45</v>
      </c>
      <c r="H957" s="118"/>
      <c r="I957" s="95">
        <f t="shared" si="347"/>
        <v>0</v>
      </c>
      <c r="J957" s="95">
        <f t="shared" si="348"/>
        <v>0</v>
      </c>
      <c r="K957" s="95">
        <f t="shared" si="349"/>
        <v>0</v>
      </c>
      <c r="L957" s="51"/>
      <c r="M957" s="36"/>
      <c r="N957" s="132"/>
    </row>
    <row r="958" spans="1:14">
      <c r="A958" s="64"/>
      <c r="B958" s="37" t="s">
        <v>23</v>
      </c>
      <c r="C958" s="38"/>
      <c r="D958" s="38"/>
      <c r="E958" s="38"/>
      <c r="F958" s="38"/>
      <c r="G958" s="38"/>
      <c r="H958" s="116"/>
      <c r="I958" s="117"/>
      <c r="J958" s="5">
        <f>SUM(J955:J957)</f>
        <v>0</v>
      </c>
      <c r="K958" s="5">
        <f>SUM(K955:K957)</f>
        <v>0</v>
      </c>
      <c r="L958" s="27"/>
      <c r="M958" s="27"/>
      <c r="N958" s="128"/>
    </row>
    <row r="959" spans="1:14">
      <c r="A959" s="64"/>
      <c r="B959" s="27"/>
      <c r="C959" s="27"/>
      <c r="D959" s="27"/>
      <c r="E959" s="27"/>
      <c r="F959" s="27"/>
      <c r="G959" s="27"/>
      <c r="H959" s="28"/>
      <c r="I959" s="27"/>
      <c r="J959" s="139" t="s">
        <v>24</v>
      </c>
      <c r="K959" s="45">
        <f>K958-J958</f>
        <v>0</v>
      </c>
      <c r="L959" s="27"/>
      <c r="M959" s="27"/>
      <c r="N959" s="128"/>
    </row>
    <row r="960" spans="1:14">
      <c r="A960" s="64"/>
      <c r="B960" s="64"/>
      <c r="C960" s="64"/>
      <c r="D960" s="64"/>
      <c r="E960" s="64"/>
      <c r="F960" s="64"/>
      <c r="G960" s="64"/>
      <c r="H960" s="64"/>
      <c r="I960" s="64"/>
      <c r="J960" s="64"/>
      <c r="K960" s="64"/>
      <c r="L960" s="64"/>
      <c r="M960" s="64"/>
      <c r="N960" s="64"/>
    </row>
    <row r="961" spans="1:14">
      <c r="A961" s="64"/>
      <c r="B961" s="64"/>
      <c r="C961" s="119" t="s">
        <v>341</v>
      </c>
      <c r="D961" s="64"/>
      <c r="E961" s="64"/>
      <c r="F961" s="64"/>
      <c r="G961" s="64"/>
      <c r="H961" s="64"/>
      <c r="I961" s="64"/>
      <c r="J961" s="64"/>
      <c r="K961" s="64"/>
      <c r="L961" s="64"/>
      <c r="M961" s="64"/>
      <c r="N961" s="64"/>
    </row>
    <row r="962" spans="1:14">
      <c r="A962" s="64"/>
      <c r="B962" s="64"/>
      <c r="C962" s="84" t="s">
        <v>322</v>
      </c>
      <c r="D962" s="64"/>
      <c r="E962" s="64"/>
      <c r="F962" s="64"/>
      <c r="G962" s="64"/>
      <c r="H962" s="64"/>
      <c r="I962" s="64"/>
      <c r="J962" s="64"/>
      <c r="K962" s="64"/>
      <c r="L962" s="64"/>
      <c r="M962" s="64"/>
      <c r="N962" s="64"/>
    </row>
    <row r="963" spans="1:14">
      <c r="A963" s="64"/>
      <c r="B963" s="64"/>
      <c r="C963" s="84" t="s">
        <v>205</v>
      </c>
      <c r="D963" s="64"/>
      <c r="E963" s="64"/>
      <c r="F963" s="64"/>
      <c r="G963" s="64"/>
      <c r="H963" s="64"/>
      <c r="I963" s="64"/>
      <c r="J963" s="64"/>
      <c r="K963" s="64"/>
      <c r="L963" s="64"/>
      <c r="M963" s="64"/>
      <c r="N963" s="64"/>
    </row>
    <row r="964" spans="1:14" ht="41.4">
      <c r="A964" s="64"/>
      <c r="B964" s="90" t="s">
        <v>2</v>
      </c>
      <c r="C964" s="90" t="s">
        <v>3</v>
      </c>
      <c r="D964" s="90" t="s">
        <v>4</v>
      </c>
      <c r="E964" s="90" t="s">
        <v>5</v>
      </c>
      <c r="F964" s="90" t="s">
        <v>6</v>
      </c>
      <c r="G964" s="90" t="s">
        <v>7</v>
      </c>
      <c r="H964" s="91" t="s">
        <v>8</v>
      </c>
      <c r="I964" s="90" t="s">
        <v>9</v>
      </c>
      <c r="J964" s="90" t="s">
        <v>10</v>
      </c>
      <c r="K964" s="130" t="s">
        <v>11</v>
      </c>
      <c r="L964" s="130" t="s">
        <v>12</v>
      </c>
      <c r="M964" s="131" t="s">
        <v>13</v>
      </c>
      <c r="N964" s="71" t="s">
        <v>25</v>
      </c>
    </row>
    <row r="965" spans="1:14">
      <c r="A965" s="64"/>
      <c r="B965" s="121">
        <v>1</v>
      </c>
      <c r="C965" s="120" t="s">
        <v>323</v>
      </c>
      <c r="D965" s="121" t="s">
        <v>16</v>
      </c>
      <c r="E965" s="121">
        <v>300</v>
      </c>
      <c r="F965" s="122">
        <v>2</v>
      </c>
      <c r="G965" s="49">
        <f>CEILING(E965/F965,1)</f>
        <v>150</v>
      </c>
      <c r="H965" s="123"/>
      <c r="I965" s="95">
        <f t="shared" ref="I965" si="350">H965*L965+H965</f>
        <v>0</v>
      </c>
      <c r="J965" s="95">
        <f t="shared" ref="J965" si="351">ROUND(G965*H965,2)</f>
        <v>0</v>
      </c>
      <c r="K965" s="95">
        <f t="shared" ref="K965" si="352">ROUND(G965*I965,2)</f>
        <v>0</v>
      </c>
      <c r="L965" s="704"/>
      <c r="M965" s="144"/>
      <c r="N965" s="145"/>
    </row>
    <row r="966" spans="1:14">
      <c r="A966" s="64"/>
      <c r="B966" s="146"/>
      <c r="C966" s="712"/>
      <c r="D966" s="713"/>
      <c r="E966" s="713"/>
      <c r="F966" s="713"/>
      <c r="G966" s="713"/>
      <c r="H966" s="713"/>
      <c r="I966" s="714"/>
      <c r="J966" s="5">
        <f>SUM(J965)</f>
        <v>0</v>
      </c>
      <c r="K966" s="5">
        <f>SUM(K965)</f>
        <v>0</v>
      </c>
      <c r="L966" s="147"/>
      <c r="M966" s="148"/>
      <c r="N966" s="149"/>
    </row>
    <row r="967" spans="1:14">
      <c r="A967" s="64"/>
      <c r="B967" s="64"/>
      <c r="C967" s="64"/>
      <c r="D967" s="64"/>
      <c r="E967" s="64"/>
      <c r="F967" s="64"/>
      <c r="G967" s="64"/>
      <c r="H967" s="64"/>
      <c r="I967" s="64"/>
      <c r="J967" s="139" t="s">
        <v>324</v>
      </c>
      <c r="K967" s="45">
        <f>K966-J966</f>
        <v>0</v>
      </c>
      <c r="L967" s="64"/>
      <c r="M967" s="64"/>
      <c r="N967" s="128"/>
    </row>
    <row r="968" spans="1:14">
      <c r="A968" s="64"/>
      <c r="B968" s="64"/>
      <c r="C968" s="64"/>
      <c r="D968" s="64"/>
      <c r="E968" s="64"/>
      <c r="F968" s="64"/>
      <c r="G968" s="64"/>
      <c r="H968" s="64"/>
      <c r="I968" s="64"/>
      <c r="J968" s="64"/>
      <c r="K968" s="64"/>
      <c r="L968" s="64"/>
      <c r="M968" s="64"/>
      <c r="N968" s="128"/>
    </row>
    <row r="969" spans="1:14">
      <c r="A969" s="64"/>
      <c r="B969" s="25"/>
      <c r="C969" s="84" t="s">
        <v>305</v>
      </c>
      <c r="D969" s="26"/>
      <c r="E969" s="27"/>
      <c r="F969" s="27"/>
      <c r="G969" s="27"/>
      <c r="H969" s="28"/>
      <c r="I969" s="27"/>
      <c r="J969" s="27"/>
      <c r="K969" s="27"/>
      <c r="L969" s="27"/>
      <c r="M969" s="27"/>
      <c r="N969" s="128"/>
    </row>
    <row r="970" spans="1:14">
      <c r="A970" s="64"/>
      <c r="B970" s="25"/>
      <c r="C970" s="84" t="s">
        <v>43</v>
      </c>
      <c r="D970" s="29"/>
      <c r="E970" s="27"/>
      <c r="F970" s="27"/>
      <c r="G970" s="27"/>
      <c r="H970" s="28"/>
      <c r="I970" s="27"/>
      <c r="J970" s="27"/>
      <c r="K970" s="27"/>
      <c r="L970" s="27"/>
      <c r="M970" s="27"/>
      <c r="N970" s="128"/>
    </row>
    <row r="971" spans="1:14">
      <c r="A971" s="64"/>
      <c r="B971" s="25"/>
      <c r="C971" s="84" t="s">
        <v>44</v>
      </c>
      <c r="D971" s="29"/>
      <c r="E971" s="27"/>
      <c r="F971" s="27"/>
      <c r="G971" s="27"/>
      <c r="H971" s="28"/>
      <c r="I971" s="27"/>
      <c r="J971" s="27"/>
      <c r="K971" s="27"/>
      <c r="L971" s="27"/>
      <c r="M971" s="27"/>
      <c r="N971" s="128"/>
    </row>
    <row r="972" spans="1:14" ht="41.4">
      <c r="A972" s="64"/>
      <c r="B972" s="90" t="s">
        <v>2</v>
      </c>
      <c r="C972" s="90" t="s">
        <v>3</v>
      </c>
      <c r="D972" s="90" t="s">
        <v>4</v>
      </c>
      <c r="E972" s="90" t="s">
        <v>5</v>
      </c>
      <c r="F972" s="90" t="s">
        <v>6</v>
      </c>
      <c r="G972" s="90" t="s">
        <v>7</v>
      </c>
      <c r="H972" s="91" t="s">
        <v>8</v>
      </c>
      <c r="I972" s="90" t="s">
        <v>9</v>
      </c>
      <c r="J972" s="90" t="s">
        <v>10</v>
      </c>
      <c r="K972" s="130" t="s">
        <v>11</v>
      </c>
      <c r="L972" s="130" t="s">
        <v>12</v>
      </c>
      <c r="M972" s="131" t="s">
        <v>13</v>
      </c>
      <c r="N972" s="71" t="s">
        <v>25</v>
      </c>
    </row>
    <row r="973" spans="1:14">
      <c r="A973" s="64"/>
      <c r="B973" s="30">
        <v>1</v>
      </c>
      <c r="C973" s="31" t="s">
        <v>325</v>
      </c>
      <c r="D973" s="32" t="s">
        <v>16</v>
      </c>
      <c r="E973" s="30">
        <v>2200</v>
      </c>
      <c r="F973" s="30">
        <v>1</v>
      </c>
      <c r="G973" s="49">
        <f t="shared" ref="G973:G979" si="353">CEILING(E973/F973,1)</f>
        <v>2200</v>
      </c>
      <c r="H973" s="115"/>
      <c r="I973" s="95">
        <f t="shared" ref="I973:I979" si="354">H973*L973+H973</f>
        <v>0</v>
      </c>
      <c r="J973" s="95">
        <f t="shared" ref="J973:J979" si="355">ROUND(G973*H973,2)</f>
        <v>0</v>
      </c>
      <c r="K973" s="95">
        <f t="shared" ref="K973:K979" si="356">ROUND(G973*I973,2)</f>
        <v>0</v>
      </c>
      <c r="L973" s="51"/>
      <c r="M973" s="69"/>
      <c r="N973" s="132"/>
    </row>
    <row r="974" spans="1:14">
      <c r="A974" s="64"/>
      <c r="B974" s="30">
        <v>2</v>
      </c>
      <c r="C974" s="31" t="s">
        <v>326</v>
      </c>
      <c r="D974" s="32" t="s">
        <v>16</v>
      </c>
      <c r="E974" s="30">
        <v>1700</v>
      </c>
      <c r="F974" s="30">
        <v>1</v>
      </c>
      <c r="G974" s="49">
        <f t="shared" si="353"/>
        <v>1700</v>
      </c>
      <c r="H974" s="115"/>
      <c r="I974" s="95">
        <f t="shared" si="354"/>
        <v>0</v>
      </c>
      <c r="J974" s="95">
        <f t="shared" si="355"/>
        <v>0</v>
      </c>
      <c r="K974" s="95">
        <f t="shared" si="356"/>
        <v>0</v>
      </c>
      <c r="L974" s="51"/>
      <c r="M974" s="69"/>
      <c r="N974" s="132"/>
    </row>
    <row r="975" spans="1:14">
      <c r="A975" s="64"/>
      <c r="B975" s="30">
        <v>3</v>
      </c>
      <c r="C975" s="31" t="s">
        <v>327</v>
      </c>
      <c r="D975" s="32" t="s">
        <v>16</v>
      </c>
      <c r="E975" s="30">
        <v>1200</v>
      </c>
      <c r="F975" s="30">
        <v>1</v>
      </c>
      <c r="G975" s="49">
        <f t="shared" si="353"/>
        <v>1200</v>
      </c>
      <c r="H975" s="115"/>
      <c r="I975" s="95">
        <f t="shared" si="354"/>
        <v>0</v>
      </c>
      <c r="J975" s="95">
        <f t="shared" si="355"/>
        <v>0</v>
      </c>
      <c r="K975" s="95">
        <f t="shared" si="356"/>
        <v>0</v>
      </c>
      <c r="L975" s="51"/>
      <c r="M975" s="69"/>
      <c r="N975" s="132"/>
    </row>
    <row r="976" spans="1:14">
      <c r="A976" s="64"/>
      <c r="B976" s="30">
        <v>4</v>
      </c>
      <c r="C976" s="31" t="s">
        <v>328</v>
      </c>
      <c r="D976" s="32" t="s">
        <v>16</v>
      </c>
      <c r="E976" s="30">
        <v>2800</v>
      </c>
      <c r="F976" s="30">
        <v>1</v>
      </c>
      <c r="G976" s="49">
        <f t="shared" si="353"/>
        <v>2800</v>
      </c>
      <c r="H976" s="115"/>
      <c r="I976" s="95">
        <f t="shared" si="354"/>
        <v>0</v>
      </c>
      <c r="J976" s="95">
        <f t="shared" si="355"/>
        <v>0</v>
      </c>
      <c r="K976" s="95">
        <f t="shared" si="356"/>
        <v>0</v>
      </c>
      <c r="L976" s="51"/>
      <c r="M976" s="69"/>
      <c r="N976" s="132"/>
    </row>
    <row r="977" spans="1:14">
      <c r="A977" s="64"/>
      <c r="B977" s="30">
        <v>5</v>
      </c>
      <c r="C977" s="31" t="s">
        <v>329</v>
      </c>
      <c r="D977" s="32" t="s">
        <v>16</v>
      </c>
      <c r="E977" s="30">
        <v>5</v>
      </c>
      <c r="F977" s="30">
        <v>1</v>
      </c>
      <c r="G977" s="49">
        <f t="shared" si="353"/>
        <v>5</v>
      </c>
      <c r="H977" s="115"/>
      <c r="I977" s="95">
        <f t="shared" si="354"/>
        <v>0</v>
      </c>
      <c r="J977" s="95">
        <f t="shared" si="355"/>
        <v>0</v>
      </c>
      <c r="K977" s="95">
        <f t="shared" si="356"/>
        <v>0</v>
      </c>
      <c r="L977" s="51"/>
      <c r="M977" s="69"/>
      <c r="N977" s="132"/>
    </row>
    <row r="978" spans="1:14">
      <c r="A978" s="64"/>
      <c r="B978" s="30">
        <v>6</v>
      </c>
      <c r="C978" s="31" t="s">
        <v>330</v>
      </c>
      <c r="D978" s="32" t="s">
        <v>16</v>
      </c>
      <c r="E978" s="30">
        <v>5</v>
      </c>
      <c r="F978" s="30">
        <v>1</v>
      </c>
      <c r="G978" s="49">
        <f t="shared" si="353"/>
        <v>5</v>
      </c>
      <c r="H978" s="115"/>
      <c r="I978" s="95">
        <f t="shared" si="354"/>
        <v>0</v>
      </c>
      <c r="J978" s="95">
        <f t="shared" si="355"/>
        <v>0</v>
      </c>
      <c r="K978" s="95">
        <f t="shared" si="356"/>
        <v>0</v>
      </c>
      <c r="L978" s="51"/>
      <c r="M978" s="69"/>
      <c r="N978" s="132"/>
    </row>
    <row r="979" spans="1:14">
      <c r="A979" s="64"/>
      <c r="B979" s="30">
        <v>7</v>
      </c>
      <c r="C979" s="31" t="s">
        <v>331</v>
      </c>
      <c r="D979" s="32" t="s">
        <v>16</v>
      </c>
      <c r="E979" s="30">
        <v>3000</v>
      </c>
      <c r="F979" s="30">
        <v>1</v>
      </c>
      <c r="G979" s="49">
        <f t="shared" si="353"/>
        <v>3000</v>
      </c>
      <c r="H979" s="115"/>
      <c r="I979" s="95">
        <f t="shared" si="354"/>
        <v>0</v>
      </c>
      <c r="J979" s="95">
        <f t="shared" si="355"/>
        <v>0</v>
      </c>
      <c r="K979" s="95">
        <f t="shared" si="356"/>
        <v>0</v>
      </c>
      <c r="L979" s="51"/>
      <c r="M979" s="69"/>
      <c r="N979" s="132"/>
    </row>
    <row r="980" spans="1:14">
      <c r="A980" s="64"/>
      <c r="B980" s="37" t="s">
        <v>23</v>
      </c>
      <c r="C980" s="38"/>
      <c r="D980" s="38"/>
      <c r="E980" s="38"/>
      <c r="F980" s="38"/>
      <c r="G980" s="38"/>
      <c r="H980" s="116"/>
      <c r="I980" s="117"/>
      <c r="J980" s="5">
        <f>SUM(J973:J979)</f>
        <v>0</v>
      </c>
      <c r="K980" s="5">
        <f>SUM(K973:K979)</f>
        <v>0</v>
      </c>
      <c r="L980" s="27"/>
      <c r="M980" s="150"/>
      <c r="N980" s="128"/>
    </row>
    <row r="981" spans="1:14">
      <c r="A981" s="64"/>
      <c r="B981" s="27"/>
      <c r="C981" s="27"/>
      <c r="D981" s="27"/>
      <c r="E981" s="27"/>
      <c r="F981" s="27"/>
      <c r="G981" s="27"/>
      <c r="H981" s="28"/>
      <c r="I981" s="27"/>
      <c r="J981" s="139" t="s">
        <v>24</v>
      </c>
      <c r="K981" s="45">
        <f>K980-J980</f>
        <v>0</v>
      </c>
      <c r="L981" s="27"/>
      <c r="M981" s="27"/>
      <c r="N981" s="128"/>
    </row>
    <row r="982" spans="1:14">
      <c r="A982" s="64"/>
      <c r="B982" s="64"/>
      <c r="C982" s="64"/>
      <c r="D982" s="64"/>
      <c r="E982" s="64"/>
      <c r="F982" s="64"/>
      <c r="G982" s="64"/>
      <c r="H982" s="64"/>
      <c r="I982" s="64"/>
      <c r="J982" s="64"/>
      <c r="K982" s="64"/>
      <c r="L982" s="64"/>
      <c r="M982" s="64"/>
      <c r="N982" s="128"/>
    </row>
    <row r="983" spans="1:14">
      <c r="N983" s="24"/>
    </row>
    <row r="984" spans="1:14" ht="15.6">
      <c r="C984" s="743" t="s">
        <v>388</v>
      </c>
    </row>
    <row r="985" spans="1:14" ht="15.6">
      <c r="C985" s="744" t="s">
        <v>389</v>
      </c>
    </row>
    <row r="986" spans="1:14" ht="15.6">
      <c r="C986" s="744" t="s">
        <v>390</v>
      </c>
    </row>
  </sheetData>
  <mergeCells count="84">
    <mergeCell ref="E532:F532"/>
    <mergeCell ref="E533:F533"/>
    <mergeCell ref="E534:F534"/>
    <mergeCell ref="E535:F535"/>
    <mergeCell ref="E26:F26"/>
    <mergeCell ref="E27:F27"/>
    <mergeCell ref="E28:F28"/>
    <mergeCell ref="E29:F29"/>
    <mergeCell ref="B859:I859"/>
    <mergeCell ref="E61:F61"/>
    <mergeCell ref="E62:F62"/>
    <mergeCell ref="E63:F63"/>
    <mergeCell ref="E64:F64"/>
    <mergeCell ref="E347:F347"/>
    <mergeCell ref="E348:F348"/>
    <mergeCell ref="E349:F349"/>
    <mergeCell ref="E373:F373"/>
    <mergeCell ref="E374:F374"/>
    <mergeCell ref="E375:F375"/>
    <mergeCell ref="E376:F376"/>
    <mergeCell ref="C861:I861"/>
    <mergeCell ref="C862:I862"/>
    <mergeCell ref="C966:I966"/>
    <mergeCell ref="B170:I170"/>
    <mergeCell ref="B203:I203"/>
    <mergeCell ref="B279:I279"/>
    <mergeCell ref="B496:I496"/>
    <mergeCell ref="B542:I542"/>
    <mergeCell ref="B553:I553"/>
    <mergeCell ref="B608:I608"/>
    <mergeCell ref="B698:I698"/>
    <mergeCell ref="E218:F218"/>
    <mergeCell ref="E219:F219"/>
    <mergeCell ref="E220:F220"/>
    <mergeCell ref="E221:F221"/>
    <mergeCell ref="E346:F346"/>
    <mergeCell ref="E401:F401"/>
    <mergeCell ref="E402:F402"/>
    <mergeCell ref="E403:F403"/>
    <mergeCell ref="E404:F404"/>
    <mergeCell ref="E834:F834"/>
    <mergeCell ref="E558:F558"/>
    <mergeCell ref="E559:F559"/>
    <mergeCell ref="E560:F560"/>
    <mergeCell ref="E596:F596"/>
    <mergeCell ref="E597:F597"/>
    <mergeCell ref="E598:F598"/>
    <mergeCell ref="E599:F599"/>
    <mergeCell ref="E612:F612"/>
    <mergeCell ref="E613:F613"/>
    <mergeCell ref="E614:F614"/>
    <mergeCell ref="E615:F615"/>
    <mergeCell ref="E835:F835"/>
    <mergeCell ref="E836:F836"/>
    <mergeCell ref="E837:F837"/>
    <mergeCell ref="E421:F421"/>
    <mergeCell ref="E422:F422"/>
    <mergeCell ref="E423:F423"/>
    <mergeCell ref="E424:F424"/>
    <mergeCell ref="E440:F440"/>
    <mergeCell ref="E441:F441"/>
    <mergeCell ref="E442:F442"/>
    <mergeCell ref="E443:F443"/>
    <mergeCell ref="E733:F733"/>
    <mergeCell ref="E734:F734"/>
    <mergeCell ref="E735:F735"/>
    <mergeCell ref="E736:F736"/>
    <mergeCell ref="E557:F557"/>
    <mergeCell ref="E631:F631"/>
    <mergeCell ref="E632:F632"/>
    <mergeCell ref="E633:F633"/>
    <mergeCell ref="E634:F634"/>
    <mergeCell ref="E674:F674"/>
    <mergeCell ref="E675:F675"/>
    <mergeCell ref="E676:F676"/>
    <mergeCell ref="E677:F677"/>
    <mergeCell ref="E796:F796"/>
    <mergeCell ref="E797:F797"/>
    <mergeCell ref="E798:F798"/>
    <mergeCell ref="E773:F773"/>
    <mergeCell ref="E774:F774"/>
    <mergeCell ref="E775:F775"/>
    <mergeCell ref="E776:F776"/>
    <mergeCell ref="E795:F795"/>
  </mergeCells>
  <conditionalFormatting sqref="G16:G21">
    <cfRule type="expression" dxfId="141" priority="267" stopIfTrue="1">
      <formula>ISERROR(G16)</formula>
    </cfRule>
  </conditionalFormatting>
  <conditionalFormatting sqref="G37">
    <cfRule type="expression" dxfId="140" priority="266" stopIfTrue="1">
      <formula>ISERROR(G37)</formula>
    </cfRule>
  </conditionalFormatting>
  <conditionalFormatting sqref="G47">
    <cfRule type="expression" dxfId="139" priority="265" stopIfTrue="1">
      <formula>ISERROR(G47)</formula>
    </cfRule>
  </conditionalFormatting>
  <conditionalFormatting sqref="G82 G72">
    <cfRule type="expression" dxfId="138" priority="262" stopIfTrue="1">
      <formula>ISERROR(G72)</formula>
    </cfRule>
  </conditionalFormatting>
  <conditionalFormatting sqref="G92">
    <cfRule type="expression" dxfId="137" priority="261" stopIfTrue="1">
      <formula>ISERROR(G92)</formula>
    </cfRule>
  </conditionalFormatting>
  <conditionalFormatting sqref="G102">
    <cfRule type="expression" dxfId="136" priority="260" stopIfTrue="1">
      <formula>ISERROR(G102)</formula>
    </cfRule>
  </conditionalFormatting>
  <conditionalFormatting sqref="G112:G115">
    <cfRule type="expression" dxfId="135" priority="259" stopIfTrue="1">
      <formula>ISERROR(G112)</formula>
    </cfRule>
  </conditionalFormatting>
  <conditionalFormatting sqref="G125">
    <cfRule type="expression" dxfId="134" priority="258" stopIfTrue="1">
      <formula>ISERROR(G125)</formula>
    </cfRule>
  </conditionalFormatting>
  <conditionalFormatting sqref="G135:G137">
    <cfRule type="expression" dxfId="133" priority="257" stopIfTrue="1">
      <formula>ISERROR(G135)</formula>
    </cfRule>
  </conditionalFormatting>
  <conditionalFormatting sqref="G147">
    <cfRule type="expression" dxfId="132" priority="256" stopIfTrue="1">
      <formula>ISERROR(G147)</formula>
    </cfRule>
  </conditionalFormatting>
  <conditionalFormatting sqref="G157:G158">
    <cfRule type="expression" dxfId="131" priority="255" stopIfTrue="1">
      <formula>ISERROR(G157)</formula>
    </cfRule>
  </conditionalFormatting>
  <conditionalFormatting sqref="G179">
    <cfRule type="expression" dxfId="130" priority="254" stopIfTrue="1">
      <formula>ISERROR(G179)</formula>
    </cfRule>
  </conditionalFormatting>
  <conditionalFormatting sqref="G189:G192">
    <cfRule type="expression" dxfId="129" priority="253" stopIfTrue="1">
      <formula>ISERROR(G189)</formula>
    </cfRule>
  </conditionalFormatting>
  <conditionalFormatting sqref="G202">
    <cfRule type="expression" dxfId="128" priority="252" stopIfTrue="1">
      <formula>ISERROR(G202)</formula>
    </cfRule>
  </conditionalFormatting>
  <conditionalFormatting sqref="G212:G213">
    <cfRule type="expression" dxfId="127" priority="251" stopIfTrue="1">
      <formula>ISERROR(G212)</formula>
    </cfRule>
  </conditionalFormatting>
  <conditionalFormatting sqref="G228">
    <cfRule type="expression" dxfId="126" priority="250" stopIfTrue="1">
      <formula>ISERROR(G228)</formula>
    </cfRule>
  </conditionalFormatting>
  <conditionalFormatting sqref="G238:G245">
    <cfRule type="expression" dxfId="125" priority="249" stopIfTrue="1">
      <formula>ISERROR(G238)</formula>
    </cfRule>
  </conditionalFormatting>
  <conditionalFormatting sqref="G255:G257">
    <cfRule type="expression" dxfId="124" priority="248" stopIfTrue="1">
      <formula>ISERROR(G255)</formula>
    </cfRule>
  </conditionalFormatting>
  <conditionalFormatting sqref="G267:G268 I269">
    <cfRule type="expression" dxfId="123" priority="247" stopIfTrue="1">
      <formula>ISERROR(G267)</formula>
    </cfRule>
  </conditionalFormatting>
  <conditionalFormatting sqref="G278">
    <cfRule type="expression" dxfId="122" priority="246" stopIfTrue="1">
      <formula>ISERROR(G278)</formula>
    </cfRule>
  </conditionalFormatting>
  <conditionalFormatting sqref="G299:G300">
    <cfRule type="expression" dxfId="121" priority="245" stopIfTrue="1">
      <formula>ISERROR(G299)</formula>
    </cfRule>
  </conditionalFormatting>
  <conditionalFormatting sqref="G384:G386 G396">
    <cfRule type="expression" dxfId="120" priority="241" stopIfTrue="1">
      <formula>ISERROR(G384)</formula>
    </cfRule>
  </conditionalFormatting>
  <conditionalFormatting sqref="M743">
    <cfRule type="expression" dxfId="119" priority="206" stopIfTrue="1">
      <formula>ISERROR(M743)</formula>
    </cfRule>
  </conditionalFormatting>
  <conditionalFormatting sqref="G505:G511">
    <cfRule type="expression" dxfId="118" priority="141" stopIfTrue="1">
      <formula>ISERROR(G505)</formula>
    </cfRule>
  </conditionalFormatting>
  <conditionalFormatting sqref="G926:G931 G941:G947">
    <cfRule type="expression" dxfId="117" priority="97" stopIfTrue="1">
      <formula>ISERROR(G926)</formula>
    </cfRule>
  </conditionalFormatting>
  <conditionalFormatting sqref="M944:M945">
    <cfRule type="expression" dxfId="116" priority="96" stopIfTrue="1">
      <formula>ISERROR(M944)</formula>
    </cfRule>
  </conditionalFormatting>
  <conditionalFormatting sqref="G743">
    <cfRule type="expression" dxfId="115" priority="204" stopIfTrue="1">
      <formula>ISERROR(G743)</formula>
    </cfRule>
    <cfRule type="expression" dxfId="114" priority="205" stopIfTrue="1">
      <formula>ISERROR(G743)</formula>
    </cfRule>
  </conditionalFormatting>
  <conditionalFormatting sqref="M946">
    <cfRule type="expression" dxfId="113" priority="95" stopIfTrue="1">
      <formula>ISERROR(M946)</formula>
    </cfRule>
  </conditionalFormatting>
  <conditionalFormatting sqref="M947">
    <cfRule type="expression" dxfId="112" priority="94" stopIfTrue="1">
      <formula>ISERROR(M947)</formula>
    </cfRule>
  </conditionalFormatting>
  <conditionalFormatting sqref="G955:G957">
    <cfRule type="expression" dxfId="111" priority="93" stopIfTrue="1">
      <formula>ISERROR(G955)</formula>
    </cfRule>
  </conditionalFormatting>
  <conditionalFormatting sqref="G899 G909:G916">
    <cfRule type="expression" dxfId="110" priority="98" stopIfTrue="1">
      <formula>ISERROR(G899)</formula>
    </cfRule>
  </conditionalFormatting>
  <conditionalFormatting sqref="B855:F857 J860:J863 B860:I860 B859 B861:C863 L859:L863 H855:H857 L855:M857">
    <cfRule type="expression" dxfId="109" priority="151" stopIfTrue="1">
      <formula>ISERROR(B855)</formula>
    </cfRule>
  </conditionalFormatting>
  <conditionalFormatting sqref="G855:G857">
    <cfRule type="expression" dxfId="108" priority="150" stopIfTrue="1">
      <formula>ISERROR(G855)</formula>
    </cfRule>
  </conditionalFormatting>
  <conditionalFormatting sqref="G482:G485">
    <cfRule type="expression" dxfId="107" priority="137" stopIfTrue="1">
      <formula>ISERROR(G482)</formula>
    </cfRule>
  </conditionalFormatting>
  <conditionalFormatting sqref="G858">
    <cfRule type="expression" dxfId="106" priority="148" stopIfTrue="1">
      <formula>ISERROR(G858)</formula>
    </cfRule>
  </conditionalFormatting>
  <conditionalFormatting sqref="M858">
    <cfRule type="expression" dxfId="105" priority="149" stopIfTrue="1">
      <formula>ISERROR(M858)</formula>
    </cfRule>
  </conditionalFormatting>
  <conditionalFormatting sqref="J875">
    <cfRule type="expression" dxfId="104" priority="147" stopIfTrue="1">
      <formula>ISERROR(J875)</formula>
    </cfRule>
  </conditionalFormatting>
  <conditionalFormatting sqref="G868:G873">
    <cfRule type="expression" dxfId="103" priority="146" stopIfTrue="1">
      <formula>ISERROR(G868)</formula>
    </cfRule>
  </conditionalFormatting>
  <conditionalFormatting sqref="C868:C873 E868:E873 M868:M873">
    <cfRule type="expression" dxfId="102" priority="145" stopIfTrue="1">
      <formula>ISERROR(C868)</formula>
    </cfRule>
  </conditionalFormatting>
  <conditionalFormatting sqref="G568:G569">
    <cfRule type="expression" dxfId="101" priority="129" stopIfTrue="1">
      <formula>ISERROR(G568)</formula>
    </cfRule>
  </conditionalFormatting>
  <conditionalFormatting sqref="G56">
    <cfRule type="expression" dxfId="100" priority="142" stopIfTrue="1">
      <formula>ISERROR(G56)</formula>
    </cfRule>
  </conditionalFormatting>
  <conditionalFormatting sqref="G55">
    <cfRule type="expression" dxfId="99" priority="143" stopIfTrue="1">
      <formula>ISERROR(G55)</formula>
    </cfRule>
  </conditionalFormatting>
  <conditionalFormatting sqref="G551:G552">
    <cfRule type="expression" dxfId="98" priority="130" stopIfTrue="1">
      <formula>ISERROR(G551)</formula>
    </cfRule>
  </conditionalFormatting>
  <conditionalFormatting sqref="G451">
    <cfRule type="expression" dxfId="97" priority="140" stopIfTrue="1">
      <formula>ISERROR(G451)</formula>
    </cfRule>
  </conditionalFormatting>
  <conditionalFormatting sqref="G461">
    <cfRule type="expression" dxfId="96" priority="139" stopIfTrue="1">
      <formula>ISERROR(G461)</formula>
    </cfRule>
  </conditionalFormatting>
  <conditionalFormatting sqref="G471:G472">
    <cfRule type="expression" dxfId="95" priority="138" stopIfTrue="1">
      <formula>ISERROR(G471)</formula>
    </cfRule>
  </conditionalFormatting>
  <conditionalFormatting sqref="M482:M485">
    <cfRule type="expression" dxfId="94" priority="136" stopIfTrue="1">
      <formula>ISERROR(M482)</formula>
    </cfRule>
  </conditionalFormatting>
  <conditionalFormatting sqref="M483:M484">
    <cfRule type="expression" dxfId="93" priority="135" stopIfTrue="1">
      <formula>ISERROR(M483)</formula>
    </cfRule>
  </conditionalFormatting>
  <conditionalFormatting sqref="G495">
    <cfRule type="expression" dxfId="92" priority="134" stopIfTrue="1">
      <formula>ISERROR(G495)</formula>
    </cfRule>
  </conditionalFormatting>
  <conditionalFormatting sqref="G521:G527">
    <cfRule type="expression" dxfId="91" priority="132" stopIfTrue="1">
      <formula>ISERROR(G521)</formula>
    </cfRule>
  </conditionalFormatting>
  <conditionalFormatting sqref="G541">
    <cfRule type="expression" dxfId="90" priority="131" stopIfTrue="1">
      <formula>ISERROR(G541)</formula>
    </cfRule>
  </conditionalFormatting>
  <conditionalFormatting sqref="G642:G643">
    <cfRule type="expression" dxfId="89" priority="124" stopIfTrue="1">
      <formula>ISERROR(G642)</formula>
    </cfRule>
  </conditionalFormatting>
  <conditionalFormatting sqref="G579 G589:G591">
    <cfRule type="expression" dxfId="88" priority="128" stopIfTrue="1">
      <formula>ISERROR(G579)</formula>
    </cfRule>
  </conditionalFormatting>
  <conditionalFormatting sqref="I855:K858">
    <cfRule type="expression" dxfId="87" priority="77" stopIfTrue="1">
      <formula>ISERROR(I855)</formula>
    </cfRule>
  </conditionalFormatting>
  <conditionalFormatting sqref="G623">
    <cfRule type="expression" dxfId="86" priority="126" stopIfTrue="1">
      <formula>ISERROR(G623)</formula>
    </cfRule>
  </conditionalFormatting>
  <conditionalFormatting sqref="G624:G626">
    <cfRule type="expression" dxfId="85" priority="125" stopIfTrue="1">
      <formula>ISERROR(G624)</formula>
    </cfRule>
  </conditionalFormatting>
  <conditionalFormatting sqref="G685:G687">
    <cfRule type="expression" dxfId="84" priority="122" stopIfTrue="1">
      <formula>ISERROR(G685)</formula>
    </cfRule>
  </conditionalFormatting>
  <conditionalFormatting sqref="I785:K789">
    <cfRule type="expression" dxfId="83" priority="71" stopIfTrue="1">
      <formula>ISERROR(I785)</formula>
    </cfRule>
  </conditionalFormatting>
  <conditionalFormatting sqref="I431:K435">
    <cfRule type="expression" dxfId="82" priority="44" stopIfTrue="1">
      <formula>ISERROR(I431)</formula>
    </cfRule>
  </conditionalFormatting>
  <conditionalFormatting sqref="I579:K579">
    <cfRule type="expression" dxfId="81" priority="55" stopIfTrue="1">
      <formula>ISERROR(I579)</formula>
    </cfRule>
  </conditionalFormatting>
  <conditionalFormatting sqref="I589:K591">
    <cfRule type="expression" dxfId="80" priority="56" stopIfTrue="1">
      <formula>ISERROR(I589)</formula>
    </cfRule>
  </conditionalFormatting>
  <conditionalFormatting sqref="I607:K607">
    <cfRule type="expression" dxfId="79" priority="57" stopIfTrue="1">
      <formula>ISERROR(I607)</formula>
    </cfRule>
  </conditionalFormatting>
  <conditionalFormatting sqref="I685:K687">
    <cfRule type="expression" dxfId="78" priority="62" stopIfTrue="1">
      <formula>ISERROR(I685)</formula>
    </cfRule>
  </conditionalFormatting>
  <conditionalFormatting sqref="I664:K669">
    <cfRule type="expression" dxfId="77" priority="61" stopIfTrue="1">
      <formula>ISERROR(I664)</formula>
    </cfRule>
  </conditionalFormatting>
  <conditionalFormatting sqref="I653:K654">
    <cfRule type="expression" dxfId="76" priority="60" stopIfTrue="1">
      <formula>ISERROR(I653)</formula>
    </cfRule>
  </conditionalFormatting>
  <conditionalFormatting sqref="I642:K643">
    <cfRule type="expression" dxfId="75" priority="59" stopIfTrue="1">
      <formula>ISERROR(I642)</formula>
    </cfRule>
  </conditionalFormatting>
  <conditionalFormatting sqref="I623:K626">
    <cfRule type="expression" dxfId="74" priority="58" stopIfTrue="1">
      <formula>ISERROR(I623)</formula>
    </cfRule>
  </conditionalFormatting>
  <conditionalFormatting sqref="I451:K451">
    <cfRule type="expression" dxfId="73" priority="45" stopIfTrue="1">
      <formula>ISERROR(I451)</formula>
    </cfRule>
  </conditionalFormatting>
  <conditionalFormatting sqref="G709">
    <cfRule type="expression" dxfId="72" priority="110" stopIfTrue="1">
      <formula>ISERROR(G709)</formula>
    </cfRule>
  </conditionalFormatting>
  <conditionalFormatting sqref="G709">
    <cfRule type="expression" dxfId="71" priority="111" stopIfTrue="1">
      <formula>ISERROR(G709)</formula>
    </cfRule>
  </conditionalFormatting>
  <conditionalFormatting sqref="I461:K461">
    <cfRule type="expression" dxfId="70" priority="46" stopIfTrue="1">
      <formula>ISERROR(I461)</formula>
    </cfRule>
  </conditionalFormatting>
  <conditionalFormatting sqref="I521:K527">
    <cfRule type="expression" dxfId="69" priority="51" stopIfTrue="1">
      <formula>ISERROR(I521)</formula>
    </cfRule>
  </conditionalFormatting>
  <conditionalFormatting sqref="I505:K511">
    <cfRule type="expression" dxfId="68" priority="50" stopIfTrue="1">
      <formula>ISERROR(I505)</formula>
    </cfRule>
  </conditionalFormatting>
  <conditionalFormatting sqref="I495:K495">
    <cfRule type="expression" dxfId="67" priority="49" stopIfTrue="1">
      <formula>ISERROR(I495)</formula>
    </cfRule>
  </conditionalFormatting>
  <conditionalFormatting sqref="I482:K485">
    <cfRule type="expression" dxfId="66" priority="48" stopIfTrue="1">
      <formula>ISERROR(I482)</formula>
    </cfRule>
  </conditionalFormatting>
  <conditionalFormatting sqref="I471:K472">
    <cfRule type="expression" dxfId="65" priority="47" stopIfTrue="1">
      <formula>ISERROR(I471)</formula>
    </cfRule>
  </conditionalFormatting>
  <conditionalFormatting sqref="I157:K158">
    <cfRule type="expression" dxfId="64" priority="22" stopIfTrue="1">
      <formula>ISERROR(I157)</formula>
    </cfRule>
  </conditionalFormatting>
  <conditionalFormatting sqref="G973:G979">
    <cfRule type="expression" dxfId="63" priority="86" stopIfTrue="1">
      <formula>ISERROR(G973)</formula>
    </cfRule>
  </conditionalFormatting>
  <conditionalFormatting sqref="G883:G889">
    <cfRule type="expression" dxfId="62" priority="99" stopIfTrue="1">
      <formula>ISERROR(G883)</formula>
    </cfRule>
  </conditionalFormatting>
  <conditionalFormatting sqref="I72:K72">
    <cfRule type="expression" dxfId="61" priority="14" stopIfTrue="1">
      <formula>ISERROR(I72)</formula>
    </cfRule>
  </conditionalFormatting>
  <conditionalFormatting sqref="I55:K56">
    <cfRule type="expression" dxfId="60" priority="13" stopIfTrue="1">
      <formula>ISERROR(I55)</formula>
    </cfRule>
  </conditionalFormatting>
  <conditionalFormatting sqref="I47:K47">
    <cfRule type="expression" dxfId="59" priority="12" stopIfTrue="1">
      <formula>ISERROR(I47)</formula>
    </cfRule>
  </conditionalFormatting>
  <conditionalFormatting sqref="I973:K979">
    <cfRule type="expression" dxfId="58" priority="89" stopIfTrue="1">
      <formula>ISERROR(I973)</formula>
    </cfRule>
  </conditionalFormatting>
  <conditionalFormatting sqref="M973:M979">
    <cfRule type="expression" dxfId="57" priority="88" stopIfTrue="1">
      <formula>ISERROR(M973)</formula>
    </cfRule>
  </conditionalFormatting>
  <conditionalFormatting sqref="G965">
    <cfRule type="expression" dxfId="56" priority="87" stopIfTrue="1">
      <formula>ISERROR(G965)</formula>
    </cfRule>
  </conditionalFormatting>
  <conditionalFormatting sqref="I965:K965">
    <cfRule type="expression" dxfId="55" priority="85" stopIfTrue="1">
      <formula>ISERROR(I965)</formula>
    </cfRule>
  </conditionalFormatting>
  <conditionalFormatting sqref="I955:K957">
    <cfRule type="expression" dxfId="54" priority="84" stopIfTrue="1">
      <formula>ISERROR(I955)</formula>
    </cfRule>
  </conditionalFormatting>
  <conditionalFormatting sqref="I941:K947">
    <cfRule type="expression" dxfId="53" priority="83" stopIfTrue="1">
      <formula>ISERROR(I941)</formula>
    </cfRule>
  </conditionalFormatting>
  <conditionalFormatting sqref="I926:K931">
    <cfRule type="expression" dxfId="52" priority="82" stopIfTrue="1">
      <formula>ISERROR(I926)</formula>
    </cfRule>
  </conditionalFormatting>
  <conditionalFormatting sqref="I909:K916">
    <cfRule type="expression" dxfId="51" priority="81" stopIfTrue="1">
      <formula>ISERROR(I909)</formula>
    </cfRule>
  </conditionalFormatting>
  <conditionalFormatting sqref="I899:K899">
    <cfRule type="expression" dxfId="50" priority="80" stopIfTrue="1">
      <formula>ISERROR(I899)</formula>
    </cfRule>
  </conditionalFormatting>
  <conditionalFormatting sqref="I883:K889">
    <cfRule type="expression" dxfId="49" priority="79" stopIfTrue="1">
      <formula>ISERROR(I883)</formula>
    </cfRule>
  </conditionalFormatting>
  <conditionalFormatting sqref="I868:K873">
    <cfRule type="expression" dxfId="48" priority="78" stopIfTrue="1">
      <formula>ISERROR(I868)</formula>
    </cfRule>
  </conditionalFormatting>
  <conditionalFormatting sqref="I844:K845">
    <cfRule type="expression" dxfId="47" priority="76" stopIfTrue="1">
      <formula>ISERROR(I844)</formula>
    </cfRule>
  </conditionalFormatting>
  <conditionalFormatting sqref="I828:K829">
    <cfRule type="expression" dxfId="46" priority="75" stopIfTrue="1">
      <formula>ISERROR(I828)</formula>
    </cfRule>
  </conditionalFormatting>
  <conditionalFormatting sqref="I815:K818">
    <cfRule type="expression" dxfId="45" priority="74" stopIfTrue="1">
      <formula>ISERROR(I815)</formula>
    </cfRule>
  </conditionalFormatting>
  <conditionalFormatting sqref="I805:K805">
    <cfRule type="expression" dxfId="44" priority="72" stopIfTrue="1">
      <formula>ISERROR(I805)</formula>
    </cfRule>
  </conditionalFormatting>
  <conditionalFormatting sqref="I753:K766">
    <cfRule type="expression" dxfId="43" priority="70" stopIfTrue="1">
      <formula>ISERROR(I753)</formula>
    </cfRule>
  </conditionalFormatting>
  <conditionalFormatting sqref="I743:K743">
    <cfRule type="expression" dxfId="42" priority="69" stopIfTrue="1">
      <formula>ISERROR(I743)</formula>
    </cfRule>
  </conditionalFormatting>
  <conditionalFormatting sqref="I728:K728">
    <cfRule type="expression" dxfId="41" priority="68" stopIfTrue="1">
      <formula>ISERROR(I728)</formula>
    </cfRule>
  </conditionalFormatting>
  <conditionalFormatting sqref="I709:K709">
    <cfRule type="expression" dxfId="40" priority="65" stopIfTrue="1">
      <formula>ISERROR(I709)</formula>
    </cfRule>
  </conditionalFormatting>
  <conditionalFormatting sqref="I697:K697">
    <cfRule type="expression" dxfId="39" priority="63" stopIfTrue="1">
      <formula>ISERROR(I697)</formula>
    </cfRule>
  </conditionalFormatting>
  <conditionalFormatting sqref="I568:K569">
    <cfRule type="expression" dxfId="38" priority="54" stopIfTrue="1">
      <formula>ISERROR(I568)</formula>
    </cfRule>
  </conditionalFormatting>
  <conditionalFormatting sqref="I551:K552">
    <cfRule type="expression" dxfId="37" priority="53" stopIfTrue="1">
      <formula>ISERROR(I551)</formula>
    </cfRule>
  </conditionalFormatting>
  <conditionalFormatting sqref="I541:K541">
    <cfRule type="expression" dxfId="36" priority="52" stopIfTrue="1">
      <formula>ISERROR(I541)</formula>
    </cfRule>
  </conditionalFormatting>
  <conditionalFormatting sqref="G431:G435">
    <cfRule type="expression" dxfId="35" priority="43" stopIfTrue="1">
      <formula>ISERROR(G431)</formula>
    </cfRule>
  </conditionalFormatting>
  <conditionalFormatting sqref="I413:K416">
    <cfRule type="expression" dxfId="34" priority="42" stopIfTrue="1">
      <formula>ISERROR(I413)</formula>
    </cfRule>
  </conditionalFormatting>
  <conditionalFormatting sqref="G413:G416">
    <cfRule type="expression" dxfId="33" priority="41" stopIfTrue="1">
      <formula>ISERROR(G413)</formula>
    </cfRule>
  </conditionalFormatting>
  <conditionalFormatting sqref="I396:K396">
    <cfRule type="expression" dxfId="32" priority="40" stopIfTrue="1">
      <formula>ISERROR(I396)</formula>
    </cfRule>
  </conditionalFormatting>
  <conditionalFormatting sqref="I384:K386">
    <cfRule type="expression" dxfId="31" priority="39" stopIfTrue="1">
      <formula>ISERROR(I384)</formula>
    </cfRule>
  </conditionalFormatting>
  <conditionalFormatting sqref="I366:K368">
    <cfRule type="expression" dxfId="30" priority="38" stopIfTrue="1">
      <formula>ISERROR(I366)</formula>
    </cfRule>
  </conditionalFormatting>
  <conditionalFormatting sqref="G366:G368">
    <cfRule type="expression" dxfId="29" priority="37" stopIfTrue="1">
      <formula>ISERROR(G366)</formula>
    </cfRule>
  </conditionalFormatting>
  <conditionalFormatting sqref="I356:K356">
    <cfRule type="expression" dxfId="28" priority="36" stopIfTrue="1">
      <formula>ISERROR(I356)</formula>
    </cfRule>
  </conditionalFormatting>
  <conditionalFormatting sqref="I323:K341">
    <cfRule type="expression" dxfId="27" priority="35" stopIfTrue="1">
      <formula>ISERROR(I323)</formula>
    </cfRule>
  </conditionalFormatting>
  <conditionalFormatting sqref="I310:K312">
    <cfRule type="expression" dxfId="26" priority="34" stopIfTrue="1">
      <formula>ISERROR(I310)</formula>
    </cfRule>
  </conditionalFormatting>
  <conditionalFormatting sqref="I299:K300">
    <cfRule type="expression" dxfId="25" priority="33" stopIfTrue="1">
      <formula>ISERROR(I299)</formula>
    </cfRule>
  </conditionalFormatting>
  <conditionalFormatting sqref="I278:K278">
    <cfRule type="expression" dxfId="24" priority="32" stopIfTrue="1">
      <formula>ISERROR(I278)</formula>
    </cfRule>
  </conditionalFormatting>
  <conditionalFormatting sqref="I267:K268">
    <cfRule type="expression" dxfId="23" priority="31" stopIfTrue="1">
      <formula>ISERROR(I267)</formula>
    </cfRule>
  </conditionalFormatting>
  <conditionalFormatting sqref="I255:K257">
    <cfRule type="expression" dxfId="22" priority="30" stopIfTrue="1">
      <formula>ISERROR(I255)</formula>
    </cfRule>
  </conditionalFormatting>
  <conditionalFormatting sqref="I238:K245">
    <cfRule type="expression" dxfId="21" priority="29" stopIfTrue="1">
      <formula>ISERROR(I238)</formula>
    </cfRule>
  </conditionalFormatting>
  <conditionalFormatting sqref="I228:K228">
    <cfRule type="expression" dxfId="20" priority="28" stopIfTrue="1">
      <formula>ISERROR(I228)</formula>
    </cfRule>
  </conditionalFormatting>
  <conditionalFormatting sqref="I212:K213">
    <cfRule type="expression" dxfId="19" priority="27" stopIfTrue="1">
      <formula>ISERROR(I212)</formula>
    </cfRule>
  </conditionalFormatting>
  <conditionalFormatting sqref="I202:K202">
    <cfRule type="expression" dxfId="18" priority="26" stopIfTrue="1">
      <formula>ISERROR(I202)</formula>
    </cfRule>
  </conditionalFormatting>
  <conditionalFormatting sqref="I189:K192">
    <cfRule type="expression" dxfId="17" priority="25" stopIfTrue="1">
      <formula>ISERROR(I189)</formula>
    </cfRule>
  </conditionalFormatting>
  <conditionalFormatting sqref="I179:K179">
    <cfRule type="expression" dxfId="16" priority="24" stopIfTrue="1">
      <formula>ISERROR(I179)</formula>
    </cfRule>
  </conditionalFormatting>
  <conditionalFormatting sqref="I168:K169">
    <cfRule type="expression" dxfId="15" priority="23" stopIfTrue="1">
      <formula>ISERROR(I168)</formula>
    </cfRule>
  </conditionalFormatting>
  <conditionalFormatting sqref="I147:K147">
    <cfRule type="expression" dxfId="14" priority="21" stopIfTrue="1">
      <formula>ISERROR(I147)</formula>
    </cfRule>
  </conditionalFormatting>
  <conditionalFormatting sqref="I135:K137">
    <cfRule type="expression" dxfId="13" priority="20" stopIfTrue="1">
      <formula>ISERROR(I135)</formula>
    </cfRule>
  </conditionalFormatting>
  <conditionalFormatting sqref="I125:K125">
    <cfRule type="expression" dxfId="12" priority="19" stopIfTrue="1">
      <formula>ISERROR(I125)</formula>
    </cfRule>
  </conditionalFormatting>
  <conditionalFormatting sqref="I112:K115">
    <cfRule type="expression" dxfId="11" priority="18" stopIfTrue="1">
      <formula>ISERROR(I112)</formula>
    </cfRule>
  </conditionalFormatting>
  <conditionalFormatting sqref="I102:K102">
    <cfRule type="expression" dxfId="10" priority="17" stopIfTrue="1">
      <formula>ISERROR(I102)</formula>
    </cfRule>
  </conditionalFormatting>
  <conditionalFormatting sqref="I92:K92">
    <cfRule type="expression" dxfId="9" priority="16" stopIfTrue="1">
      <formula>ISERROR(I92)</formula>
    </cfRule>
  </conditionalFormatting>
  <conditionalFormatting sqref="I82:K82">
    <cfRule type="expression" dxfId="8" priority="15" stopIfTrue="1">
      <formula>ISERROR(I82)</formula>
    </cfRule>
  </conditionalFormatting>
  <conditionalFormatting sqref="I37:K37">
    <cfRule type="expression" dxfId="7" priority="11" stopIfTrue="1">
      <formula>ISERROR(I37)</formula>
    </cfRule>
  </conditionalFormatting>
  <conditionalFormatting sqref="I16:K21">
    <cfRule type="expression" dxfId="6" priority="10" stopIfTrue="1">
      <formula>ISERROR(I16)</formula>
    </cfRule>
  </conditionalFormatting>
  <conditionalFormatting sqref="G719">
    <cfRule type="expression" dxfId="5" priority="5" stopIfTrue="1">
      <formula>ISERROR(G719)</formula>
    </cfRule>
  </conditionalFormatting>
  <conditionalFormatting sqref="G719">
    <cfRule type="expression" dxfId="4" priority="6" stopIfTrue="1">
      <formula>ISERROR(G719)</formula>
    </cfRule>
  </conditionalFormatting>
  <conditionalFormatting sqref="I719:K719">
    <cfRule type="expression" dxfId="3" priority="4" stopIfTrue="1">
      <formula>ISERROR(I719)</formula>
    </cfRule>
  </conditionalFormatting>
  <conditionalFormatting sqref="G844:G845">
    <cfRule type="expression" dxfId="2" priority="3" stopIfTrue="1">
      <formula>ISERROR(G844)</formula>
    </cfRule>
  </conditionalFormatting>
  <conditionalFormatting sqref="G288:G289">
    <cfRule type="expression" dxfId="1" priority="2" stopIfTrue="1">
      <formula>ISERROR(G288)</formula>
    </cfRule>
  </conditionalFormatting>
  <conditionalFormatting sqref="I288:K289">
    <cfRule type="expression" dxfId="0" priority="1" stopIfTrue="1">
      <formula>ISERROR(I288)</formula>
    </cfRule>
  </conditionalFormatting>
  <pageMargins left="0.31496062992125984" right="0.31496062992125984" top="0.74803149606299213" bottom="0.55118110236220474" header="0.31496062992125984" footer="0.31496062992125984"/>
  <pageSetup paperSize="9" scale="54" orientation="landscape" verticalDpi="0" r:id="rId1"/>
  <headerFooter>
    <oddFooter>Strona &amp;P z &amp;N</oddFooter>
  </headerFooter>
  <rowBreaks count="16" manualBreakCount="16">
    <brk id="42" max="13" man="1"/>
    <brk id="96" max="13" man="1"/>
    <brk id="152" max="13" man="1"/>
    <brk id="223" max="13" man="1"/>
    <brk id="317" max="13" man="1"/>
    <brk id="343" max="13" man="1"/>
    <brk id="371" max="13" man="1"/>
    <brk id="408" max="13" man="1"/>
    <brk id="426" max="13" man="1"/>
    <brk id="437" max="13" man="1"/>
    <brk id="516" max="13" man="1"/>
    <brk id="546" max="13" man="1"/>
    <brk id="574" max="13" man="1"/>
    <brk id="602" max="13" man="1"/>
    <brk id="704" max="13" man="1"/>
    <brk id="73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zadania</vt:lpstr>
      <vt:lpstr>zadania!Obszar_wydruku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Plazińska</dc:creator>
  <cp:lastModifiedBy>user</cp:lastModifiedBy>
  <cp:lastPrinted>2022-10-06T10:06:24Z</cp:lastPrinted>
  <dcterms:created xsi:type="dcterms:W3CDTF">2022-07-20T11:07:01Z</dcterms:created>
  <dcterms:modified xsi:type="dcterms:W3CDTF">2022-10-06T10:09:14Z</dcterms:modified>
</cp:coreProperties>
</file>