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61.196.20\Dokumenty\SzanskiG\ZAMÓWIENIA 2024\1 - ZAMÓWIENIA POW. 130 TYS.ZŁ\26 - Modernizacja oczyszczalni Przysieki\Tryb podstawowy SWZ + załączniki\"/>
    </mc:Choice>
  </mc:AlternateContent>
  <xr:revisionPtr revIDLastSave="0" documentId="13_ncr:1_{4AB45C17-249C-4F4E-8925-DB280BF8EBD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able (2)" sheetId="2" r:id="rId1"/>
    <sheet name="Tab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E27" i="2"/>
  <c r="E26" i="2"/>
  <c r="E25" i="2"/>
  <c r="E24" i="2"/>
  <c r="E22" i="2"/>
  <c r="E21" i="2"/>
  <c r="E20" i="2"/>
  <c r="E19" i="2"/>
  <c r="E18" i="2"/>
  <c r="E17" i="2"/>
  <c r="E16" i="2"/>
  <c r="E15" i="2"/>
  <c r="E14" i="2"/>
  <c r="E13" i="2"/>
  <c r="D30" i="2"/>
  <c r="B36" i="1" l="1"/>
  <c r="D34" i="1"/>
  <c r="B33" i="1"/>
  <c r="B31" i="1"/>
  <c r="C25" i="1"/>
  <c r="B25" i="1"/>
  <c r="E17" i="1"/>
  <c r="C17" i="1"/>
  <c r="B17" i="1"/>
  <c r="E29" i="2"/>
  <c r="E23" i="2"/>
  <c r="E12" i="2" l="1"/>
  <c r="E30" i="2" l="1"/>
</calcChain>
</file>

<file path=xl/sharedStrings.xml><?xml version="1.0" encoding="utf-8"?>
<sst xmlns="http://schemas.openxmlformats.org/spreadsheetml/2006/main" count="85" uniqueCount="83">
  <si>
    <t>Elementy i rodzaje robót</t>
  </si>
  <si>
    <t>Ogółem netto</t>
  </si>
  <si>
    <t>Ogółem brutto</t>
  </si>
  <si>
    <t>Wykonane brutto</t>
  </si>
  <si>
    <t>Do wykonania brutto</t>
  </si>
  <si>
    <t>Termin zakończenia poszczególnych składników zadania</t>
  </si>
  <si>
    <t>Nasadzenia i rewaloryzacja trawników</t>
  </si>
  <si>
    <t>Zagospodarowanie działki</t>
  </si>
  <si>
    <t>Stan surowy zamknięty</t>
  </si>
  <si>
    <t>Stan wykończeniowy</t>
  </si>
  <si>
    <t>Monitoring</t>
  </si>
  <si>
    <t>Instalacja  wodno kanalizacyjna</t>
  </si>
  <si>
    <t>Instalacja wentylacji</t>
  </si>
  <si>
    <t>Instalacja ogrzewania</t>
  </si>
  <si>
    <t>Utylizacja odpadów</t>
  </si>
  <si>
    <t>Nadzór inwestorski</t>
  </si>
  <si>
    <t xml:space="preserve">Roboty przygotowawcze (przygotowanie terenu i remont inst budowlanych i nasadzenie zagospodarowanie działki </t>
  </si>
  <si>
    <t xml:space="preserve">Roboty wykończeniowe (stan surowy zamkniety i stan wykończeniowy </t>
  </si>
  <si>
    <t>Instalacje elektryczna, wod-kan, monitoring, wentylacja , ogrzewanie</t>
  </si>
  <si>
    <t xml:space="preserve">Wyposażenie stałe i ruchome </t>
  </si>
  <si>
    <t xml:space="preserve">roboty przygotowawcze </t>
  </si>
  <si>
    <t xml:space="preserve">Zagospodarowanie terenu </t>
  </si>
  <si>
    <t>Roboty wykończeniowe</t>
  </si>
  <si>
    <t>Wyposażenie Sali i budynku (stałe i ruchome)</t>
  </si>
  <si>
    <t>Instalacje (elektryczna,ogrzewania, wodno - kanalizacyjna, wentylacji, monitoring)</t>
  </si>
  <si>
    <t xml:space="preserve">koszty niekwalifikowalne  </t>
  </si>
  <si>
    <t>utylizacja</t>
  </si>
  <si>
    <t>nasadzenie i rewaloryzacja plus zag działki</t>
  </si>
  <si>
    <t xml:space="preserve">pozycja 2 </t>
  </si>
  <si>
    <t>koszty niekwaifikowane z poz. 2  dot 10%</t>
  </si>
  <si>
    <t xml:space="preserve">łącznie z utylizacja koszty niekwalifikowane </t>
  </si>
  <si>
    <t xml:space="preserve">koszty do obliczenia kwalifikowania </t>
  </si>
  <si>
    <t>wartośc proj</t>
  </si>
  <si>
    <t>koszty niekw</t>
  </si>
  <si>
    <t xml:space="preserve">koszty do obl kwa </t>
  </si>
  <si>
    <t>koszty niekwali (21% pozostałych kosztów)</t>
  </si>
  <si>
    <t>koszty niek łącznie: utylizacja, pow.10% plus 21%</t>
  </si>
  <si>
    <t>OGÓŁEM:</t>
  </si>
  <si>
    <t>Nr poz.</t>
  </si>
  <si>
    <t>Zamawiający: GMINA SKOŁYSZYN 38-242 SKOŁYSZYN 12</t>
  </si>
  <si>
    <t>Formularz należy podpisać elektronicznie:  kwalifikowanym podpisem elektronicznym, podpisem zaufanym lub podpisem osobistym</t>
  </si>
  <si>
    <t>1.</t>
  </si>
  <si>
    <t>2.</t>
  </si>
  <si>
    <t>3.</t>
  </si>
  <si>
    <t>Prosimy nie usuwać i zmieniać funkcji. Wypełniać tylko pozycje bez koloru i cieniowania. Przed podpisaniem należy sprawdzić poprawność wprowadzonych danych i funkcji</t>
  </si>
  <si>
    <t>Cena netto</t>
  </si>
  <si>
    <t>Cena brutto</t>
  </si>
  <si>
    <t>Nazwa zadania:  "Modernizacja Gminnej Oczyszczalni Ścieków w Przysiekach"</t>
  </si>
  <si>
    <t xml:space="preserve">Ceny wszystkich pozycji robót powinny zostać podane w PLN
Niezależnie od ograniczeń, jakie mogą sugerować sformułowania dotyczące poszczególnych pozycji w wykazie cen Wykonawca winien mieć pełną świadomość, że kwoty, które wprowadził do Wykazu cen dotyczą robót zakończonych całkowicie pod każdym względem. Przyjmuje się, że Wykonawca jest w pełni świadom wszystkich wymagań i zobowiązań, wyrażonych bezpośrednio, czy też sugerowanych, objętych każdą częścią niniejszego zamówienia i że stosownie do nich wycenił wszystkie pozycje. W związku z powyższym podane kwoty muszą obejmować wszelkie wydatki poboczne i nieprzewidziane oraz ryzyko każdego rodzaju, niezbędne do budowy, ukończenia, uruchomienia i konserwacji całości robót objętych zamówieniem, zgodnie z dokumentacją projektową, umową, przedmiarem robót oraz obowiązującymi przepisami. Kwoty wprowadzone przez Wykonawcę w odniesieniu do wszystkich pozycji w Wykazie cen muszą odzwierciedlać właściwy związek z kosztem wykonywania robót opisanych w zamówieniu. Wszystkie koszty stałe, zyski, koszty ogólne i podobnego rodzaju obciążenia odnoszące się do niniejszego zamówienia jako całości, należy rozdzielić pomiędzy wszystkie kwoty podane w Wykazie cen, podczas gdy koszty dotyczące określonych części zamówienia należy rozciągnąć na te pozycje, których te części dotyczą. Cena zamieszczona w Ofercie będzie ceną łączną za wykonanie umowy. Domniemywa się, że Wykonawca, znając zakres robót w celu ich wykonania uwzględni w cenie wszystkie elementy, których wykonanie jest konieczne do wypełnienia zadania objętego umową.
Po podpisaniu umowy  Wykonawca będzie zobowiązany przedłożyć kosztorys ofertowy na podstawie którego złożył ofertę
</t>
  </si>
  <si>
    <t>Opis robót</t>
  </si>
  <si>
    <t>Modernizacja stacji zlewczej ze zbiornikiem uśredniającym</t>
  </si>
  <si>
    <t>Modernizacja pompowni głównej</t>
  </si>
  <si>
    <t>Modernizacja bloku oczyszczania mechanicznego</t>
  </si>
  <si>
    <t>4.</t>
  </si>
  <si>
    <t>Modernizacja istniejącego reaktora biologicznego</t>
  </si>
  <si>
    <t>5.</t>
  </si>
  <si>
    <t>Modernizacja istniejącego osadnika wtórnego</t>
  </si>
  <si>
    <t>6.</t>
  </si>
  <si>
    <t>Modernizacja istniejącego zagęszczacza osadu</t>
  </si>
  <si>
    <t>7.</t>
  </si>
  <si>
    <t>Modernizacja stacji dmuchaw</t>
  </si>
  <si>
    <t>8.</t>
  </si>
  <si>
    <t>Modernizacja układu odwadniania osadu</t>
  </si>
  <si>
    <t>9.</t>
  </si>
  <si>
    <t>Laguna</t>
  </si>
  <si>
    <t>10.</t>
  </si>
  <si>
    <t>Garaż</t>
  </si>
  <si>
    <t>11.</t>
  </si>
  <si>
    <t>Budynek oczyszczalni - roboty remontowe</t>
  </si>
  <si>
    <t>12.</t>
  </si>
  <si>
    <t>13.</t>
  </si>
  <si>
    <t>Ogrzewanie i inne</t>
  </si>
  <si>
    <t>14.</t>
  </si>
  <si>
    <t>Instalacja fotowoltaiczna</t>
  </si>
  <si>
    <t>15.</t>
  </si>
  <si>
    <t>Instalacja oświetlenia wewnętrzengo i zewnętrznego</t>
  </si>
  <si>
    <t>16.</t>
  </si>
  <si>
    <t>Modernizacja układów pomiarowych, systemu automatyki, zasilania i sterowania</t>
  </si>
  <si>
    <t>17.</t>
  </si>
  <si>
    <t>Dostawa wyposażenia dodatkowego</t>
  </si>
  <si>
    <t>18.</t>
  </si>
  <si>
    <t>Rozruch i inne</t>
  </si>
  <si>
    <t>Zał. Nr 1a do SWZ  - Wykaz cen                GPIR.271.1.26.2024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</si>
</sst>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i/>
      <sz val="10"/>
      <name val="Times New Roman"/>
      <family val="1"/>
      <charset val="238"/>
    </font>
    <font>
      <b/>
      <sz val="12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14" fontId="0" fillId="0" borderId="1" xfId="0" applyNumberFormat="1" applyBorder="1"/>
    <xf numFmtId="0" fontId="0" fillId="2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5" borderId="1" xfId="0" applyFont="1" applyFill="1" applyBorder="1"/>
    <xf numFmtId="0" fontId="0" fillId="6" borderId="1" xfId="0" applyFill="1" applyBorder="1"/>
    <xf numFmtId="0" fontId="1" fillId="2" borderId="1" xfId="0" applyFont="1" applyFill="1" applyBorder="1" applyAlignment="1">
      <alignment wrapText="1"/>
    </xf>
    <xf numFmtId="0" fontId="1" fillId="0" borderId="0" xfId="0" applyFont="1"/>
    <xf numFmtId="0" fontId="0" fillId="6" borderId="0" xfId="0" applyFill="1"/>
    <xf numFmtId="0" fontId="1" fillId="6" borderId="0" xfId="0" applyFont="1" applyFill="1"/>
    <xf numFmtId="0" fontId="4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2" fillId="7" borderId="7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49" fontId="1" fillId="9" borderId="1" xfId="0" applyNumberFormat="1" applyFont="1" applyFill="1" applyBorder="1" applyAlignment="1">
      <alignment horizontal="right" vertical="center"/>
    </xf>
    <xf numFmtId="2" fontId="0" fillId="9" borderId="1" xfId="0" applyNumberFormat="1" applyFill="1" applyBorder="1" applyAlignment="1">
      <alignment vertical="center"/>
    </xf>
    <xf numFmtId="0" fontId="1" fillId="9" borderId="1" xfId="0" applyFont="1" applyFill="1" applyBorder="1" applyAlignment="1">
      <alignment vertical="center" wrapText="1"/>
    </xf>
    <xf numFmtId="0" fontId="7" fillId="8" borderId="6" xfId="0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2" fontId="2" fillId="7" borderId="1" xfId="0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horizontal="center" wrapText="1"/>
    </xf>
    <xf numFmtId="0" fontId="5" fillId="7" borderId="3" xfId="0" applyFont="1" applyFill="1" applyBorder="1" applyAlignment="1">
      <alignment horizontal="center" wrapText="1"/>
    </xf>
    <xf numFmtId="0" fontId="5" fillId="0" borderId="4" xfId="0" applyFont="1" applyBorder="1"/>
    <xf numFmtId="0" fontId="1" fillId="7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/>
    <xf numFmtId="0" fontId="3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44"/>
  <sheetViews>
    <sheetView tabSelected="1" zoomScale="150" zoomScaleNormal="150" workbookViewId="0">
      <selection activeCell="E30" sqref="E30"/>
    </sheetView>
  </sheetViews>
  <sheetFormatPr defaultRowHeight="15" x14ac:dyDescent="0.25"/>
  <cols>
    <col min="1" max="1" width="8.42578125" customWidth="1"/>
    <col min="2" max="2" width="8.5703125" style="15" customWidth="1"/>
    <col min="3" max="3" width="51.140625" customWidth="1"/>
    <col min="4" max="4" width="32" customWidth="1"/>
    <col min="5" max="5" width="34.7109375" customWidth="1"/>
    <col min="6" max="6" width="9.7109375" customWidth="1"/>
  </cols>
  <sheetData>
    <row r="1" spans="2:5" s="20" customFormat="1" ht="15.75" x14ac:dyDescent="0.25">
      <c r="C1" s="20" t="s">
        <v>39</v>
      </c>
    </row>
    <row r="2" spans="2:5" s="20" customFormat="1" ht="16.5" thickBot="1" x14ac:dyDescent="0.3">
      <c r="B2" s="32" t="s">
        <v>82</v>
      </c>
      <c r="C2" s="32"/>
      <c r="D2" s="32"/>
      <c r="E2" s="32"/>
    </row>
    <row r="3" spans="2:5" ht="36.75" customHeight="1" thickBot="1" x14ac:dyDescent="0.3">
      <c r="B3" s="30" t="s">
        <v>47</v>
      </c>
      <c r="C3" s="31"/>
      <c r="D3" s="31"/>
      <c r="E3" s="31"/>
    </row>
    <row r="4" spans="2:5" x14ac:dyDescent="0.25">
      <c r="B4" s="33" t="s">
        <v>48</v>
      </c>
      <c r="C4" s="34"/>
      <c r="D4" s="34"/>
      <c r="E4" s="34"/>
    </row>
    <row r="5" spans="2:5" x14ac:dyDescent="0.25">
      <c r="B5" s="35"/>
      <c r="C5" s="35"/>
      <c r="D5" s="35"/>
      <c r="E5" s="35"/>
    </row>
    <row r="6" spans="2:5" x14ac:dyDescent="0.25">
      <c r="B6" s="35"/>
      <c r="C6" s="35"/>
      <c r="D6" s="35"/>
      <c r="E6" s="35"/>
    </row>
    <row r="7" spans="2:5" x14ac:dyDescent="0.25">
      <c r="B7" s="35"/>
      <c r="C7" s="35"/>
      <c r="D7" s="35"/>
      <c r="E7" s="35"/>
    </row>
    <row r="8" spans="2:5" ht="180" customHeight="1" x14ac:dyDescent="0.25">
      <c r="B8" s="35"/>
      <c r="C8" s="35"/>
      <c r="D8" s="35"/>
      <c r="E8" s="35"/>
    </row>
    <row r="9" spans="2:5" x14ac:dyDescent="0.25">
      <c r="B9" s="19"/>
      <c r="C9" s="19"/>
      <c r="D9" s="19"/>
      <c r="E9" s="19"/>
    </row>
    <row r="10" spans="2:5" ht="15.75" customHeight="1" thickBot="1" x14ac:dyDescent="0.3">
      <c r="B10" s="18"/>
    </row>
    <row r="11" spans="2:5" ht="36.75" customHeight="1" x14ac:dyDescent="0.25">
      <c r="B11" s="26" t="s">
        <v>38</v>
      </c>
      <c r="C11" s="21" t="s">
        <v>49</v>
      </c>
      <c r="D11" s="21" t="s">
        <v>45</v>
      </c>
      <c r="E11" s="21" t="s">
        <v>46</v>
      </c>
    </row>
    <row r="12" spans="2:5" s="15" customFormat="1" ht="33" customHeight="1" x14ac:dyDescent="0.25">
      <c r="B12" s="23" t="s">
        <v>41</v>
      </c>
      <c r="C12" s="25" t="s">
        <v>50</v>
      </c>
      <c r="D12" s="22">
        <v>0</v>
      </c>
      <c r="E12" s="27">
        <f t="shared" ref="E12:E22" si="0">D12+D12*0.23</f>
        <v>0</v>
      </c>
    </row>
    <row r="13" spans="2:5" s="15" customFormat="1" ht="29.25" customHeight="1" x14ac:dyDescent="0.25">
      <c r="B13" s="23" t="s">
        <v>42</v>
      </c>
      <c r="C13" s="25" t="s">
        <v>51</v>
      </c>
      <c r="D13" s="22">
        <v>0</v>
      </c>
      <c r="E13" s="27">
        <f t="shared" si="0"/>
        <v>0</v>
      </c>
    </row>
    <row r="14" spans="2:5" s="15" customFormat="1" ht="30" customHeight="1" x14ac:dyDescent="0.25">
      <c r="B14" s="23" t="s">
        <v>43</v>
      </c>
      <c r="C14" s="25" t="s">
        <v>52</v>
      </c>
      <c r="D14" s="22">
        <v>0</v>
      </c>
      <c r="E14" s="27">
        <f t="shared" si="0"/>
        <v>0</v>
      </c>
    </row>
    <row r="15" spans="2:5" s="15" customFormat="1" ht="30.75" customHeight="1" x14ac:dyDescent="0.25">
      <c r="B15" s="23" t="s">
        <v>53</v>
      </c>
      <c r="C15" s="25" t="s">
        <v>54</v>
      </c>
      <c r="D15" s="22">
        <v>0</v>
      </c>
      <c r="E15" s="27">
        <f t="shared" si="0"/>
        <v>0</v>
      </c>
    </row>
    <row r="16" spans="2:5" s="15" customFormat="1" ht="27.75" customHeight="1" x14ac:dyDescent="0.25">
      <c r="B16" s="23" t="s">
        <v>55</v>
      </c>
      <c r="C16" s="25" t="s">
        <v>56</v>
      </c>
      <c r="D16" s="22">
        <v>0</v>
      </c>
      <c r="E16" s="27">
        <f t="shared" si="0"/>
        <v>0</v>
      </c>
    </row>
    <row r="17" spans="2:5" s="15" customFormat="1" ht="27" customHeight="1" x14ac:dyDescent="0.25">
      <c r="B17" s="23" t="s">
        <v>57</v>
      </c>
      <c r="C17" s="25" t="s">
        <v>58</v>
      </c>
      <c r="D17" s="22">
        <v>0</v>
      </c>
      <c r="E17" s="27">
        <f t="shared" si="0"/>
        <v>0</v>
      </c>
    </row>
    <row r="18" spans="2:5" s="15" customFormat="1" ht="27" customHeight="1" x14ac:dyDescent="0.25">
      <c r="B18" s="23" t="s">
        <v>59</v>
      </c>
      <c r="C18" s="25" t="s">
        <v>60</v>
      </c>
      <c r="D18" s="22">
        <v>0</v>
      </c>
      <c r="E18" s="27">
        <f t="shared" si="0"/>
        <v>0</v>
      </c>
    </row>
    <row r="19" spans="2:5" s="15" customFormat="1" ht="26.25" customHeight="1" x14ac:dyDescent="0.25">
      <c r="B19" s="23" t="s">
        <v>61</v>
      </c>
      <c r="C19" s="25" t="s">
        <v>62</v>
      </c>
      <c r="D19" s="22">
        <v>0</v>
      </c>
      <c r="E19" s="27">
        <f t="shared" si="0"/>
        <v>0</v>
      </c>
    </row>
    <row r="20" spans="2:5" s="15" customFormat="1" ht="27.75" customHeight="1" x14ac:dyDescent="0.25">
      <c r="B20" s="23" t="s">
        <v>63</v>
      </c>
      <c r="C20" s="25" t="s">
        <v>64</v>
      </c>
      <c r="D20" s="22">
        <v>0</v>
      </c>
      <c r="E20" s="27">
        <f t="shared" si="0"/>
        <v>0</v>
      </c>
    </row>
    <row r="21" spans="2:5" s="15" customFormat="1" ht="27" customHeight="1" x14ac:dyDescent="0.25">
      <c r="B21" s="23" t="s">
        <v>65</v>
      </c>
      <c r="C21" s="25" t="s">
        <v>66</v>
      </c>
      <c r="D21" s="22">
        <v>0</v>
      </c>
      <c r="E21" s="27">
        <f t="shared" si="0"/>
        <v>0</v>
      </c>
    </row>
    <row r="22" spans="2:5" s="15" customFormat="1" ht="27" customHeight="1" x14ac:dyDescent="0.25">
      <c r="B22" s="23" t="s">
        <v>67</v>
      </c>
      <c r="C22" s="25" t="s">
        <v>68</v>
      </c>
      <c r="D22" s="22">
        <v>0</v>
      </c>
      <c r="E22" s="27">
        <f t="shared" si="0"/>
        <v>0</v>
      </c>
    </row>
    <row r="23" spans="2:5" ht="24" customHeight="1" x14ac:dyDescent="0.25">
      <c r="B23" s="23" t="s">
        <v>69</v>
      </c>
      <c r="C23" s="25" t="s">
        <v>12</v>
      </c>
      <c r="D23" s="22">
        <v>0</v>
      </c>
      <c r="E23" s="24">
        <f t="shared" ref="E23:E29" si="1">D23+D23*0.23</f>
        <v>0</v>
      </c>
    </row>
    <row r="24" spans="2:5" ht="26.25" customHeight="1" x14ac:dyDescent="0.25">
      <c r="B24" s="23" t="s">
        <v>70</v>
      </c>
      <c r="C24" s="25" t="s">
        <v>71</v>
      </c>
      <c r="D24" s="22">
        <v>0</v>
      </c>
      <c r="E24" s="24">
        <f t="shared" si="1"/>
        <v>0</v>
      </c>
    </row>
    <row r="25" spans="2:5" ht="27.75" customHeight="1" x14ac:dyDescent="0.25">
      <c r="B25" s="23" t="s">
        <v>72</v>
      </c>
      <c r="C25" s="25" t="s">
        <v>73</v>
      </c>
      <c r="D25" s="22">
        <v>0</v>
      </c>
      <c r="E25" s="24">
        <f t="shared" si="1"/>
        <v>0</v>
      </c>
    </row>
    <row r="26" spans="2:5" ht="26.25" customHeight="1" x14ac:dyDescent="0.25">
      <c r="B26" s="23" t="s">
        <v>74</v>
      </c>
      <c r="C26" s="25" t="s">
        <v>75</v>
      </c>
      <c r="D26" s="22">
        <v>0</v>
      </c>
      <c r="E26" s="24">
        <f t="shared" si="1"/>
        <v>0</v>
      </c>
    </row>
    <row r="27" spans="2:5" ht="34.5" customHeight="1" x14ac:dyDescent="0.25">
      <c r="B27" s="23" t="s">
        <v>76</v>
      </c>
      <c r="C27" s="25" t="s">
        <v>77</v>
      </c>
      <c r="D27" s="22">
        <v>0</v>
      </c>
      <c r="E27" s="24">
        <f t="shared" si="1"/>
        <v>0</v>
      </c>
    </row>
    <row r="28" spans="2:5" ht="28.5" customHeight="1" x14ac:dyDescent="0.25">
      <c r="B28" s="23" t="s">
        <v>78</v>
      </c>
      <c r="C28" s="25" t="s">
        <v>79</v>
      </c>
      <c r="D28" s="22">
        <v>0</v>
      </c>
      <c r="E28" s="24">
        <f t="shared" si="1"/>
        <v>0</v>
      </c>
    </row>
    <row r="29" spans="2:5" ht="24" customHeight="1" x14ac:dyDescent="0.25">
      <c r="B29" s="23" t="s">
        <v>80</v>
      </c>
      <c r="C29" s="25" t="s">
        <v>81</v>
      </c>
      <c r="D29" s="22">
        <v>0</v>
      </c>
      <c r="E29" s="24">
        <f t="shared" si="1"/>
        <v>0</v>
      </c>
    </row>
    <row r="30" spans="2:5" ht="24" customHeight="1" x14ac:dyDescent="0.25">
      <c r="B30" s="28"/>
      <c r="C30" s="28" t="s">
        <v>37</v>
      </c>
      <c r="D30" s="29">
        <f>SUM(D12:D29)</f>
        <v>0</v>
      </c>
      <c r="E30" s="29">
        <f>D30+D30*0.23</f>
        <v>0</v>
      </c>
    </row>
    <row r="34" spans="2:5" x14ac:dyDescent="0.25">
      <c r="B34" s="36" t="s">
        <v>40</v>
      </c>
      <c r="C34" s="36"/>
      <c r="D34" s="36"/>
      <c r="E34" s="36"/>
    </row>
    <row r="36" spans="2:5" x14ac:dyDescent="0.25">
      <c r="B36" s="37" t="s">
        <v>44</v>
      </c>
      <c r="C36" s="37"/>
      <c r="D36" s="37"/>
      <c r="E36" s="37"/>
    </row>
    <row r="37" spans="2:5" x14ac:dyDescent="0.25">
      <c r="B37" s="37"/>
      <c r="C37" s="37"/>
      <c r="D37" s="37"/>
      <c r="E37" s="37"/>
    </row>
    <row r="38" spans="2:5" x14ac:dyDescent="0.25">
      <c r="B38" s="37"/>
      <c r="C38" s="37"/>
      <c r="D38" s="37"/>
      <c r="E38" s="37"/>
    </row>
    <row r="44" spans="2:5" x14ac:dyDescent="0.25">
      <c r="B44"/>
    </row>
  </sheetData>
  <mergeCells count="5">
    <mergeCell ref="B3:E3"/>
    <mergeCell ref="B2:E2"/>
    <mergeCell ref="B4:E8"/>
    <mergeCell ref="B34:E34"/>
    <mergeCell ref="B36:E38"/>
  </mergeCells>
  <pageMargins left="0.7" right="0.7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6"/>
  <sheetViews>
    <sheetView workbookViewId="0">
      <selection activeCell="B36" sqref="B36"/>
    </sheetView>
  </sheetViews>
  <sheetFormatPr defaultRowHeight="15" x14ac:dyDescent="0.25"/>
  <cols>
    <col min="1" max="1" width="45" customWidth="1"/>
    <col min="2" max="2" width="18" customWidth="1"/>
    <col min="3" max="3" width="19.42578125" customWidth="1"/>
    <col min="4" max="4" width="22.42578125" customWidth="1"/>
    <col min="5" max="5" width="25.7109375" customWidth="1"/>
    <col min="6" max="6" width="59.85546875" customWidth="1"/>
  </cols>
  <sheetData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45" x14ac:dyDescent="0.25">
      <c r="A3" s="14" t="s">
        <v>16</v>
      </c>
      <c r="B3" s="3">
        <v>10648.8</v>
      </c>
      <c r="C3" s="3">
        <v>13098.02</v>
      </c>
      <c r="D3" s="3">
        <v>0</v>
      </c>
      <c r="E3" s="3">
        <v>13098.02</v>
      </c>
      <c r="F3" s="4">
        <v>44926</v>
      </c>
    </row>
    <row r="4" spans="1:6" ht="30" x14ac:dyDescent="0.25">
      <c r="A4" s="8" t="s">
        <v>17</v>
      </c>
      <c r="B4" s="3">
        <v>26040.43</v>
      </c>
      <c r="C4" s="3">
        <v>32029.73</v>
      </c>
      <c r="D4" s="3">
        <v>0</v>
      </c>
      <c r="E4" s="3">
        <v>32029.73</v>
      </c>
      <c r="F4" s="4">
        <v>44926</v>
      </c>
    </row>
    <row r="5" spans="1:6" x14ac:dyDescent="0.25">
      <c r="A5" s="5" t="s">
        <v>6</v>
      </c>
      <c r="B5" s="3">
        <v>6107.3</v>
      </c>
      <c r="C5" s="3">
        <v>7511.98</v>
      </c>
      <c r="D5" s="3">
        <v>0</v>
      </c>
      <c r="E5" s="3">
        <v>7511.98</v>
      </c>
      <c r="F5" s="4">
        <v>44926</v>
      </c>
    </row>
    <row r="6" spans="1:6" x14ac:dyDescent="0.25">
      <c r="A6" s="5" t="s">
        <v>7</v>
      </c>
      <c r="B6" s="3">
        <v>302066.28000000003</v>
      </c>
      <c r="C6" s="3">
        <v>371541.52</v>
      </c>
      <c r="D6" s="3">
        <v>0</v>
      </c>
      <c r="E6" s="3">
        <v>371541.52</v>
      </c>
      <c r="F6" s="4">
        <v>44926</v>
      </c>
    </row>
    <row r="7" spans="1:6" x14ac:dyDescent="0.25">
      <c r="A7" s="9" t="s">
        <v>8</v>
      </c>
      <c r="B7" s="3">
        <v>1357682.45</v>
      </c>
      <c r="C7" s="3">
        <v>1669949.41</v>
      </c>
      <c r="D7" s="3">
        <v>0</v>
      </c>
      <c r="E7" s="3">
        <v>1669949.41</v>
      </c>
      <c r="F7" s="4">
        <v>44926</v>
      </c>
    </row>
    <row r="8" spans="1:6" x14ac:dyDescent="0.25">
      <c r="A8" s="9" t="s">
        <v>9</v>
      </c>
      <c r="B8" s="3">
        <v>968850.59</v>
      </c>
      <c r="C8" s="3">
        <v>1191686.23</v>
      </c>
      <c r="D8" s="3">
        <v>0</v>
      </c>
      <c r="E8" s="3">
        <v>1191686.23</v>
      </c>
      <c r="F8" s="4">
        <v>44926</v>
      </c>
    </row>
    <row r="9" spans="1:6" x14ac:dyDescent="0.25">
      <c r="A9" s="10" t="s">
        <v>18</v>
      </c>
      <c r="B9" s="3">
        <v>45921.26</v>
      </c>
      <c r="C9" s="3">
        <v>56483.15</v>
      </c>
      <c r="D9" s="3">
        <v>0</v>
      </c>
      <c r="E9" s="3">
        <v>56483.15</v>
      </c>
      <c r="F9" s="4">
        <v>44926</v>
      </c>
    </row>
    <row r="10" spans="1:6" x14ac:dyDescent="0.25">
      <c r="A10" s="11" t="s">
        <v>10</v>
      </c>
      <c r="B10" s="3">
        <v>9338.18</v>
      </c>
      <c r="C10" s="3">
        <v>11485.96</v>
      </c>
      <c r="D10" s="3">
        <v>0</v>
      </c>
      <c r="E10" s="3">
        <v>11485.96</v>
      </c>
      <c r="F10" s="4">
        <v>44926</v>
      </c>
    </row>
    <row r="11" spans="1:6" x14ac:dyDescent="0.25">
      <c r="A11" s="11" t="s">
        <v>11</v>
      </c>
      <c r="B11" s="3">
        <v>30439.48</v>
      </c>
      <c r="C11" s="3">
        <v>37440.559999999998</v>
      </c>
      <c r="D11" s="3">
        <v>0</v>
      </c>
      <c r="E11" s="3">
        <v>37440.559999999998</v>
      </c>
      <c r="F11" s="4">
        <v>44926</v>
      </c>
    </row>
    <row r="12" spans="1:6" x14ac:dyDescent="0.25">
      <c r="A12" s="11" t="s">
        <v>12</v>
      </c>
      <c r="B12" s="3">
        <v>62438.85</v>
      </c>
      <c r="C12" s="3">
        <v>76799.789999999994</v>
      </c>
      <c r="D12" s="3">
        <v>0</v>
      </c>
      <c r="E12" s="3">
        <v>76799.789999999994</v>
      </c>
      <c r="F12" s="4">
        <v>44926</v>
      </c>
    </row>
    <row r="13" spans="1:6" x14ac:dyDescent="0.25">
      <c r="A13" s="11" t="s">
        <v>13</v>
      </c>
      <c r="B13" s="3">
        <v>140153.09</v>
      </c>
      <c r="C13" s="3">
        <v>172388.3</v>
      </c>
      <c r="D13" s="3">
        <v>0</v>
      </c>
      <c r="E13" s="3">
        <v>172388.3</v>
      </c>
      <c r="F13" s="4">
        <v>44926</v>
      </c>
    </row>
    <row r="14" spans="1:6" x14ac:dyDescent="0.25">
      <c r="A14" s="12" t="s">
        <v>19</v>
      </c>
      <c r="B14" s="3">
        <v>147483.85999999999</v>
      </c>
      <c r="C14" s="3">
        <v>181405.15</v>
      </c>
      <c r="D14" s="3">
        <v>0</v>
      </c>
      <c r="E14" s="3">
        <v>181405.15</v>
      </c>
      <c r="F14" s="4">
        <v>44926</v>
      </c>
    </row>
    <row r="15" spans="1:6" x14ac:dyDescent="0.25">
      <c r="A15" s="2" t="s">
        <v>14</v>
      </c>
      <c r="B15" s="3">
        <v>19043</v>
      </c>
      <c r="C15">
        <v>23422.89</v>
      </c>
      <c r="D15" s="3">
        <v>0</v>
      </c>
      <c r="E15" s="3">
        <v>23422.89</v>
      </c>
      <c r="F15" s="4">
        <v>44926</v>
      </c>
    </row>
    <row r="16" spans="1:6" x14ac:dyDescent="0.25">
      <c r="A16" s="13" t="s">
        <v>15</v>
      </c>
      <c r="B16" s="3">
        <v>62524</v>
      </c>
      <c r="C16" s="3">
        <v>76904.52</v>
      </c>
      <c r="D16" s="3">
        <v>0</v>
      </c>
      <c r="E16" s="3">
        <v>76904.52</v>
      </c>
      <c r="F16" s="4">
        <v>44926</v>
      </c>
    </row>
    <row r="17" spans="1:6" x14ac:dyDescent="0.25">
      <c r="B17" s="1">
        <f>SUM(B3:B16)</f>
        <v>3188737.57</v>
      </c>
      <c r="C17" s="1">
        <f>SUM(C3:C16)</f>
        <v>3922147.2099999995</v>
      </c>
      <c r="E17" s="1">
        <f>SUM(E3:E16)</f>
        <v>3922147.2099999995</v>
      </c>
    </row>
    <row r="19" spans="1:6" x14ac:dyDescent="0.25">
      <c r="A19" s="6" t="s">
        <v>20</v>
      </c>
      <c r="B19" s="3">
        <v>36689.230000000003</v>
      </c>
      <c r="C19" s="3">
        <v>45127.75</v>
      </c>
    </row>
    <row r="20" spans="1:6" x14ac:dyDescent="0.25">
      <c r="A20" s="6" t="s">
        <v>21</v>
      </c>
      <c r="B20" s="3">
        <v>327216.58</v>
      </c>
      <c r="C20" s="3">
        <v>402476.39</v>
      </c>
    </row>
    <row r="21" spans="1:6" x14ac:dyDescent="0.25">
      <c r="A21" s="6" t="s">
        <v>22</v>
      </c>
      <c r="B21" s="3">
        <v>2326533.04</v>
      </c>
      <c r="C21" s="3">
        <v>2861635.64</v>
      </c>
    </row>
    <row r="22" spans="1:6" ht="30" x14ac:dyDescent="0.25">
      <c r="A22" s="7" t="s">
        <v>24</v>
      </c>
      <c r="B22" s="3">
        <v>288290.86</v>
      </c>
      <c r="C22" s="3">
        <v>354597.76</v>
      </c>
    </row>
    <row r="23" spans="1:6" x14ac:dyDescent="0.25">
      <c r="A23" s="6" t="s">
        <v>23</v>
      </c>
      <c r="B23" s="3">
        <v>147483.85999999999</v>
      </c>
      <c r="C23" s="3">
        <v>181405.15</v>
      </c>
    </row>
    <row r="24" spans="1:6" x14ac:dyDescent="0.25">
      <c r="A24" s="6" t="s">
        <v>15</v>
      </c>
      <c r="B24" s="3">
        <v>62524</v>
      </c>
      <c r="C24" s="3">
        <v>76904.52</v>
      </c>
    </row>
    <row r="25" spans="1:6" x14ac:dyDescent="0.25">
      <c r="A25" s="2"/>
      <c r="B25" s="3">
        <f>SUM(B19:B24)</f>
        <v>3188737.57</v>
      </c>
      <c r="C25" s="3">
        <f>SUM(C19:C24)</f>
        <v>3922147.21</v>
      </c>
    </row>
    <row r="28" spans="1:6" x14ac:dyDescent="0.25">
      <c r="A28" s="15" t="s">
        <v>25</v>
      </c>
    </row>
    <row r="29" spans="1:6" x14ac:dyDescent="0.25">
      <c r="A29" s="15" t="s">
        <v>26</v>
      </c>
      <c r="B29">
        <v>23422.89</v>
      </c>
      <c r="D29" s="16"/>
      <c r="E29" s="15"/>
      <c r="F29" s="1"/>
    </row>
    <row r="30" spans="1:6" x14ac:dyDescent="0.25">
      <c r="A30" s="15" t="s">
        <v>27</v>
      </c>
      <c r="B30">
        <v>379053.5</v>
      </c>
      <c r="D30" s="16"/>
    </row>
    <row r="31" spans="1:6" x14ac:dyDescent="0.25">
      <c r="A31" s="17" t="s">
        <v>28</v>
      </c>
      <c r="B31" s="16">
        <f>B29+B30</f>
        <v>402476.39</v>
      </c>
    </row>
    <row r="32" spans="1:6" x14ac:dyDescent="0.25">
      <c r="A32" s="15" t="s">
        <v>29</v>
      </c>
      <c r="B32">
        <v>79053.5</v>
      </c>
    </row>
    <row r="33" spans="1:5" x14ac:dyDescent="0.25">
      <c r="A33" s="15" t="s">
        <v>30</v>
      </c>
      <c r="B33" s="16">
        <f>B32+B29</f>
        <v>102476.39</v>
      </c>
    </row>
    <row r="34" spans="1:5" x14ac:dyDescent="0.25">
      <c r="A34" s="15" t="s">
        <v>31</v>
      </c>
      <c r="B34">
        <v>3922147.21</v>
      </c>
      <c r="C34">
        <v>102476.39</v>
      </c>
      <c r="D34">
        <f>B34-C34</f>
        <v>3819670.82</v>
      </c>
      <c r="E34">
        <v>802130.87</v>
      </c>
    </row>
    <row r="35" spans="1:5" x14ac:dyDescent="0.25">
      <c r="B35" s="15" t="s">
        <v>32</v>
      </c>
      <c r="C35" s="15" t="s">
        <v>33</v>
      </c>
      <c r="D35" s="15" t="s">
        <v>34</v>
      </c>
      <c r="E35" s="15" t="s">
        <v>35</v>
      </c>
    </row>
    <row r="36" spans="1:5" x14ac:dyDescent="0.25">
      <c r="A36" s="15" t="s">
        <v>36</v>
      </c>
      <c r="B36" s="16">
        <f>C34+E34</f>
        <v>904607.26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Table (2)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KwiatkowskaM</dc:creator>
  <cp:lastModifiedBy>Grzegorz Szański</cp:lastModifiedBy>
  <cp:lastPrinted>2024-10-01T11:08:00Z</cp:lastPrinted>
  <dcterms:created xsi:type="dcterms:W3CDTF">2020-04-29T07:42:53Z</dcterms:created>
  <dcterms:modified xsi:type="dcterms:W3CDTF">2024-11-26T12:55:41Z</dcterms:modified>
</cp:coreProperties>
</file>