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MS7\user\jstachera\Desktop\"/>
    </mc:Choice>
  </mc:AlternateContent>
  <xr:revisionPtr revIDLastSave="0" documentId="8_{092933AB-314A-423A-8B3A-DC24B54668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rzątanie ulic" sheetId="1" r:id="rId1"/>
    <sheet name="Sprzątanie chodników" sheetId="2" r:id="rId2"/>
  </sheets>
  <calcPr calcId="191029"/>
</workbook>
</file>

<file path=xl/calcChain.xml><?xml version="1.0" encoding="utf-8"?>
<calcChain xmlns="http://schemas.openxmlformats.org/spreadsheetml/2006/main">
  <c r="F93" i="1" l="1"/>
  <c r="D8" i="1"/>
  <c r="F8" i="2"/>
  <c r="F7" i="2"/>
  <c r="F6" i="2"/>
  <c r="F49" i="2"/>
  <c r="D58" i="1"/>
  <c r="F76" i="2" l="1"/>
  <c r="F78" i="2" l="1"/>
  <c r="F43" i="2" l="1"/>
  <c r="F64" i="2"/>
  <c r="D14" i="1" l="1"/>
  <c r="F19" i="2"/>
  <c r="D118" i="1" l="1"/>
  <c r="D89" i="1"/>
  <c r="F48" i="2"/>
  <c r="D57" i="1"/>
  <c r="F62" i="2"/>
  <c r="D72" i="1"/>
  <c r="D32" i="1"/>
  <c r="F31" i="2"/>
  <c r="F117" i="2" l="1"/>
  <c r="F116" i="2"/>
  <c r="F115" i="2"/>
  <c r="F114" i="2"/>
  <c r="F94" i="2"/>
  <c r="D105" i="1"/>
  <c r="D83" i="1"/>
  <c r="F16" i="2" l="1"/>
  <c r="F20" i="2"/>
  <c r="D7" i="1" l="1"/>
  <c r="D122" i="1" l="1"/>
  <c r="D124" i="1"/>
  <c r="D125" i="1"/>
  <c r="D123" i="1"/>
  <c r="D121" i="1"/>
  <c r="D46" i="1"/>
  <c r="D18" i="1"/>
  <c r="D21" i="1"/>
  <c r="D55" i="1" l="1"/>
  <c r="F113" i="2" l="1"/>
  <c r="F80" i="2"/>
  <c r="F61" i="2"/>
  <c r="F55" i="2"/>
  <c r="D31" i="1" l="1"/>
  <c r="F30" i="2"/>
  <c r="F36" i="2"/>
  <c r="F46" i="2"/>
  <c r="D40" i="1" l="1"/>
  <c r="D53" i="1"/>
  <c r="D140" i="1" l="1"/>
  <c r="D137" i="1"/>
  <c r="F111" i="2" l="1"/>
  <c r="F93" i="2"/>
  <c r="F72" i="2"/>
  <c r="F60" i="2"/>
  <c r="D119" i="1"/>
  <c r="D81" i="1"/>
  <c r="D104" i="1"/>
  <c r="D70" i="1"/>
  <c r="C132" i="2" l="1"/>
  <c r="F132" i="2" s="1"/>
  <c r="C123" i="2"/>
  <c r="F101" i="2"/>
  <c r="F40" i="2"/>
  <c r="F41" i="2"/>
  <c r="F45" i="2"/>
  <c r="F44" i="2"/>
  <c r="D113" i="1"/>
  <c r="C44" i="1"/>
  <c r="D45" i="1"/>
  <c r="D51" i="1"/>
  <c r="D52" i="1"/>
  <c r="D54" i="1"/>
  <c r="D50" i="1"/>
  <c r="F67" i="2" l="1"/>
  <c r="D108" i="1" l="1"/>
  <c r="C91" i="1"/>
  <c r="D91" i="1" s="1"/>
  <c r="D78" i="1"/>
  <c r="D71" i="1"/>
  <c r="C24" i="1"/>
  <c r="D24" i="1" s="1"/>
  <c r="D9" i="1"/>
  <c r="D10" i="1"/>
  <c r="D11" i="1"/>
  <c r="D12" i="1"/>
  <c r="D13" i="1"/>
  <c r="D15" i="1"/>
  <c r="D16" i="1"/>
  <c r="D17" i="1"/>
  <c r="D19" i="1"/>
  <c r="D20" i="1"/>
  <c r="D22" i="1"/>
  <c r="D23" i="1"/>
  <c r="D25" i="1"/>
  <c r="D27" i="1"/>
  <c r="D28" i="1"/>
  <c r="D29" i="1"/>
  <c r="D30" i="1"/>
  <c r="D33" i="1"/>
  <c r="D34" i="1"/>
  <c r="D35" i="1"/>
  <c r="D36" i="1"/>
  <c r="D37" i="1"/>
  <c r="D38" i="1"/>
  <c r="D39" i="1"/>
  <c r="D41" i="1"/>
  <c r="D42" i="1"/>
  <c r="D43" i="1"/>
  <c r="D44" i="1"/>
  <c r="D47" i="1"/>
  <c r="D48" i="1"/>
  <c r="D49" i="1"/>
  <c r="F73" i="2" l="1"/>
  <c r="F21" i="2"/>
  <c r="F125" i="2" l="1"/>
  <c r="F131" i="2"/>
  <c r="F130" i="2"/>
  <c r="F129" i="2"/>
  <c r="F128" i="2"/>
  <c r="F127" i="2"/>
  <c r="F126" i="2"/>
  <c r="F124" i="2"/>
  <c r="F123" i="2"/>
  <c r="F121" i="2"/>
  <c r="F119" i="2"/>
  <c r="F112" i="2"/>
  <c r="F110" i="2"/>
  <c r="F109" i="2"/>
  <c r="F108" i="2"/>
  <c r="F100" i="2"/>
  <c r="F99" i="2"/>
  <c r="F98" i="2"/>
  <c r="F97" i="2"/>
  <c r="F95" i="2"/>
  <c r="F68" i="2"/>
  <c r="F63" i="2"/>
  <c r="F58" i="2"/>
  <c r="F51" i="2"/>
  <c r="F42" i="2"/>
  <c r="F37" i="2"/>
  <c r="F35" i="2"/>
  <c r="F34" i="2"/>
  <c r="F32" i="2"/>
  <c r="F22" i="2"/>
  <c r="F17" i="2"/>
  <c r="F15" i="2"/>
  <c r="F29" i="2"/>
  <c r="F83" i="2"/>
  <c r="F84" i="2"/>
  <c r="F85" i="2"/>
  <c r="F86" i="2"/>
  <c r="F87" i="2"/>
  <c r="F88" i="2"/>
  <c r="F89" i="2"/>
  <c r="F90" i="2"/>
  <c r="F91" i="2"/>
  <c r="F92" i="2"/>
  <c r="F77" i="2"/>
  <c r="F79" i="2"/>
  <c r="F81" i="2"/>
  <c r="F69" i="2"/>
  <c r="F70" i="2"/>
  <c r="F71" i="2"/>
  <c r="F52" i="2"/>
  <c r="F53" i="2"/>
  <c r="F54" i="2"/>
  <c r="F56" i="2"/>
  <c r="F57" i="2"/>
  <c r="F59" i="2"/>
  <c r="F82" i="2"/>
  <c r="F75" i="2"/>
  <c r="F66" i="2"/>
  <c r="F50" i="2"/>
  <c r="F10" i="2"/>
  <c r="F11" i="2"/>
  <c r="F12" i="2"/>
  <c r="F13" i="2"/>
  <c r="F14" i="2"/>
  <c r="F18" i="2"/>
  <c r="F23" i="2"/>
  <c r="F24" i="2"/>
  <c r="F26" i="2"/>
  <c r="F27" i="2"/>
  <c r="F28" i="2"/>
  <c r="F33" i="2"/>
  <c r="F38" i="2"/>
  <c r="F39" i="2"/>
  <c r="F9" i="2"/>
  <c r="D134" i="1"/>
  <c r="D133" i="1"/>
  <c r="D132" i="1"/>
  <c r="D141" i="1"/>
  <c r="D142" i="1"/>
  <c r="D109" i="1"/>
  <c r="D110" i="1"/>
  <c r="D111" i="1"/>
  <c r="D112" i="1"/>
  <c r="D129" i="1"/>
  <c r="D127" i="1"/>
  <c r="D120" i="1"/>
  <c r="C117" i="1"/>
  <c r="D117" i="1" s="1"/>
  <c r="D116" i="1"/>
  <c r="D115" i="1"/>
  <c r="F133" i="2" l="1"/>
  <c r="D139" i="1"/>
  <c r="D66" i="1"/>
  <c r="D138" i="1" l="1"/>
  <c r="D76" i="1"/>
  <c r="D77" i="1"/>
  <c r="D65" i="1"/>
  <c r="D92" i="1"/>
  <c r="D136" i="1"/>
  <c r="D135" i="1"/>
  <c r="D131" i="1"/>
  <c r="D86" i="1"/>
  <c r="D87" i="1"/>
  <c r="D88" i="1"/>
  <c r="D90" i="1"/>
  <c r="D93" i="1"/>
  <c r="D94" i="1"/>
  <c r="D95" i="1"/>
  <c r="D96" i="1"/>
  <c r="D97" i="1"/>
  <c r="D98" i="1"/>
  <c r="D99" i="1"/>
  <c r="D100" i="1"/>
  <c r="D101" i="1"/>
  <c r="D102" i="1"/>
  <c r="D103" i="1"/>
  <c r="D106" i="1"/>
  <c r="D85" i="1"/>
  <c r="D79" i="1"/>
  <c r="D80" i="1"/>
  <c r="D82" i="1"/>
  <c r="D74" i="1"/>
  <c r="D60" i="1"/>
  <c r="D61" i="1"/>
  <c r="D62" i="1"/>
  <c r="D63" i="1"/>
  <c r="D64" i="1"/>
  <c r="D67" i="1"/>
  <c r="D68" i="1"/>
  <c r="D69" i="1"/>
  <c r="D59" i="1"/>
  <c r="D143" i="1" l="1"/>
</calcChain>
</file>

<file path=xl/sharedStrings.xml><?xml version="1.0" encoding="utf-8"?>
<sst xmlns="http://schemas.openxmlformats.org/spreadsheetml/2006/main" count="399" uniqueCount="248">
  <si>
    <t>SIECHNICE</t>
  </si>
  <si>
    <t>ul. Kolejowa</t>
  </si>
  <si>
    <t>ul. Szkolna</t>
  </si>
  <si>
    <t>ul. Kościelna</t>
  </si>
  <si>
    <t>ul. Ciepłownicza</t>
  </si>
  <si>
    <t>ul. Fabryczna</t>
  </si>
  <si>
    <t>ul. Jana Pawła II</t>
  </si>
  <si>
    <t>ul. Staszica</t>
  </si>
  <si>
    <t>ul. Jarzębinowa</t>
  </si>
  <si>
    <t>ul. Zacisze</t>
  </si>
  <si>
    <t>ul. Słoneczna</t>
  </si>
  <si>
    <t>ul. Kwiatkowskiego</t>
  </si>
  <si>
    <t>ul. 1 Maja</t>
  </si>
  <si>
    <t>ul. Świętej Katarzyny</t>
  </si>
  <si>
    <t>ul. Grabskiego</t>
  </si>
  <si>
    <t>ul. Gimnazjalna</t>
  </si>
  <si>
    <t>ul. Piłsudskiego</t>
  </si>
  <si>
    <t>ul. Graniczna</t>
  </si>
  <si>
    <t>ul. Osiedlowa</t>
  </si>
  <si>
    <t>ul. Chabrowa</t>
  </si>
  <si>
    <t>ul. Kwiatowa</t>
  </si>
  <si>
    <t>ul. Modrzewiowa</t>
  </si>
  <si>
    <t>ul. Lwowska</t>
  </si>
  <si>
    <t>ŚWIĘTA KATARZYNA</t>
  </si>
  <si>
    <t xml:space="preserve">ul. Sadowa </t>
  </si>
  <si>
    <t>ul. Wiśniowa</t>
  </si>
  <si>
    <t>ul. Dąbrowskiego</t>
  </si>
  <si>
    <t>ul. Strażacka</t>
  </si>
  <si>
    <t>ul. Sienkiewicza</t>
  </si>
  <si>
    <t xml:space="preserve">ul. Różana </t>
  </si>
  <si>
    <t>ŻERNIKI WROCŁAWSKIE</t>
  </si>
  <si>
    <t>RADWANICE</t>
  </si>
  <si>
    <t xml:space="preserve">ul. Kolejowa </t>
  </si>
  <si>
    <t xml:space="preserve">ul. Kanarkowa </t>
  </si>
  <si>
    <t>ul. Mickiewicza</t>
  </si>
  <si>
    <t>ul. Skrajna</t>
  </si>
  <si>
    <t xml:space="preserve">ul. Gałczyńskiego </t>
  </si>
  <si>
    <t>ul. Reja</t>
  </si>
  <si>
    <t xml:space="preserve">ul. Kościuszki </t>
  </si>
  <si>
    <t>długość ulicy
[km]</t>
  </si>
  <si>
    <t>POZOSTAŁE MIEJSCOWOŚCI</t>
  </si>
  <si>
    <t>jednostronnie</t>
  </si>
  <si>
    <t>długość chodnika
[km]</t>
  </si>
  <si>
    <t>dwustronnie</t>
  </si>
  <si>
    <t>KOTOWICE</t>
  </si>
  <si>
    <t>ul. Lawendowa</t>
  </si>
  <si>
    <t>ul. ks. J. Popiełuszki</t>
  </si>
  <si>
    <t>ul. K. Stanisława Danickiego</t>
  </si>
  <si>
    <t>ulica</t>
  </si>
  <si>
    <t xml:space="preserve"> chodnik jednostronnie lub dwustronnie</t>
  </si>
  <si>
    <t>szerokość chodnika 
[m]</t>
  </si>
  <si>
    <t>ul. Parkowa</t>
  </si>
  <si>
    <r>
      <rPr>
        <b/>
        <sz val="10.5"/>
        <rFont val="Arial"/>
        <family val="2"/>
        <charset val="238"/>
      </rPr>
      <t xml:space="preserve">Zębice - </t>
    </r>
    <r>
      <rPr>
        <sz val="10.5"/>
        <rFont val="Arial"/>
        <family val="2"/>
        <charset val="238"/>
      </rPr>
      <t>ul. B. Prusa od ul. Trzech Lip do końca Zębic w kierunku na Sulimów</t>
    </r>
  </si>
  <si>
    <r>
      <t xml:space="preserve">Sulimów - </t>
    </r>
    <r>
      <rPr>
        <sz val="10.5"/>
        <rFont val="Arial"/>
        <family val="2"/>
        <charset val="238"/>
      </rPr>
      <t>ul. J. Kochanowskiego w zakresie od wjazdu od strony Św. Katarzyny do wyjazdu na Szostakowice</t>
    </r>
  </si>
  <si>
    <r>
      <t>Łukaszowice</t>
    </r>
    <r>
      <rPr>
        <sz val="10.5"/>
        <rFont val="Arial"/>
        <family val="2"/>
        <charset val="238"/>
      </rPr>
      <t xml:space="preserve">, ul. S. Okrzei  </t>
    </r>
  </si>
  <si>
    <r>
      <t xml:space="preserve">Ozorzyce - </t>
    </r>
    <r>
      <rPr>
        <sz val="10.5"/>
        <rFont val="Arial"/>
        <family val="2"/>
        <charset val="238"/>
      </rPr>
      <t xml:space="preserve">ul. Z. Krasińskiego  </t>
    </r>
  </si>
  <si>
    <t>ul. Piastów Śląskich/Ks. Anny z Przemyślidów</t>
  </si>
  <si>
    <t>ul. Lawendowa - jednostronnie</t>
  </si>
  <si>
    <t>ul. Żeromskiego - jednostronnie</t>
  </si>
  <si>
    <r>
      <t>Łukaszowice</t>
    </r>
    <r>
      <rPr>
        <sz val="10.5"/>
        <rFont val="Arial"/>
        <family val="2"/>
        <charset val="238"/>
      </rPr>
      <t>, ul. S. Okrzei  od ul. Wiosennej do wyjazdu na Ozorzyce</t>
    </r>
  </si>
  <si>
    <t>IWINY</t>
  </si>
  <si>
    <t>TRESTNO</t>
  </si>
  <si>
    <t>BLIZANOWICE</t>
  </si>
  <si>
    <r>
      <t>całkowita powierzchnia przy jednokrotnym sprzątaniu chodnika z dwóch lub jednej strony jezdni
[m</t>
    </r>
    <r>
      <rPr>
        <vertAlign val="superscript"/>
        <sz val="11"/>
        <rFont val="Czcionka tekstu podstawowego"/>
        <charset val="238"/>
      </rPr>
      <t>2</t>
    </r>
    <r>
      <rPr>
        <sz val="11"/>
        <rFont val="Czcionka tekstu podstawowego"/>
        <charset val="238"/>
      </rPr>
      <t>]</t>
    </r>
  </si>
  <si>
    <t>A</t>
  </si>
  <si>
    <t>B</t>
  </si>
  <si>
    <t>C</t>
  </si>
  <si>
    <t>D</t>
  </si>
  <si>
    <t>ul. Kolejowa - dwustronnie</t>
  </si>
  <si>
    <t>ul. Szkolna - dwustronnie</t>
  </si>
  <si>
    <t>ul. Kościelna - dwustronnie</t>
  </si>
  <si>
    <t>ul. Ciepłownicza - dwustronnie</t>
  </si>
  <si>
    <t>ul. Fabryczna - dwustronnie</t>
  </si>
  <si>
    <t>ul. Piastów Śląskich/Ks. Anny z Przemyślidów - dwustronnie</t>
  </si>
  <si>
    <t>ul. Jana Pawła II - dwustronnie</t>
  </si>
  <si>
    <t>ul. Zacisze - dwustronnie</t>
  </si>
  <si>
    <t>ul. Jarzębinowa - dwustronnie</t>
  </si>
  <si>
    <t>ul. Staszica - dwustronnie</t>
  </si>
  <si>
    <t>ul. K. Stanisława Danickiego - dwustronnie</t>
  </si>
  <si>
    <t>ul. Słoneczna - dwustronnie</t>
  </si>
  <si>
    <t>ul. Kwiatkowskiego - dwustronnie (dwa pasy)</t>
  </si>
  <si>
    <t>ul. 1 Maja - dwustronnie</t>
  </si>
  <si>
    <t>ul. Świętej Katarzyny - dwustronnie</t>
  </si>
  <si>
    <t>ul. Grabskiego - dwustronnie</t>
  </si>
  <si>
    <t>ul. Gimnazjalna - dwustronnie</t>
  </si>
  <si>
    <t>ul. Piłsudskiego - dwustronnie</t>
  </si>
  <si>
    <t>ul. Graniczna - dwustronnie</t>
  </si>
  <si>
    <t>ul. Włościańska - dwustronnie</t>
  </si>
  <si>
    <t>ul. Mieszczańska - dwustronnie</t>
  </si>
  <si>
    <t>ul. Osiedlowa - dwustronnie</t>
  </si>
  <si>
    <t>ul. Chabrowa - dwustronnie</t>
  </si>
  <si>
    <t>ul. Kwiatowa - dwustronnie</t>
  </si>
  <si>
    <t>ul. ks. J. Popiełuszki - dwustronnie</t>
  </si>
  <si>
    <t>ul. Modrzewiowa - dwustronnie</t>
  </si>
  <si>
    <t>ul. Letnia - dwustronnie</t>
  </si>
  <si>
    <t>ul. Lwowska - dwustronnie</t>
  </si>
  <si>
    <t>ul. Wiosenna - dwustronnie</t>
  </si>
  <si>
    <t>ul. Energetyczna - dwustronnie</t>
  </si>
  <si>
    <t>ul. Sienkiewicza - dwustronnie</t>
  </si>
  <si>
    <t>ul. Sadowa - dwustronnie</t>
  </si>
  <si>
    <t>ul. Wiśniowa - dwustronnie</t>
  </si>
  <si>
    <t>ul. Dąbrowskiego - dwustronnie</t>
  </si>
  <si>
    <t>ul. Strażacka - dwustronnie</t>
  </si>
  <si>
    <t>ul. Różana - dwustronnie</t>
  </si>
  <si>
    <t xml:space="preserve">ul. Kolejowa - dwustronnie </t>
  </si>
  <si>
    <t>ul. Parkowa - dwustronnie</t>
  </si>
  <si>
    <t>ul. Skowronkowa - dwustronnie</t>
  </si>
  <si>
    <t>ul. Zasłuczańska - dwustronnie</t>
  </si>
  <si>
    <t>ul. Kanarkowa - dwustronnie</t>
  </si>
  <si>
    <t>ul. Wrocławska - od Kolejowej do Błotnej - jednostronnie, od Kolejowej do koscioła - dwustronnie, od kościoła do Poziomkowej -  jednostronnie</t>
  </si>
  <si>
    <t>ul. Długosza - od Strzelińskiej do Kanarkowej - dwustronnie, od Kanarkowej do Wrocławskiej - jednostronnie</t>
  </si>
  <si>
    <t>ul. Konopnickiej - dwustronnie</t>
  </si>
  <si>
    <t>ul. Starowiejska - od Wrocławskiej do Bzowej - dwustronnie, od Polnej do Wałowej - jednostronnie</t>
  </si>
  <si>
    <t>ul. Wałowa - dwustronnie</t>
  </si>
  <si>
    <t>ul. Mickiewicza - dwustronnie</t>
  </si>
  <si>
    <t>ul. Skrajna - dwustronnie</t>
  </si>
  <si>
    <t>ul. Gałczyńskiego - dwustronnie</t>
  </si>
  <si>
    <t>ul. Reja - dwustronnie</t>
  </si>
  <si>
    <t>ul. Pogodna - dwustronnie</t>
  </si>
  <si>
    <t>ul. Radosna - dwustronnie</t>
  </si>
  <si>
    <t>ul. Parafialna - dwustronnie</t>
  </si>
  <si>
    <t>ul. Poprzeczna - dwustronnie</t>
  </si>
  <si>
    <t>ul. Kościuszki - dwustronnie</t>
  </si>
  <si>
    <t>ul. Kościelna - od Glównej do Ogrodowej -  jednostronnie</t>
  </si>
  <si>
    <t>ul. Glówna - od Spacerowej do Ogrodowej - jednostronnie</t>
  </si>
  <si>
    <t>ul. Ogrodowa - od Kościelnej do Głównej - jednostronnie</t>
  </si>
  <si>
    <t>ul. Leśna - od Spacerowej do Klonowej -  jednostronnie</t>
  </si>
  <si>
    <t>Blizanowice - od WOW do pętli autobusowej - dwustronnie</t>
  </si>
  <si>
    <t>ul. Nadodrzańska - od pętli autobusowej do numeru domu 5 - dwustronnie</t>
  </si>
  <si>
    <r>
      <t xml:space="preserve">Ozorzyce - </t>
    </r>
    <r>
      <rPr>
        <sz val="10.5"/>
        <rFont val="Arial"/>
        <family val="2"/>
        <charset val="238"/>
      </rPr>
      <t xml:space="preserve">ul. Z. Krasińskiego </t>
    </r>
  </si>
  <si>
    <t xml:space="preserve">ul. Nadodrzańska - od pętli autobusowej do numeru domu 5 </t>
  </si>
  <si>
    <t xml:space="preserve">Blizanowice - od WOW do pętli autobusowej </t>
  </si>
  <si>
    <t>ul. Brochowska - od Kościuszki do Wrocławia - jednostronnie, naprzemiennie</t>
  </si>
  <si>
    <t>ul. Kościuszki - od ul. Kolejowej do ul. Leśnej - dwustronnie</t>
  </si>
  <si>
    <t>ul. Kościuszki - od ul. Kolejowej do ul. Zielonej   - jednostronnie</t>
  </si>
  <si>
    <t xml:space="preserve">ul. Kościuszki - od ul. Kolejowej do ul. Leśnej </t>
  </si>
  <si>
    <t xml:space="preserve">ul. Kościuszki - od ul. Kolejowej do ul. Zielonej </t>
  </si>
  <si>
    <t>ul. Herberta - dwustronnie</t>
  </si>
  <si>
    <t>ul. Herberta</t>
  </si>
  <si>
    <t>ul. Stawowa - od przejazdu do WOW - dwustronnie</t>
  </si>
  <si>
    <t>ul. T. Kościuszki - za WOW - jednostronnie</t>
  </si>
  <si>
    <t xml:space="preserve">ul. Stawowa - od przejazdu do WOW </t>
  </si>
  <si>
    <t xml:space="preserve">ul. T. Kościuszki - za WOW </t>
  </si>
  <si>
    <t>całkowita długość przy jednokrotnym sprzątaniu jezdni z dwóch lub jednej strony
[km]</t>
  </si>
  <si>
    <t>ul. Główna - od ul. Granicznej do ul. Żernickiej - dwustronnie</t>
  </si>
  <si>
    <t>ul. Główna - od ul. Żernickiej do ul. Lipowej - dwustronnie</t>
  </si>
  <si>
    <t xml:space="preserve">ul. Główna - od ul. Granicznej do ul. Żernickiej </t>
  </si>
  <si>
    <t xml:space="preserve">ul. Główna - od ul. Żernickiej do ul. Lipowej </t>
  </si>
  <si>
    <t>ul. Szkolna - od  Wrocławskiej do Katarzyńskiej - dwustronnie</t>
  </si>
  <si>
    <t xml:space="preserve">ul. Konopnickiej </t>
  </si>
  <si>
    <t xml:space="preserve">ul. Szkolna - od  Wrocławskiej do Katarzyńskiej </t>
  </si>
  <si>
    <t xml:space="preserve">ul. Słoneczna </t>
  </si>
  <si>
    <t xml:space="preserve">ul. Pogodna </t>
  </si>
  <si>
    <t xml:space="preserve">ul. Radosna </t>
  </si>
  <si>
    <t xml:space="preserve">ul. Parafialna </t>
  </si>
  <si>
    <t xml:space="preserve">ul. 1 Maja </t>
  </si>
  <si>
    <t xml:space="preserve">ul. Poprzeczna </t>
  </si>
  <si>
    <t xml:space="preserve">ul. Glówna - od Spacerowej do Ogrodowej </t>
  </si>
  <si>
    <t>ul. Spacerowa - od wjazdu do Głównej - jednostronnie, na odcinku od Kolejowej do Leśnej - dwustronnie</t>
  </si>
  <si>
    <t>ul. Kościelna - od Glównej do Ogrodowej</t>
  </si>
  <si>
    <t xml:space="preserve">ul. Ogrodowa - od Kościelnej do Głównej </t>
  </si>
  <si>
    <t xml:space="preserve">ul. Skowronkowa </t>
  </si>
  <si>
    <t xml:space="preserve">ul. Zasłuczańska </t>
  </si>
  <si>
    <t>jednostronnie i dwustronnie</t>
  </si>
  <si>
    <t>ul. Polna - od ul. Fabrycznej do nieruchomości numeru 1 na ul. Polnej - dwustronnie</t>
  </si>
  <si>
    <t>ul. Cicha  - dwustronnie</t>
  </si>
  <si>
    <t>ul. Sportowa - dwustronnie</t>
  </si>
  <si>
    <t>ul. Henryka III - od ul. Piłsudskiego do ul. Sienkiewicza - dwustronnie</t>
  </si>
  <si>
    <t>ul. Kolejowa 8a – 8c - dwustronnie</t>
  </si>
  <si>
    <t>ul. Cmnetarna - przy wjeździe z ul. Głownej oraz od przystanku do cmentarza -  jednostronnie</t>
  </si>
  <si>
    <t xml:space="preserve"> dwustronnie</t>
  </si>
  <si>
    <t xml:space="preserve">ul. Żernicka - od ul. Głównej do ul. Bukowej </t>
  </si>
  <si>
    <t>ul. Cmentarna - od przystanku do cmentarza</t>
  </si>
  <si>
    <r>
      <rPr>
        <b/>
        <sz val="10.5"/>
        <rFont val="Arial"/>
        <family val="2"/>
        <charset val="238"/>
      </rPr>
      <t xml:space="preserve">Biestrzyków - </t>
    </r>
    <r>
      <rPr>
        <sz val="10.5"/>
        <rFont val="Arial"/>
        <family val="2"/>
        <charset val="238"/>
      </rPr>
      <t xml:space="preserve">ul. Akacjowa - od ul. Parkowej do ul. Lipowej </t>
    </r>
  </si>
  <si>
    <r>
      <rPr>
        <b/>
        <sz val="10.5"/>
        <rFont val="Arial"/>
        <family val="2"/>
        <charset val="238"/>
      </rPr>
      <t xml:space="preserve">Groblice - </t>
    </r>
    <r>
      <rPr>
        <sz val="10.5"/>
        <rFont val="Arial"/>
        <family val="2"/>
        <charset val="238"/>
      </rPr>
      <t>ul. Kotowicka (od Opolska do Łąkowa)</t>
    </r>
  </si>
  <si>
    <r>
      <rPr>
        <b/>
        <sz val="10.5"/>
        <rFont val="Arial"/>
        <family val="2"/>
        <charset val="238"/>
      </rPr>
      <t xml:space="preserve">Groblice - </t>
    </r>
    <r>
      <rPr>
        <sz val="10.5"/>
        <rFont val="Arial"/>
        <family val="2"/>
        <charset val="238"/>
      </rPr>
      <t>ul. Kolejowa (od Opolska do Zacisze)</t>
    </r>
  </si>
  <si>
    <r>
      <rPr>
        <b/>
        <sz val="10.5"/>
        <rFont val="Arial"/>
        <family val="2"/>
        <charset val="238"/>
      </rPr>
      <t xml:space="preserve">Bogusławice - </t>
    </r>
    <r>
      <rPr>
        <sz val="10.5"/>
        <rFont val="Arial"/>
        <family val="2"/>
        <charset val="238"/>
      </rPr>
      <t>ul. 1 Maja</t>
    </r>
  </si>
  <si>
    <r>
      <t xml:space="preserve">Biestrzyków - </t>
    </r>
    <r>
      <rPr>
        <sz val="10.5"/>
        <rFont val="Arial"/>
        <family val="2"/>
        <charset val="238"/>
      </rPr>
      <t>ul. Lipowa (od Akacjowej do Jesionowej) - dwustronnie, od Jesionowej do Wrocławskiej - jednostronnie</t>
    </r>
  </si>
  <si>
    <t>ul. Powstańców Śląskich</t>
  </si>
  <si>
    <t>ul. Broniewskiego</t>
  </si>
  <si>
    <t xml:space="preserve">ul. Krótka </t>
  </si>
  <si>
    <t>ul. Miodowa - od ul. Kościuszki do ul. Lipowej jednostronnie 0,1 km, od ul. Lipowej do końca dwustronnie</t>
  </si>
  <si>
    <r>
      <rPr>
        <b/>
        <sz val="11"/>
        <rFont val="Arial"/>
        <family val="2"/>
        <charset val="238"/>
      </rPr>
      <t xml:space="preserve">Zębice - </t>
    </r>
    <r>
      <rPr>
        <sz val="11"/>
        <rFont val="Arial"/>
        <family val="2"/>
        <charset val="238"/>
      </rPr>
      <t>ul. B. Prusa od ul. Trzech Lip do końca Zębic w kierunku na Sulimów - dwustronnie</t>
    </r>
  </si>
  <si>
    <r>
      <rPr>
        <b/>
        <sz val="11"/>
        <rFont val="Arial"/>
        <family val="2"/>
        <charset val="238"/>
      </rPr>
      <t xml:space="preserve">Groblice - </t>
    </r>
    <r>
      <rPr>
        <sz val="11"/>
        <rFont val="Arial"/>
        <family val="2"/>
        <charset val="238"/>
      </rPr>
      <t>ul. Kotowicka (od Opolska do Łąkowa)  - dwustronnie</t>
    </r>
  </si>
  <si>
    <r>
      <rPr>
        <b/>
        <sz val="11"/>
        <rFont val="Arial"/>
        <family val="2"/>
        <charset val="238"/>
      </rPr>
      <t xml:space="preserve">Groblice - </t>
    </r>
    <r>
      <rPr>
        <sz val="11"/>
        <rFont val="Arial"/>
        <family val="2"/>
        <charset val="238"/>
      </rPr>
      <t>ul. Kolejowa (od Opolska do Zacisze) - dwustronnie</t>
    </r>
  </si>
  <si>
    <r>
      <t xml:space="preserve">Sulimów - </t>
    </r>
    <r>
      <rPr>
        <sz val="11"/>
        <rFont val="Arial"/>
        <family val="2"/>
        <charset val="238"/>
      </rPr>
      <t>ul. J. Kochanowskiego w zakresie od wjazdu od strony Św. Katarzyny do wyjazdu na Szostakowice - dwustronnie</t>
    </r>
  </si>
  <si>
    <r>
      <t>Łukaszowice</t>
    </r>
    <r>
      <rPr>
        <sz val="11"/>
        <rFont val="Arial"/>
        <family val="2"/>
        <charset val="238"/>
      </rPr>
      <t>, ul. S. Okrzei  od ul. Wiosennej do wyjazdu na Ozorzyce - dwustronnie</t>
    </r>
  </si>
  <si>
    <r>
      <rPr>
        <b/>
        <sz val="11"/>
        <rFont val="Arial"/>
        <family val="2"/>
        <charset val="238"/>
      </rPr>
      <t xml:space="preserve">Bogusławice - </t>
    </r>
    <r>
      <rPr>
        <sz val="11"/>
        <rFont val="Arial"/>
        <family val="2"/>
        <charset val="238"/>
      </rPr>
      <t>ul. 1 Maja - dwustronnie</t>
    </r>
  </si>
  <si>
    <r>
      <t xml:space="preserve">Biestrzyków - </t>
    </r>
    <r>
      <rPr>
        <sz val="11"/>
        <rFont val="Arial"/>
        <family val="2"/>
        <charset val="238"/>
      </rPr>
      <t>ul. Lipowa (od Akacjowej do Jesionowej) - dwustronnie, od Jesionowej do Wrocławskiej - jednostronnie</t>
    </r>
  </si>
  <si>
    <r>
      <t xml:space="preserve">Ozorzyce - </t>
    </r>
    <r>
      <rPr>
        <sz val="11"/>
        <rFont val="Arial"/>
        <family val="2"/>
        <charset val="238"/>
      </rPr>
      <t>ul. Z. Krasińskiego - jednostronnie</t>
    </r>
  </si>
  <si>
    <r>
      <t xml:space="preserve">Łukaszowice, </t>
    </r>
    <r>
      <rPr>
        <sz val="11"/>
        <rFont val="Arial"/>
        <family val="2"/>
        <charset val="238"/>
      </rPr>
      <t>ul. Lipowa - dwustronnie</t>
    </r>
  </si>
  <si>
    <r>
      <rPr>
        <b/>
        <sz val="11"/>
        <rFont val="Arial"/>
        <family val="2"/>
        <charset val="238"/>
      </rPr>
      <t xml:space="preserve">Bogusławice - </t>
    </r>
    <r>
      <rPr>
        <sz val="11"/>
        <rFont val="Arial"/>
        <family val="2"/>
        <charset val="238"/>
      </rPr>
      <t xml:space="preserve">ul. Jagełły - dwustronnie </t>
    </r>
  </si>
  <si>
    <t>ul. Sportowa</t>
  </si>
  <si>
    <t>ul. Żernicka - od ul. Głównej do ul. Różanej - dwustronnie, od ul. Różanej do ul. Bukowej- jednostronnie</t>
  </si>
  <si>
    <t>ul. Krótka- dwustronnie</t>
  </si>
  <si>
    <t>ul. Broniewskiego - dwustronnie</t>
  </si>
  <si>
    <t>ul. Miodowa - dwustronnie</t>
  </si>
  <si>
    <t>ul. Powstańców Śląskich - dwustronnie</t>
  </si>
  <si>
    <t>łącznik między ul. Kościuszki a ul. Henryka III</t>
  </si>
  <si>
    <t>ul. T. Kościuszki - od Stawowej do ul. Opolskiej</t>
  </si>
  <si>
    <t>ul. T. Kościuszki - od ul. Stawowej do ul. Opolskiej - dwustronnie</t>
  </si>
  <si>
    <t>ul. Polna - od młynu do mostu - jednostronnie , most dwustronnie</t>
  </si>
  <si>
    <t>ul. Polna - chodnik w rejoniu mostu nad rzeką</t>
  </si>
  <si>
    <t>zatoczka przy ul. Piłsudskiego - po stronie miejsc równoległych</t>
  </si>
  <si>
    <t>ul. Powstańców Śląskich - kostka</t>
  </si>
  <si>
    <t>ul. Gwiaździsta</t>
  </si>
  <si>
    <t>ul. Szeroka</t>
  </si>
  <si>
    <t>ulica/chodnik</t>
  </si>
  <si>
    <t>ul. Zachodnia - dwustronnie</t>
  </si>
  <si>
    <t>ul. Rataja - dwustronnie</t>
  </si>
  <si>
    <t>ul. Fieldorfa - dwustronnie</t>
  </si>
  <si>
    <t>ul. Św. Judy Tadeusza - dwustronnie</t>
  </si>
  <si>
    <t>ul. Św. Rity - dwustronnie</t>
  </si>
  <si>
    <t>ul. I.J.Paderewskiego - dwustronnie</t>
  </si>
  <si>
    <t>ul. Św. Jacka - dwustronnie</t>
  </si>
  <si>
    <r>
      <rPr>
        <b/>
        <sz val="11"/>
        <rFont val="Arial"/>
        <family val="2"/>
        <charset val="238"/>
      </rPr>
      <t xml:space="preserve">Biestrzyków - </t>
    </r>
    <r>
      <rPr>
        <sz val="11"/>
        <rFont val="Arial"/>
        <family val="2"/>
        <charset val="238"/>
      </rPr>
      <t>ul. Akacjowa - od ul. Parkowej do ul. Lipowej - jednostronnie</t>
    </r>
  </si>
  <si>
    <t>ul. Sportowa nowa - dwustronnie ręczne</t>
  </si>
  <si>
    <t>Węzeł Multimodalny - dwustronnie</t>
  </si>
  <si>
    <t>Węzeł Multimodalny</t>
  </si>
  <si>
    <t>ul. Rataja</t>
  </si>
  <si>
    <t>ul. Wyspiańskiego</t>
  </si>
  <si>
    <t>ul. Wyspiańskiego - dwustronnie</t>
  </si>
  <si>
    <t>ul. Św. Judy Tadeusza</t>
  </si>
  <si>
    <t>ul. Św. Rity</t>
  </si>
  <si>
    <t>ul. Św. Jacka</t>
  </si>
  <si>
    <t>ul. I.J.Paderewskiego</t>
  </si>
  <si>
    <t>Załącznik nr 2 - wykaz jezdni</t>
  </si>
  <si>
    <t>Załącznik nr 3 - wykaz chodników</t>
  </si>
  <si>
    <t>ul. Świętego Krzyża</t>
  </si>
  <si>
    <t>ul. Świętego Krzyża - jednostronnie</t>
  </si>
  <si>
    <t>ul. Łąkowa - jednostronnie</t>
  </si>
  <si>
    <t xml:space="preserve">ul. Łąkowa </t>
  </si>
  <si>
    <t>ul. Gwiaździsta - dwustronnie</t>
  </si>
  <si>
    <t>ul. Szeroka - dwustronnie</t>
  </si>
  <si>
    <t>ul. Słoneczna - jednostronnie</t>
  </si>
  <si>
    <t xml:space="preserve">ul. Jarzębinowa - dodatkowy zakres </t>
  </si>
  <si>
    <t>ul. Jesionowa - dwustronnie</t>
  </si>
  <si>
    <t>SUMA :</t>
  </si>
  <si>
    <t>ul. Jesienna</t>
  </si>
  <si>
    <t>ul. Kolejowa - teren przy CK</t>
  </si>
  <si>
    <r>
      <rPr>
        <b/>
        <sz val="11"/>
        <rFont val="Arial"/>
        <family val="2"/>
        <charset val="238"/>
      </rPr>
      <t xml:space="preserve">Zębice - </t>
    </r>
    <r>
      <rPr>
        <sz val="11"/>
        <rFont val="Arial"/>
        <family val="2"/>
        <charset val="238"/>
      </rPr>
      <t>ul. B. Prusa od ul. Spacerowej do ul.Polnej - jednostronnie</t>
    </r>
  </si>
  <si>
    <t xml:space="preserve">ul. Parkowa - chodzik wokół boiska w parku w Św. Katarzynie </t>
  </si>
  <si>
    <t>Węzeł Multimodalny - dwustronnie - drugie sprzątanie</t>
  </si>
  <si>
    <t>Węzeł Multimodalny - druge sprzątanie</t>
  </si>
  <si>
    <t>Węzeł Multimodalny - dwustronnie - 2 sprzątnie</t>
  </si>
  <si>
    <t>Obmiar  chodniki   - 2022 r.</t>
  </si>
  <si>
    <t>Obmiar  jezdnie -  2023 r.</t>
  </si>
  <si>
    <t>ul. Wrocławska - od Kolejowej do Sadowej - dwustronnie, od Kolejowej do koscioła - jednostronnie, do Poziomkowej -  jednostronnie, dwustronnie od Kolejowej do Lipowej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</si>
</sst>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vertAlign val="superscript"/>
      <sz val="11"/>
      <name val="Czcionka tekstu podstawowego"/>
      <charset val="238"/>
    </font>
    <font>
      <sz val="1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name val="Arial"/>
      <family val="2"/>
      <charset val="238"/>
    </font>
    <font>
      <sz val="8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11" fillId="0" borderId="6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9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9" fillId="0" borderId="4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vertical="top" wrapText="1"/>
    </xf>
    <xf numFmtId="0" fontId="13" fillId="2" borderId="4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45"/>
  <sheetViews>
    <sheetView tabSelected="1" zoomScale="130" zoomScaleNormal="130" workbookViewId="0">
      <pane ySplit="5" topLeftCell="A6" activePane="bottomLeft" state="frozen"/>
      <selection pane="bottomLeft" activeCell="A2" sqref="A2:D143"/>
    </sheetView>
  </sheetViews>
  <sheetFormatPr defaultColWidth="9" defaultRowHeight="15.75"/>
  <cols>
    <col min="1" max="1" width="9" style="14"/>
    <col min="2" max="2" width="59.75" style="12" customWidth="1"/>
    <col min="3" max="3" width="7.875" style="8" customWidth="1"/>
    <col min="4" max="4" width="19" style="13" customWidth="1"/>
    <col min="5" max="8" width="11" customWidth="1"/>
    <col min="9" max="9" width="66.375" customWidth="1"/>
    <col min="10" max="11" width="38" customWidth="1"/>
    <col min="17" max="16384" width="9" style="13"/>
  </cols>
  <sheetData>
    <row r="2" spans="1:16" ht="14.25" customHeight="1">
      <c r="A2" s="76" t="s">
        <v>246</v>
      </c>
      <c r="B2" s="76"/>
      <c r="C2" s="76"/>
      <c r="D2" s="76"/>
    </row>
    <row r="3" spans="1:16" ht="14.25" customHeight="1">
      <c r="A3" s="77" t="s">
        <v>226</v>
      </c>
      <c r="B3" s="77"/>
      <c r="C3" s="1"/>
      <c r="D3" s="1"/>
    </row>
    <row r="4" spans="1:16" s="1" customFormat="1" ht="15">
      <c r="B4" s="1" t="s">
        <v>64</v>
      </c>
      <c r="C4" s="1" t="s">
        <v>65</v>
      </c>
      <c r="D4" s="1" t="s">
        <v>66</v>
      </c>
      <c r="E4"/>
      <c r="F4"/>
      <c r="G4"/>
      <c r="H4"/>
      <c r="I4"/>
      <c r="J4"/>
      <c r="K4"/>
      <c r="L4"/>
      <c r="M4"/>
      <c r="N4"/>
      <c r="O4"/>
      <c r="P4"/>
    </row>
    <row r="5" spans="1:16" ht="85.5">
      <c r="A5" s="5"/>
      <c r="B5" s="19" t="s">
        <v>48</v>
      </c>
      <c r="C5" s="2" t="s">
        <v>39</v>
      </c>
      <c r="D5" s="2" t="s">
        <v>143</v>
      </c>
    </row>
    <row r="6" spans="1:16" ht="28.5" customHeight="1">
      <c r="A6" s="5">
        <v>1</v>
      </c>
      <c r="B6" s="79" t="s">
        <v>0</v>
      </c>
      <c r="C6" s="79"/>
      <c r="D6" s="17"/>
    </row>
    <row r="7" spans="1:16" ht="14.25">
      <c r="A7" s="73"/>
      <c r="B7" s="35" t="s">
        <v>217</v>
      </c>
      <c r="C7" s="3">
        <v>0.4</v>
      </c>
      <c r="D7" s="3">
        <f t="shared" ref="D7:D23" si="0">C7*2</f>
        <v>0.8</v>
      </c>
    </row>
    <row r="8" spans="1:16" ht="14.25">
      <c r="A8" s="74"/>
      <c r="B8" s="62" t="s">
        <v>244</v>
      </c>
      <c r="C8" s="57">
        <v>0.4</v>
      </c>
      <c r="D8" s="57">
        <f t="shared" ref="D8" si="1">C8*2</f>
        <v>0.8</v>
      </c>
    </row>
    <row r="9" spans="1:16" ht="14.25">
      <c r="A9" s="74"/>
      <c r="B9" s="32" t="s">
        <v>68</v>
      </c>
      <c r="C9" s="20">
        <v>0.6</v>
      </c>
      <c r="D9" s="3">
        <f t="shared" si="0"/>
        <v>1.2</v>
      </c>
    </row>
    <row r="10" spans="1:16" ht="15.75" customHeight="1">
      <c r="A10" s="74"/>
      <c r="B10" s="32" t="s">
        <v>69</v>
      </c>
      <c r="C10" s="20">
        <v>0.53</v>
      </c>
      <c r="D10" s="3">
        <f t="shared" si="0"/>
        <v>1.06</v>
      </c>
    </row>
    <row r="11" spans="1:16" ht="14.25">
      <c r="A11" s="74"/>
      <c r="B11" s="32" t="s">
        <v>70</v>
      </c>
      <c r="C11" s="20">
        <v>0.4</v>
      </c>
      <c r="D11" s="3">
        <f t="shared" si="0"/>
        <v>0.8</v>
      </c>
    </row>
    <row r="12" spans="1:16" ht="14.25">
      <c r="A12" s="74"/>
      <c r="B12" s="32" t="s">
        <v>71</v>
      </c>
      <c r="C12" s="20">
        <v>0.33</v>
      </c>
      <c r="D12" s="3">
        <f t="shared" si="0"/>
        <v>0.66</v>
      </c>
    </row>
    <row r="13" spans="1:16" ht="15.75" customHeight="1">
      <c r="A13" s="74"/>
      <c r="B13" s="32" t="s">
        <v>72</v>
      </c>
      <c r="C13" s="20">
        <v>0.43</v>
      </c>
      <c r="D13" s="3">
        <f t="shared" si="0"/>
        <v>0.86</v>
      </c>
    </row>
    <row r="14" spans="1:16" ht="15.75" customHeight="1">
      <c r="A14" s="74"/>
      <c r="B14" s="32" t="s">
        <v>236</v>
      </c>
      <c r="C14" s="20">
        <v>0.08</v>
      </c>
      <c r="D14" s="3">
        <f t="shared" si="0"/>
        <v>0.16</v>
      </c>
    </row>
    <row r="15" spans="1:16" ht="14.25" customHeight="1">
      <c r="A15" s="74"/>
      <c r="B15" s="32" t="s">
        <v>73</v>
      </c>
      <c r="C15" s="20">
        <v>0.83</v>
      </c>
      <c r="D15" s="3">
        <f t="shared" si="0"/>
        <v>1.66</v>
      </c>
    </row>
    <row r="16" spans="1:16" ht="14.25">
      <c r="A16" s="74"/>
      <c r="B16" s="32" t="s">
        <v>74</v>
      </c>
      <c r="C16" s="20">
        <v>0.34</v>
      </c>
      <c r="D16" s="3">
        <f t="shared" si="0"/>
        <v>0.68</v>
      </c>
    </row>
    <row r="17" spans="1:4" ht="14.25">
      <c r="A17" s="74"/>
      <c r="B17" s="32" t="s">
        <v>78</v>
      </c>
      <c r="C17" s="20">
        <v>0.1</v>
      </c>
      <c r="D17" s="3">
        <f t="shared" si="0"/>
        <v>0.2</v>
      </c>
    </row>
    <row r="18" spans="1:4" ht="14.25">
      <c r="A18" s="74"/>
      <c r="B18" s="32" t="s">
        <v>210</v>
      </c>
      <c r="C18" s="20">
        <v>0.09</v>
      </c>
      <c r="D18" s="3">
        <f t="shared" si="0"/>
        <v>0.18</v>
      </c>
    </row>
    <row r="19" spans="1:4" ht="14.25">
      <c r="A19" s="74"/>
      <c r="B19" s="32" t="s">
        <v>77</v>
      </c>
      <c r="C19" s="20">
        <v>0.56000000000000005</v>
      </c>
      <c r="D19" s="3">
        <f t="shared" si="0"/>
        <v>1.1200000000000001</v>
      </c>
    </row>
    <row r="20" spans="1:4" ht="14.25">
      <c r="A20" s="74"/>
      <c r="B20" s="32" t="s">
        <v>76</v>
      </c>
      <c r="C20" s="20">
        <v>0.6</v>
      </c>
      <c r="D20" s="3">
        <f t="shared" si="0"/>
        <v>1.2</v>
      </c>
    </row>
    <row r="21" spans="1:4" ht="15.75" customHeight="1">
      <c r="A21" s="74"/>
      <c r="B21" s="32" t="s">
        <v>209</v>
      </c>
      <c r="C21" s="20">
        <v>0.15</v>
      </c>
      <c r="D21" s="3">
        <f t="shared" si="0"/>
        <v>0.3</v>
      </c>
    </row>
    <row r="22" spans="1:4" ht="15.75" customHeight="1">
      <c r="A22" s="74"/>
      <c r="B22" s="32" t="s">
        <v>75</v>
      </c>
      <c r="C22" s="20">
        <v>0.85</v>
      </c>
      <c r="D22" s="3">
        <f t="shared" si="0"/>
        <v>1.7</v>
      </c>
    </row>
    <row r="23" spans="1:4" ht="15.75" customHeight="1">
      <c r="A23" s="74"/>
      <c r="B23" s="32" t="s">
        <v>79</v>
      </c>
      <c r="C23" s="20">
        <v>0.19</v>
      </c>
      <c r="D23" s="3">
        <f t="shared" si="0"/>
        <v>0.38</v>
      </c>
    </row>
    <row r="24" spans="1:4" ht="14.25">
      <c r="A24" s="74"/>
      <c r="B24" s="32" t="s">
        <v>80</v>
      </c>
      <c r="C24" s="20">
        <f>0.97</f>
        <v>0.97</v>
      </c>
      <c r="D24" s="3">
        <f>C24*4</f>
        <v>3.88</v>
      </c>
    </row>
    <row r="25" spans="1:4" ht="15.75" customHeight="1">
      <c r="A25" s="74"/>
      <c r="B25" s="32" t="s">
        <v>81</v>
      </c>
      <c r="C25" s="20">
        <v>0.7</v>
      </c>
      <c r="D25" s="3">
        <f>C25*2</f>
        <v>1.4</v>
      </c>
    </row>
    <row r="26" spans="1:4" ht="15.75" customHeight="1">
      <c r="A26" s="74"/>
      <c r="B26" s="32" t="s">
        <v>198</v>
      </c>
      <c r="C26" s="20">
        <v>0.23</v>
      </c>
      <c r="D26" s="3">
        <v>0.46</v>
      </c>
    </row>
    <row r="27" spans="1:4" ht="14.25">
      <c r="A27" s="74"/>
      <c r="B27" s="63" t="s">
        <v>82</v>
      </c>
      <c r="C27" s="64">
        <v>0.57999999999999996</v>
      </c>
      <c r="D27" s="57">
        <f t="shared" ref="D27:D40" si="2">C27*2</f>
        <v>1.1599999999999999</v>
      </c>
    </row>
    <row r="28" spans="1:4" ht="14.25">
      <c r="A28" s="74"/>
      <c r="B28" s="32" t="s">
        <v>83</v>
      </c>
      <c r="C28" s="20">
        <v>0.57999999999999996</v>
      </c>
      <c r="D28" s="3">
        <f t="shared" si="2"/>
        <v>1.1599999999999999</v>
      </c>
    </row>
    <row r="29" spans="1:4" ht="15.75" customHeight="1">
      <c r="A29" s="74"/>
      <c r="B29" s="32" t="s">
        <v>84</v>
      </c>
      <c r="C29" s="20">
        <v>0.35</v>
      </c>
      <c r="D29" s="3">
        <f t="shared" si="2"/>
        <v>0.7</v>
      </c>
    </row>
    <row r="30" spans="1:4" ht="14.25">
      <c r="A30" s="74"/>
      <c r="B30" s="32" t="s">
        <v>85</v>
      </c>
      <c r="C30" s="20">
        <v>0.42</v>
      </c>
      <c r="D30" s="3">
        <f t="shared" si="2"/>
        <v>0.84</v>
      </c>
    </row>
    <row r="31" spans="1:4" ht="14.25">
      <c r="A31" s="74"/>
      <c r="B31" s="32" t="s">
        <v>203</v>
      </c>
      <c r="C31" s="20">
        <v>0.22</v>
      </c>
      <c r="D31" s="3">
        <f>C31*1</f>
        <v>0.22</v>
      </c>
    </row>
    <row r="32" spans="1:4" ht="15.75" customHeight="1">
      <c r="A32" s="74"/>
      <c r="B32" s="32" t="s">
        <v>229</v>
      </c>
      <c r="C32" s="20">
        <v>0.47</v>
      </c>
      <c r="D32" s="3">
        <f>C32*1</f>
        <v>0.47</v>
      </c>
    </row>
    <row r="33" spans="1:4" ht="15.75" customHeight="1">
      <c r="A33" s="74"/>
      <c r="B33" s="32" t="s">
        <v>86</v>
      </c>
      <c r="C33" s="20">
        <v>0.32</v>
      </c>
      <c r="D33" s="3">
        <f t="shared" si="2"/>
        <v>0.64</v>
      </c>
    </row>
    <row r="34" spans="1:4" ht="15.75" customHeight="1">
      <c r="A34" s="74"/>
      <c r="B34" s="32" t="s">
        <v>87</v>
      </c>
      <c r="C34" s="20">
        <v>0.15</v>
      </c>
      <c r="D34" s="3">
        <f t="shared" si="2"/>
        <v>0.3</v>
      </c>
    </row>
    <row r="35" spans="1:4" ht="15.75" customHeight="1">
      <c r="A35" s="74"/>
      <c r="B35" s="32" t="s">
        <v>88</v>
      </c>
      <c r="C35" s="20">
        <v>0.19</v>
      </c>
      <c r="D35" s="3">
        <f t="shared" si="2"/>
        <v>0.38</v>
      </c>
    </row>
    <row r="36" spans="1:4" ht="14.25">
      <c r="A36" s="74"/>
      <c r="B36" s="32" t="s">
        <v>89</v>
      </c>
      <c r="C36" s="20">
        <v>0.38</v>
      </c>
      <c r="D36" s="3">
        <f t="shared" si="2"/>
        <v>0.76</v>
      </c>
    </row>
    <row r="37" spans="1:4" ht="14.25">
      <c r="A37" s="74"/>
      <c r="B37" s="32" t="s">
        <v>90</v>
      </c>
      <c r="C37" s="20">
        <v>0.09</v>
      </c>
      <c r="D37" s="3">
        <f t="shared" si="2"/>
        <v>0.18</v>
      </c>
    </row>
    <row r="38" spans="1:4" ht="15.75" customHeight="1">
      <c r="A38" s="74"/>
      <c r="B38" s="32" t="s">
        <v>91</v>
      </c>
      <c r="C38" s="20">
        <v>0.25</v>
      </c>
      <c r="D38" s="3">
        <f t="shared" si="2"/>
        <v>0.5</v>
      </c>
    </row>
    <row r="39" spans="1:4" ht="14.25" customHeight="1">
      <c r="A39" s="74"/>
      <c r="B39" s="32" t="s">
        <v>139</v>
      </c>
      <c r="C39" s="20">
        <v>0.32</v>
      </c>
      <c r="D39" s="3">
        <f t="shared" si="2"/>
        <v>0.64</v>
      </c>
    </row>
    <row r="40" spans="1:4" ht="14.25" customHeight="1">
      <c r="A40" s="74"/>
      <c r="B40" s="32" t="s">
        <v>200</v>
      </c>
      <c r="C40" s="20">
        <v>0.7</v>
      </c>
      <c r="D40" s="3">
        <f t="shared" si="2"/>
        <v>1.4</v>
      </c>
    </row>
    <row r="41" spans="1:4" ht="15.75" customHeight="1">
      <c r="A41" s="74"/>
      <c r="B41" s="32" t="s">
        <v>140</v>
      </c>
      <c r="C41" s="20">
        <v>0.38</v>
      </c>
      <c r="D41" s="3">
        <f>C41*1</f>
        <v>0.38</v>
      </c>
    </row>
    <row r="42" spans="1:4" ht="15.75" customHeight="1">
      <c r="A42" s="74"/>
      <c r="B42" s="32" t="s">
        <v>92</v>
      </c>
      <c r="C42" s="20">
        <v>0.13</v>
      </c>
      <c r="D42" s="3">
        <f t="shared" ref="D42:D48" si="3">C42*2</f>
        <v>0.26</v>
      </c>
    </row>
    <row r="43" spans="1:4" ht="14.25">
      <c r="A43" s="74"/>
      <c r="B43" s="32" t="s">
        <v>93</v>
      </c>
      <c r="C43" s="20">
        <v>0.25</v>
      </c>
      <c r="D43" s="3">
        <f t="shared" si="3"/>
        <v>0.5</v>
      </c>
    </row>
    <row r="44" spans="1:4" ht="14.25">
      <c r="A44" s="74"/>
      <c r="B44" s="32" t="s">
        <v>167</v>
      </c>
      <c r="C44" s="20">
        <f>0.74</f>
        <v>0.74</v>
      </c>
      <c r="D44" s="3">
        <f t="shared" si="3"/>
        <v>1.48</v>
      </c>
    </row>
    <row r="45" spans="1:4" ht="14.25">
      <c r="A45" s="74"/>
      <c r="B45" s="32" t="s">
        <v>166</v>
      </c>
      <c r="C45" s="20">
        <v>0.28999999999999998</v>
      </c>
      <c r="D45" s="3">
        <f t="shared" si="3"/>
        <v>0.57999999999999996</v>
      </c>
    </row>
    <row r="46" spans="1:4" ht="14.25">
      <c r="A46" s="74"/>
      <c r="B46" s="32" t="s">
        <v>216</v>
      </c>
      <c r="C46" s="20">
        <v>0.23</v>
      </c>
      <c r="D46" s="3">
        <f t="shared" si="3"/>
        <v>0.46</v>
      </c>
    </row>
    <row r="47" spans="1:4" ht="15.75" customHeight="1">
      <c r="A47" s="74"/>
      <c r="B47" s="32" t="s">
        <v>94</v>
      </c>
      <c r="C47" s="20">
        <v>7.0000000000000007E-2</v>
      </c>
      <c r="D47" s="3">
        <f t="shared" si="3"/>
        <v>0.14000000000000001</v>
      </c>
    </row>
    <row r="48" spans="1:4" ht="14.25">
      <c r="A48" s="74"/>
      <c r="B48" s="32" t="s">
        <v>95</v>
      </c>
      <c r="C48" s="20">
        <v>0.45</v>
      </c>
      <c r="D48" s="3">
        <f t="shared" si="3"/>
        <v>0.9</v>
      </c>
    </row>
    <row r="49" spans="1:4" ht="14.25">
      <c r="A49" s="74"/>
      <c r="B49" s="32" t="s">
        <v>96</v>
      </c>
      <c r="C49" s="20">
        <v>0.35</v>
      </c>
      <c r="D49" s="3">
        <f>C49*2</f>
        <v>0.7</v>
      </c>
    </row>
    <row r="50" spans="1:4" ht="14.25">
      <c r="A50" s="74"/>
      <c r="B50" s="32" t="s">
        <v>97</v>
      </c>
      <c r="C50" s="20">
        <v>0.23</v>
      </c>
      <c r="D50" s="3">
        <f>C50*2</f>
        <v>0.46</v>
      </c>
    </row>
    <row r="51" spans="1:4" ht="14.25">
      <c r="A51" s="74"/>
      <c r="B51" s="32" t="s">
        <v>98</v>
      </c>
      <c r="C51" s="20">
        <v>0.55000000000000004</v>
      </c>
      <c r="D51" s="3">
        <f t="shared" ref="D51:D55" si="4">C51*2</f>
        <v>1.1000000000000001</v>
      </c>
    </row>
    <row r="52" spans="1:4" ht="26.25" customHeight="1">
      <c r="A52" s="74"/>
      <c r="B52" s="32" t="s">
        <v>164</v>
      </c>
      <c r="C52" s="20">
        <v>0.6</v>
      </c>
      <c r="D52" s="3">
        <f t="shared" si="4"/>
        <v>1.2</v>
      </c>
    </row>
    <row r="53" spans="1:4" ht="15.75" customHeight="1">
      <c r="A53" s="74"/>
      <c r="B53" s="32" t="s">
        <v>201</v>
      </c>
      <c r="C53" s="20">
        <v>0.19</v>
      </c>
      <c r="D53" s="3">
        <f>0.12*2+0.06</f>
        <v>0.3</v>
      </c>
    </row>
    <row r="54" spans="1:4" ht="15.75" customHeight="1">
      <c r="A54" s="74"/>
      <c r="B54" s="46" t="s">
        <v>165</v>
      </c>
      <c r="C54" s="20">
        <v>0.12</v>
      </c>
      <c r="D54" s="3">
        <f t="shared" si="4"/>
        <v>0.24</v>
      </c>
    </row>
    <row r="55" spans="1:4" ht="15.75" customHeight="1">
      <c r="A55" s="75"/>
      <c r="B55" s="32" t="s">
        <v>208</v>
      </c>
      <c r="C55" s="20">
        <v>0.5</v>
      </c>
      <c r="D55" s="3">
        <f t="shared" si="4"/>
        <v>1</v>
      </c>
    </row>
    <row r="56" spans="1:4" ht="29.25" customHeight="1">
      <c r="A56" s="5">
        <v>2</v>
      </c>
      <c r="B56" s="79" t="s">
        <v>23</v>
      </c>
      <c r="C56" s="79"/>
      <c r="D56" s="18"/>
    </row>
    <row r="57" spans="1:4" ht="14.25" customHeight="1">
      <c r="A57" s="69"/>
      <c r="B57" s="35" t="s">
        <v>217</v>
      </c>
      <c r="C57" s="3">
        <v>0.3</v>
      </c>
      <c r="D57" s="3">
        <f t="shared" ref="D57:D64" si="5">C57*2</f>
        <v>0.6</v>
      </c>
    </row>
    <row r="58" spans="1:4" ht="14.25" customHeight="1">
      <c r="A58" s="70"/>
      <c r="B58" s="62" t="s">
        <v>242</v>
      </c>
      <c r="C58" s="57">
        <v>0.3</v>
      </c>
      <c r="D58" s="57">
        <f t="shared" ref="D58" si="6">C58*2</f>
        <v>0.6</v>
      </c>
    </row>
    <row r="59" spans="1:4" ht="14.25" customHeight="1">
      <c r="A59" s="70"/>
      <c r="B59" s="32" t="s">
        <v>144</v>
      </c>
      <c r="C59" s="20">
        <v>1.28</v>
      </c>
      <c r="D59" s="3">
        <f t="shared" si="5"/>
        <v>2.56</v>
      </c>
    </row>
    <row r="60" spans="1:4" ht="14.25" customHeight="1">
      <c r="A60" s="70"/>
      <c r="B60" s="32" t="s">
        <v>145</v>
      </c>
      <c r="C60" s="20">
        <v>0.65</v>
      </c>
      <c r="D60" s="3">
        <f t="shared" si="5"/>
        <v>1.3</v>
      </c>
    </row>
    <row r="61" spans="1:4" ht="28.5">
      <c r="A61" s="70"/>
      <c r="B61" s="32" t="s">
        <v>193</v>
      </c>
      <c r="C61" s="20">
        <v>0.52</v>
      </c>
      <c r="D61" s="3">
        <f t="shared" si="5"/>
        <v>1.04</v>
      </c>
    </row>
    <row r="62" spans="1:4" ht="15.75" customHeight="1">
      <c r="A62" s="70"/>
      <c r="B62" s="32" t="s">
        <v>99</v>
      </c>
      <c r="C62" s="20">
        <v>0.2</v>
      </c>
      <c r="D62" s="3">
        <f t="shared" si="5"/>
        <v>0.4</v>
      </c>
    </row>
    <row r="63" spans="1:4" ht="15.75" customHeight="1">
      <c r="A63" s="70"/>
      <c r="B63" s="32" t="s">
        <v>100</v>
      </c>
      <c r="C63" s="20">
        <v>0.41</v>
      </c>
      <c r="D63" s="3">
        <f t="shared" si="5"/>
        <v>0.82</v>
      </c>
    </row>
    <row r="64" spans="1:4" ht="15.75" customHeight="1">
      <c r="A64" s="70"/>
      <c r="B64" s="32" t="s">
        <v>101</v>
      </c>
      <c r="C64" s="20">
        <v>0.41</v>
      </c>
      <c r="D64" s="3">
        <f t="shared" si="5"/>
        <v>0.82</v>
      </c>
    </row>
    <row r="65" spans="1:4" ht="14.25" customHeight="1">
      <c r="A65" s="70"/>
      <c r="B65" s="32" t="s">
        <v>102</v>
      </c>
      <c r="C65" s="20">
        <v>0.62</v>
      </c>
      <c r="D65" s="3">
        <f t="shared" ref="D65" si="7">C65*2</f>
        <v>1.24</v>
      </c>
    </row>
    <row r="66" spans="1:4" ht="15.75" customHeight="1">
      <c r="A66" s="70"/>
      <c r="B66" s="32" t="s">
        <v>58</v>
      </c>
      <c r="C66" s="20">
        <v>0.2</v>
      </c>
      <c r="D66" s="3">
        <f>C66*1</f>
        <v>0.2</v>
      </c>
    </row>
    <row r="67" spans="1:4" ht="15.75" customHeight="1">
      <c r="A67" s="70"/>
      <c r="B67" s="32" t="s">
        <v>79</v>
      </c>
      <c r="C67" s="20">
        <v>0.85</v>
      </c>
      <c r="D67" s="3">
        <f>C67*2</f>
        <v>1.7</v>
      </c>
    </row>
    <row r="68" spans="1:4" ht="15.75" customHeight="1">
      <c r="A68" s="70"/>
      <c r="B68" s="32" t="s">
        <v>98</v>
      </c>
      <c r="C68" s="20">
        <v>0.31</v>
      </c>
      <c r="D68" s="3">
        <f>C68*2</f>
        <v>0.62</v>
      </c>
    </row>
    <row r="69" spans="1:4" ht="15.75" customHeight="1">
      <c r="A69" s="70"/>
      <c r="B69" s="32" t="s">
        <v>103</v>
      </c>
      <c r="C69" s="20">
        <v>0.21</v>
      </c>
      <c r="D69" s="3">
        <f>C69*2</f>
        <v>0.42</v>
      </c>
    </row>
    <row r="70" spans="1:4" ht="15.75" customHeight="1">
      <c r="A70" s="74"/>
      <c r="B70" s="32" t="s">
        <v>197</v>
      </c>
      <c r="C70" s="20">
        <v>0.19</v>
      </c>
      <c r="D70" s="3">
        <f>C70*2</f>
        <v>0.38</v>
      </c>
    </row>
    <row r="71" spans="1:4" ht="15.75" customHeight="1">
      <c r="A71" s="74"/>
      <c r="B71" s="32" t="s">
        <v>57</v>
      </c>
      <c r="C71" s="20">
        <v>0.32</v>
      </c>
      <c r="D71" s="3">
        <f>C71*1</f>
        <v>0.32</v>
      </c>
    </row>
    <row r="72" spans="1:4" ht="15.75" customHeight="1">
      <c r="A72" s="75"/>
      <c r="B72" s="46" t="s">
        <v>230</v>
      </c>
      <c r="C72" s="20">
        <v>0.41</v>
      </c>
      <c r="D72" s="3">
        <f>C72*1</f>
        <v>0.41</v>
      </c>
    </row>
    <row r="73" spans="1:4" ht="28.5" customHeight="1">
      <c r="A73" s="5">
        <v>3</v>
      </c>
      <c r="B73" s="79" t="s">
        <v>30</v>
      </c>
      <c r="C73" s="79"/>
      <c r="D73" s="18"/>
    </row>
    <row r="74" spans="1:4" ht="15.75" customHeight="1">
      <c r="A74" s="73"/>
      <c r="B74" s="32" t="s">
        <v>104</v>
      </c>
      <c r="C74" s="53">
        <v>0.67</v>
      </c>
      <c r="D74" s="3">
        <f>C74*2</f>
        <v>1.34</v>
      </c>
    </row>
    <row r="75" spans="1:4" ht="42.75">
      <c r="A75" s="74"/>
      <c r="B75" s="63" t="s">
        <v>247</v>
      </c>
      <c r="C75" s="71">
        <v>1.6800000000000002</v>
      </c>
      <c r="D75" s="71">
        <v>2.1100000000000003</v>
      </c>
    </row>
    <row r="76" spans="1:4" ht="15.75" customHeight="1">
      <c r="A76" s="74"/>
      <c r="B76" s="32" t="s">
        <v>105</v>
      </c>
      <c r="C76" s="53">
        <v>0.86</v>
      </c>
      <c r="D76" s="3">
        <f t="shared" ref="D76" si="8">C76*2</f>
        <v>1.72</v>
      </c>
    </row>
    <row r="77" spans="1:4" ht="15.75" customHeight="1">
      <c r="A77" s="74"/>
      <c r="B77" s="32" t="s">
        <v>106</v>
      </c>
      <c r="C77" s="53">
        <v>0.44</v>
      </c>
      <c r="D77" s="3">
        <f t="shared" ref="D77" si="9">C77*2</f>
        <v>0.88</v>
      </c>
    </row>
    <row r="78" spans="1:4" ht="14.25" customHeight="1">
      <c r="A78" s="74"/>
      <c r="B78" s="32" t="s">
        <v>110</v>
      </c>
      <c r="C78" s="53">
        <v>0.63</v>
      </c>
      <c r="D78" s="3">
        <f>C78*2-0.2</f>
        <v>1.06</v>
      </c>
    </row>
    <row r="79" spans="1:4" ht="15.75" customHeight="1">
      <c r="A79" s="74"/>
      <c r="B79" s="32" t="s">
        <v>168</v>
      </c>
      <c r="C79" s="53">
        <v>0.16</v>
      </c>
      <c r="D79" s="3">
        <f>C79*2</f>
        <v>0.32</v>
      </c>
    </row>
    <row r="80" spans="1:4" ht="15.75" customHeight="1">
      <c r="A80" s="74"/>
      <c r="B80" s="32" t="s">
        <v>107</v>
      </c>
      <c r="C80" s="53">
        <v>0.17</v>
      </c>
      <c r="D80" s="3">
        <f>C80*2</f>
        <v>0.34</v>
      </c>
    </row>
    <row r="81" spans="1:6" ht="15.75" customHeight="1">
      <c r="A81" s="74"/>
      <c r="B81" s="32" t="s">
        <v>194</v>
      </c>
      <c r="C81" s="53">
        <v>0.17</v>
      </c>
      <c r="D81" s="3">
        <f>C81*2</f>
        <v>0.34</v>
      </c>
    </row>
    <row r="82" spans="1:6" ht="15.75" customHeight="1">
      <c r="A82" s="74"/>
      <c r="B82" s="32" t="s">
        <v>108</v>
      </c>
      <c r="C82" s="53">
        <v>0.25</v>
      </c>
      <c r="D82" s="3">
        <f>C82*2</f>
        <v>0.5</v>
      </c>
    </row>
    <row r="83" spans="1:6" ht="15.75" customHeight="1">
      <c r="A83" s="75"/>
      <c r="B83" s="54" t="s">
        <v>96</v>
      </c>
      <c r="C83" s="38">
        <v>0.28999999999999998</v>
      </c>
      <c r="D83" s="3">
        <f>C83*2</f>
        <v>0.57999999999999996</v>
      </c>
    </row>
    <row r="84" spans="1:6" ht="28.5" customHeight="1">
      <c r="A84" s="5">
        <v>4</v>
      </c>
      <c r="B84" s="82" t="s">
        <v>31</v>
      </c>
      <c r="C84" s="82"/>
      <c r="D84" s="21"/>
    </row>
    <row r="85" spans="1:6" ht="14.25">
      <c r="A85" s="73"/>
      <c r="B85" s="22" t="s">
        <v>137</v>
      </c>
      <c r="C85" s="23">
        <v>0.88</v>
      </c>
      <c r="D85" s="3">
        <f t="shared" ref="D85:D90" si="10">C85*2</f>
        <v>1.76</v>
      </c>
    </row>
    <row r="86" spans="1:6" ht="14.25">
      <c r="A86" s="74"/>
      <c r="B86" s="22" t="s">
        <v>111</v>
      </c>
      <c r="C86" s="23">
        <v>0.13</v>
      </c>
      <c r="D86" s="3">
        <f t="shared" si="10"/>
        <v>0.26</v>
      </c>
    </row>
    <row r="87" spans="1:6" ht="14.25">
      <c r="A87" s="74"/>
      <c r="B87" s="22" t="s">
        <v>68</v>
      </c>
      <c r="C87" s="23">
        <v>0.24</v>
      </c>
      <c r="D87" s="3">
        <f t="shared" si="10"/>
        <v>0.48</v>
      </c>
    </row>
    <row r="88" spans="1:6" ht="14.25">
      <c r="A88" s="74"/>
      <c r="B88" s="22" t="s">
        <v>233</v>
      </c>
      <c r="C88" s="23">
        <v>1</v>
      </c>
      <c r="D88" s="3">
        <f t="shared" si="10"/>
        <v>2</v>
      </c>
    </row>
    <row r="89" spans="1:6" ht="14.25">
      <c r="A89" s="74"/>
      <c r="B89" s="22" t="s">
        <v>232</v>
      </c>
      <c r="C89" s="23">
        <v>0.47</v>
      </c>
      <c r="D89" s="3">
        <f t="shared" si="10"/>
        <v>0.94</v>
      </c>
    </row>
    <row r="90" spans="1:6" ht="14.25">
      <c r="A90" s="74"/>
      <c r="B90" s="22" t="s">
        <v>148</v>
      </c>
      <c r="C90" s="20">
        <v>0.67</v>
      </c>
      <c r="D90" s="3">
        <f t="shared" si="10"/>
        <v>1.34</v>
      </c>
    </row>
    <row r="91" spans="1:6" ht="28.5">
      <c r="A91" s="74"/>
      <c r="B91" s="22" t="s">
        <v>112</v>
      </c>
      <c r="C91" s="20">
        <f>0.29+0.92</f>
        <v>1.21</v>
      </c>
      <c r="D91" s="3">
        <f>C91*1+0.29</f>
        <v>1.5</v>
      </c>
    </row>
    <row r="92" spans="1:6" ht="14.25">
      <c r="A92" s="74"/>
      <c r="B92" s="22" t="s">
        <v>113</v>
      </c>
      <c r="C92" s="23">
        <v>0.93</v>
      </c>
      <c r="D92" s="3">
        <f t="shared" ref="D92" si="11">C92*2</f>
        <v>1.86</v>
      </c>
    </row>
    <row r="93" spans="1:6" ht="14.25">
      <c r="A93" s="74"/>
      <c r="B93" s="22" t="s">
        <v>114</v>
      </c>
      <c r="C93" s="23">
        <v>0.23</v>
      </c>
      <c r="D93" s="3">
        <f>C93*2</f>
        <v>0.46</v>
      </c>
      <c r="F93" s="72">
        <f>C94+C85+C86</f>
        <v>1.3399999999999999</v>
      </c>
    </row>
    <row r="94" spans="1:6" ht="14.25">
      <c r="A94" s="74"/>
      <c r="B94" s="22" t="s">
        <v>115</v>
      </c>
      <c r="C94" s="23">
        <v>0.33</v>
      </c>
      <c r="D94" s="3">
        <f>C94*2</f>
        <v>0.66</v>
      </c>
    </row>
    <row r="95" spans="1:6" ht="14.25">
      <c r="A95" s="74"/>
      <c r="B95" s="22" t="s">
        <v>116</v>
      </c>
      <c r="C95" s="23">
        <v>0.13</v>
      </c>
      <c r="D95" s="3">
        <f>C95*2</f>
        <v>0.26</v>
      </c>
    </row>
    <row r="96" spans="1:6" ht="14.25">
      <c r="A96" s="74"/>
      <c r="B96" s="22" t="s">
        <v>117</v>
      </c>
      <c r="C96" s="23">
        <v>0.14000000000000001</v>
      </c>
      <c r="D96" s="3">
        <f>C96*2</f>
        <v>0.28000000000000003</v>
      </c>
    </row>
    <row r="97" spans="1:4" ht="14.25">
      <c r="A97" s="74"/>
      <c r="B97" s="22" t="s">
        <v>79</v>
      </c>
      <c r="C97" s="23">
        <v>0.17</v>
      </c>
      <c r="D97" s="3">
        <f t="shared" ref="D97:D138" si="12">C97*2</f>
        <v>0.34</v>
      </c>
    </row>
    <row r="98" spans="1:4" ht="14.25">
      <c r="A98" s="74"/>
      <c r="B98" s="22" t="s">
        <v>118</v>
      </c>
      <c r="C98" s="23">
        <v>0.37</v>
      </c>
      <c r="D98" s="3">
        <f t="shared" si="12"/>
        <v>0.74</v>
      </c>
    </row>
    <row r="99" spans="1:4" ht="14.25">
      <c r="A99" s="74"/>
      <c r="B99" s="22" t="s">
        <v>119</v>
      </c>
      <c r="C99" s="23">
        <v>0.23</v>
      </c>
      <c r="D99" s="3">
        <f t="shared" si="12"/>
        <v>0.46</v>
      </c>
    </row>
    <row r="100" spans="1:4" ht="14.25">
      <c r="A100" s="74"/>
      <c r="B100" s="22" t="s">
        <v>120</v>
      </c>
      <c r="C100" s="23">
        <v>0.12</v>
      </c>
      <c r="D100" s="3">
        <f t="shared" si="12"/>
        <v>0.24</v>
      </c>
    </row>
    <row r="101" spans="1:4" ht="14.25">
      <c r="A101" s="74"/>
      <c r="B101" s="22" t="s">
        <v>70</v>
      </c>
      <c r="C101" s="23">
        <v>0.18</v>
      </c>
      <c r="D101" s="3">
        <f t="shared" si="12"/>
        <v>0.36</v>
      </c>
    </row>
    <row r="102" spans="1:4" ht="14.25">
      <c r="A102" s="74"/>
      <c r="B102" s="22" t="s">
        <v>81</v>
      </c>
      <c r="C102" s="23">
        <v>0.3</v>
      </c>
      <c r="D102" s="3">
        <f t="shared" si="12"/>
        <v>0.6</v>
      </c>
    </row>
    <row r="103" spans="1:4" ht="14.25">
      <c r="A103" s="74"/>
      <c r="B103" s="22" t="s">
        <v>121</v>
      </c>
      <c r="C103" s="23">
        <v>0.27</v>
      </c>
      <c r="D103" s="3">
        <f t="shared" si="12"/>
        <v>0.54</v>
      </c>
    </row>
    <row r="104" spans="1:4" ht="14.25">
      <c r="A104" s="74"/>
      <c r="B104" s="22" t="s">
        <v>195</v>
      </c>
      <c r="C104" s="23">
        <v>0.18</v>
      </c>
      <c r="D104" s="3">
        <f t="shared" si="12"/>
        <v>0.36</v>
      </c>
    </row>
    <row r="105" spans="1:4" ht="14.25">
      <c r="A105" s="74"/>
      <c r="B105" s="22" t="s">
        <v>221</v>
      </c>
      <c r="C105" s="23">
        <v>0.34</v>
      </c>
      <c r="D105" s="3">
        <f t="shared" si="12"/>
        <v>0.68</v>
      </c>
    </row>
    <row r="106" spans="1:4" ht="14.25">
      <c r="A106" s="75"/>
      <c r="B106" s="22" t="s">
        <v>122</v>
      </c>
      <c r="C106" s="23">
        <v>0.3</v>
      </c>
      <c r="D106" s="3">
        <f t="shared" si="12"/>
        <v>0.6</v>
      </c>
    </row>
    <row r="107" spans="1:4" ht="28.5" customHeight="1">
      <c r="A107" s="5">
        <v>5</v>
      </c>
      <c r="B107" s="79" t="s">
        <v>44</v>
      </c>
      <c r="C107" s="79"/>
      <c r="D107" s="18"/>
    </row>
    <row r="108" spans="1:4" ht="14.25" customHeight="1">
      <c r="A108" s="73"/>
      <c r="B108" s="32" t="s">
        <v>158</v>
      </c>
      <c r="C108" s="53">
        <v>1.1499999999999999</v>
      </c>
      <c r="D108" s="3">
        <f>C108*1+0.3</f>
        <v>1.45</v>
      </c>
    </row>
    <row r="109" spans="1:4" ht="14.25" customHeight="1">
      <c r="A109" s="74"/>
      <c r="B109" s="32" t="s">
        <v>124</v>
      </c>
      <c r="C109" s="53">
        <v>0.79</v>
      </c>
      <c r="D109" s="3">
        <f t="shared" ref="D109:D113" si="13">C109*1</f>
        <v>0.79</v>
      </c>
    </row>
    <row r="110" spans="1:4" ht="14.25" customHeight="1">
      <c r="A110" s="74"/>
      <c r="B110" s="32" t="s">
        <v>123</v>
      </c>
      <c r="C110" s="53">
        <v>0.48</v>
      </c>
      <c r="D110" s="3">
        <f t="shared" si="13"/>
        <v>0.48</v>
      </c>
    </row>
    <row r="111" spans="1:4" ht="14.25" customHeight="1">
      <c r="A111" s="74"/>
      <c r="B111" s="32" t="s">
        <v>125</v>
      </c>
      <c r="C111" s="53">
        <v>0.35</v>
      </c>
      <c r="D111" s="3">
        <f t="shared" si="13"/>
        <v>0.35</v>
      </c>
    </row>
    <row r="112" spans="1:4" ht="14.25" customHeight="1">
      <c r="A112" s="74"/>
      <c r="B112" s="32" t="s">
        <v>126</v>
      </c>
      <c r="C112" s="53">
        <v>0.97</v>
      </c>
      <c r="D112" s="3">
        <f t="shared" si="13"/>
        <v>0.97</v>
      </c>
    </row>
    <row r="113" spans="1:4" ht="25.5" customHeight="1">
      <c r="A113" s="75"/>
      <c r="B113" s="32" t="s">
        <v>169</v>
      </c>
      <c r="C113" s="26">
        <v>1.45</v>
      </c>
      <c r="D113" s="3">
        <f t="shared" si="13"/>
        <v>1.45</v>
      </c>
    </row>
    <row r="114" spans="1:4" ht="30.75" customHeight="1">
      <c r="A114" s="5">
        <v>6</v>
      </c>
      <c r="B114" s="79" t="s">
        <v>60</v>
      </c>
      <c r="C114" s="79"/>
      <c r="D114" s="17"/>
    </row>
    <row r="115" spans="1:4" ht="15.75" customHeight="1">
      <c r="A115" s="73"/>
      <c r="B115" s="32" t="s">
        <v>68</v>
      </c>
      <c r="C115" s="20">
        <v>0.33</v>
      </c>
      <c r="D115" s="3">
        <f>C115*2</f>
        <v>0.66</v>
      </c>
    </row>
    <row r="116" spans="1:4" ht="14.25" customHeight="1">
      <c r="A116" s="74"/>
      <c r="B116" s="32" t="s">
        <v>133</v>
      </c>
      <c r="C116" s="20">
        <v>0.4</v>
      </c>
      <c r="D116" s="3">
        <f t="shared" ref="D116" si="14">C116*2</f>
        <v>0.8</v>
      </c>
    </row>
    <row r="117" spans="1:4" ht="14.25" customHeight="1">
      <c r="A117" s="74"/>
      <c r="B117" s="32" t="s">
        <v>134</v>
      </c>
      <c r="C117" s="20">
        <f>0.292+0.075</f>
        <v>0.36699999999999999</v>
      </c>
      <c r="D117" s="3">
        <f>C117</f>
        <v>0.36699999999999999</v>
      </c>
    </row>
    <row r="118" spans="1:4" ht="14.25" customHeight="1">
      <c r="A118" s="74"/>
      <c r="B118" s="32" t="s">
        <v>234</v>
      </c>
      <c r="C118" s="20">
        <v>0.08</v>
      </c>
      <c r="D118" s="3">
        <f>C118*1</f>
        <v>0.08</v>
      </c>
    </row>
    <row r="119" spans="1:4" ht="14.25">
      <c r="A119" s="74"/>
      <c r="B119" s="32" t="s">
        <v>196</v>
      </c>
      <c r="C119" s="20">
        <v>0.31</v>
      </c>
      <c r="D119" s="3">
        <f>C119*2</f>
        <v>0.62</v>
      </c>
    </row>
    <row r="120" spans="1:4" ht="14.25" customHeight="1">
      <c r="A120" s="74"/>
      <c r="B120" s="32" t="s">
        <v>132</v>
      </c>
      <c r="C120" s="20">
        <v>1.02</v>
      </c>
      <c r="D120" s="3">
        <f>C120</f>
        <v>1.02</v>
      </c>
    </row>
    <row r="121" spans="1:4" ht="15" customHeight="1">
      <c r="A121" s="74"/>
      <c r="B121" s="46" t="s">
        <v>211</v>
      </c>
      <c r="C121" s="20">
        <v>0.35</v>
      </c>
      <c r="D121" s="3">
        <f>C121*2</f>
        <v>0.7</v>
      </c>
    </row>
    <row r="122" spans="1:4" ht="15" customHeight="1">
      <c r="A122" s="74"/>
      <c r="B122" s="46" t="s">
        <v>86</v>
      </c>
      <c r="C122" s="20">
        <v>0.18</v>
      </c>
      <c r="D122" s="3">
        <f>C122*2</f>
        <v>0.36</v>
      </c>
    </row>
    <row r="123" spans="1:4" ht="15" customHeight="1">
      <c r="A123" s="74"/>
      <c r="B123" s="46" t="s">
        <v>212</v>
      </c>
      <c r="C123" s="20">
        <v>7.0000000000000007E-2</v>
      </c>
      <c r="D123" s="3">
        <f>C123*2</f>
        <v>0.14000000000000001</v>
      </c>
    </row>
    <row r="124" spans="1:4" ht="15" customHeight="1">
      <c r="A124" s="74"/>
      <c r="B124" s="46" t="s">
        <v>214</v>
      </c>
      <c r="C124" s="20">
        <v>0.16</v>
      </c>
      <c r="D124" s="3">
        <f>C124*2</f>
        <v>0.32</v>
      </c>
    </row>
    <row r="125" spans="1:4" ht="15" customHeight="1">
      <c r="A125" s="75"/>
      <c r="B125" s="46" t="s">
        <v>213</v>
      </c>
      <c r="C125" s="20">
        <v>0.21</v>
      </c>
      <c r="D125" s="3">
        <f>C125*2</f>
        <v>0.42</v>
      </c>
    </row>
    <row r="126" spans="1:4" ht="27.75" customHeight="1">
      <c r="A126" s="5">
        <v>7</v>
      </c>
      <c r="B126" s="79" t="s">
        <v>61</v>
      </c>
      <c r="C126" s="79"/>
      <c r="D126" s="17"/>
    </row>
    <row r="127" spans="1:4" ht="25.5" customHeight="1">
      <c r="A127" s="5"/>
      <c r="B127" s="63" t="s">
        <v>128</v>
      </c>
      <c r="C127" s="64">
        <v>0.14199999999999999</v>
      </c>
      <c r="D127" s="57">
        <f>C127*2</f>
        <v>0.28399999999999997</v>
      </c>
    </row>
    <row r="128" spans="1:4" ht="24.75" customHeight="1">
      <c r="A128" s="5">
        <v>8</v>
      </c>
      <c r="B128" s="79" t="s">
        <v>62</v>
      </c>
      <c r="C128" s="79"/>
      <c r="D128" s="17"/>
    </row>
    <row r="129" spans="1:16" ht="15">
      <c r="A129" s="5"/>
      <c r="B129" s="63" t="s">
        <v>127</v>
      </c>
      <c r="C129" s="64">
        <v>0.51</v>
      </c>
      <c r="D129" s="57">
        <f>C129*2</f>
        <v>1.02</v>
      </c>
    </row>
    <row r="130" spans="1:16" ht="28.5" customHeight="1">
      <c r="A130" s="5">
        <v>9</v>
      </c>
      <c r="B130" s="79" t="s">
        <v>40</v>
      </c>
      <c r="C130" s="79"/>
      <c r="D130" s="18"/>
    </row>
    <row r="131" spans="1:16" ht="29.25">
      <c r="A131" s="73"/>
      <c r="B131" s="55" t="s">
        <v>182</v>
      </c>
      <c r="C131" s="56">
        <v>0.64</v>
      </c>
      <c r="D131" s="57">
        <f t="shared" si="12"/>
        <v>1.28</v>
      </c>
    </row>
    <row r="132" spans="1:16" s="15" customFormat="1" ht="15">
      <c r="A132" s="74"/>
      <c r="B132" s="58" t="s">
        <v>240</v>
      </c>
      <c r="C132" s="56">
        <v>0.54</v>
      </c>
      <c r="D132" s="57">
        <f>C132*1</f>
        <v>0.54</v>
      </c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s="15" customFormat="1" ht="15">
      <c r="A133" s="74"/>
      <c r="B133" s="59" t="s">
        <v>183</v>
      </c>
      <c r="C133" s="56">
        <v>0.43</v>
      </c>
      <c r="D133" s="57">
        <f t="shared" ref="D133:D134" si="15">C133*2</f>
        <v>0.86</v>
      </c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s="15" customFormat="1" ht="15">
      <c r="A134" s="74"/>
      <c r="B134" s="59" t="s">
        <v>184</v>
      </c>
      <c r="C134" s="56">
        <v>0.34</v>
      </c>
      <c r="D134" s="57">
        <f t="shared" si="15"/>
        <v>0.68</v>
      </c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29.25">
      <c r="A135" s="74"/>
      <c r="B135" s="60" t="s">
        <v>185</v>
      </c>
      <c r="C135" s="56">
        <v>0.92</v>
      </c>
      <c r="D135" s="57">
        <f t="shared" si="12"/>
        <v>1.84</v>
      </c>
    </row>
    <row r="136" spans="1:16" ht="15.75" customHeight="1">
      <c r="A136" s="74"/>
      <c r="B136" s="60" t="s">
        <v>189</v>
      </c>
      <c r="C136" s="56">
        <v>0.41</v>
      </c>
      <c r="D136" s="57">
        <f>C136*1</f>
        <v>0.41</v>
      </c>
    </row>
    <row r="137" spans="1:16" ht="15.75" customHeight="1">
      <c r="A137" s="74"/>
      <c r="B137" s="60" t="s">
        <v>190</v>
      </c>
      <c r="C137" s="56">
        <v>0.1</v>
      </c>
      <c r="D137" s="57">
        <f>C137*2</f>
        <v>0.2</v>
      </c>
    </row>
    <row r="138" spans="1:16" ht="29.25">
      <c r="A138" s="74"/>
      <c r="B138" s="60" t="s">
        <v>186</v>
      </c>
      <c r="C138" s="56">
        <v>0.45</v>
      </c>
      <c r="D138" s="57">
        <f t="shared" si="12"/>
        <v>0.9</v>
      </c>
    </row>
    <row r="139" spans="1:16" ht="15.75" customHeight="1">
      <c r="A139" s="74"/>
      <c r="B139" s="58" t="s">
        <v>187</v>
      </c>
      <c r="C139" s="56">
        <v>0.28999999999999998</v>
      </c>
      <c r="D139" s="57">
        <f t="shared" ref="D139:D140" si="16">C139*2</f>
        <v>0.57999999999999996</v>
      </c>
    </row>
    <row r="140" spans="1:16" ht="15.75" customHeight="1">
      <c r="A140" s="74"/>
      <c r="B140" s="58" t="s">
        <v>191</v>
      </c>
      <c r="C140" s="56">
        <v>0.1</v>
      </c>
      <c r="D140" s="57">
        <f t="shared" si="16"/>
        <v>0.2</v>
      </c>
    </row>
    <row r="141" spans="1:16" ht="15.75" customHeight="1">
      <c r="A141" s="74"/>
      <c r="B141" s="58" t="s">
        <v>215</v>
      </c>
      <c r="C141" s="56">
        <v>0.33</v>
      </c>
      <c r="D141" s="57">
        <f>C141*1</f>
        <v>0.33</v>
      </c>
    </row>
    <row r="142" spans="1:16" ht="29.25">
      <c r="A142" s="74"/>
      <c r="B142" s="61" t="s">
        <v>188</v>
      </c>
      <c r="C142" s="56">
        <v>0.63</v>
      </c>
      <c r="D142" s="57">
        <f t="shared" ref="D142" si="17">C142*2</f>
        <v>1.26</v>
      </c>
    </row>
    <row r="143" spans="1:16" ht="42.75" customHeight="1">
      <c r="A143" s="24">
        <v>10</v>
      </c>
      <c r="B143" s="80" t="s">
        <v>237</v>
      </c>
      <c r="C143" s="81"/>
      <c r="D143" s="16">
        <f>SUM(D9:D142)</f>
        <v>97.651000000000039</v>
      </c>
    </row>
    <row r="144" spans="1:16" ht="113.25" customHeight="1">
      <c r="A144" s="78"/>
      <c r="B144" s="78"/>
      <c r="C144" s="78"/>
      <c r="D144" s="78"/>
    </row>
    <row r="145" spans="1:1" ht="15">
      <c r="A145" s="25"/>
    </row>
  </sheetData>
  <mergeCells count="20">
    <mergeCell ref="A144:D144"/>
    <mergeCell ref="B130:C130"/>
    <mergeCell ref="B107:C107"/>
    <mergeCell ref="B6:C6"/>
    <mergeCell ref="B56:C56"/>
    <mergeCell ref="B73:C73"/>
    <mergeCell ref="B114:C114"/>
    <mergeCell ref="B126:C126"/>
    <mergeCell ref="B128:C128"/>
    <mergeCell ref="B143:C143"/>
    <mergeCell ref="B84:C84"/>
    <mergeCell ref="A108:A113"/>
    <mergeCell ref="A131:A142"/>
    <mergeCell ref="A74:A83"/>
    <mergeCell ref="A85:A106"/>
    <mergeCell ref="A70:A72"/>
    <mergeCell ref="A2:D2"/>
    <mergeCell ref="A3:B3"/>
    <mergeCell ref="A115:A125"/>
    <mergeCell ref="A7:A55"/>
  </mergeCells>
  <pageMargins left="0.62992125984251968" right="0.43307086614173229" top="0.55118110236220474" bottom="0.55118110236220474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35"/>
  <sheetViews>
    <sheetView zoomScale="70" zoomScaleNormal="70" workbookViewId="0">
      <pane ySplit="4" topLeftCell="A5" activePane="bottomLeft" state="frozen"/>
      <selection pane="bottomLeft" activeCell="F21" sqref="F21"/>
    </sheetView>
  </sheetViews>
  <sheetFormatPr defaultRowHeight="14.25"/>
  <cols>
    <col min="2" max="2" width="65.125" style="6" customWidth="1"/>
    <col min="3" max="3" width="8.75" style="7" customWidth="1"/>
    <col min="4" max="4" width="15.625" style="8" customWidth="1"/>
    <col min="5" max="5" width="11.75" style="9" customWidth="1"/>
    <col min="6" max="6" width="18.125" style="7" customWidth="1"/>
    <col min="7" max="7" width="15.625" customWidth="1"/>
    <col min="8" max="8" width="11.125" customWidth="1"/>
    <col min="9" max="9" width="37.625" customWidth="1"/>
    <col min="10" max="10" width="12.75" customWidth="1"/>
  </cols>
  <sheetData>
    <row r="1" spans="1:6" ht="14.25" customHeight="1">
      <c r="A1" s="83" t="s">
        <v>245</v>
      </c>
      <c r="B1" s="83"/>
      <c r="C1" s="83"/>
      <c r="D1" s="83"/>
      <c r="E1" s="83"/>
      <c r="F1" s="83"/>
    </row>
    <row r="2" spans="1:6" ht="14.25" customHeight="1">
      <c r="A2" s="89" t="s">
        <v>227</v>
      </c>
      <c r="B2" s="89"/>
      <c r="C2" s="11"/>
      <c r="D2" s="11"/>
      <c r="E2" s="11"/>
      <c r="F2" s="11"/>
    </row>
    <row r="3" spans="1:6" ht="15">
      <c r="A3" s="4"/>
      <c r="B3" s="11" t="s">
        <v>64</v>
      </c>
      <c r="C3" s="11" t="s">
        <v>65</v>
      </c>
      <c r="D3" s="11" t="s">
        <v>66</v>
      </c>
      <c r="F3" s="11" t="s">
        <v>67</v>
      </c>
    </row>
    <row r="4" spans="1:6" ht="102">
      <c r="A4" s="27"/>
      <c r="B4" s="28" t="s">
        <v>207</v>
      </c>
      <c r="C4" s="2" t="s">
        <v>42</v>
      </c>
      <c r="D4" s="2" t="s">
        <v>49</v>
      </c>
      <c r="E4" s="3" t="s">
        <v>50</v>
      </c>
      <c r="F4" s="2" t="s">
        <v>63</v>
      </c>
    </row>
    <row r="5" spans="1:6" ht="29.25" customHeight="1">
      <c r="A5" s="27">
        <v>1</v>
      </c>
      <c r="B5" s="87" t="s">
        <v>0</v>
      </c>
      <c r="C5" s="88"/>
      <c r="D5" s="88"/>
      <c r="E5" s="88"/>
      <c r="F5" s="28"/>
    </row>
    <row r="6" spans="1:6" ht="14.25" customHeight="1">
      <c r="A6" s="84"/>
      <c r="B6" s="29" t="s">
        <v>1</v>
      </c>
      <c r="C6" s="30">
        <v>0.7</v>
      </c>
      <c r="D6" s="2" t="s">
        <v>41</v>
      </c>
      <c r="E6" s="3">
        <v>1.2</v>
      </c>
      <c r="F6" s="31">
        <f>C6*E6*1000*1</f>
        <v>840</v>
      </c>
    </row>
    <row r="7" spans="1:6" ht="14.25" customHeight="1">
      <c r="A7" s="85"/>
      <c r="B7" s="29" t="s">
        <v>218</v>
      </c>
      <c r="C7" s="30">
        <v>0.3</v>
      </c>
      <c r="D7" s="2" t="s">
        <v>43</v>
      </c>
      <c r="E7" s="3">
        <v>1.5</v>
      </c>
      <c r="F7" s="31">
        <f>C7*E7*1000*2</f>
        <v>899.99999999999989</v>
      </c>
    </row>
    <row r="8" spans="1:6" ht="14.25" customHeight="1">
      <c r="A8" s="85"/>
      <c r="B8" s="67" t="s">
        <v>243</v>
      </c>
      <c r="C8" s="68">
        <v>0.3</v>
      </c>
      <c r="D8" s="56" t="s">
        <v>43</v>
      </c>
      <c r="E8" s="57">
        <v>1.5</v>
      </c>
      <c r="F8" s="66">
        <f>C8*E8*1000*2</f>
        <v>899.99999999999989</v>
      </c>
    </row>
    <row r="9" spans="1:6" ht="14.25" customHeight="1">
      <c r="A9" s="85"/>
      <c r="B9" s="29" t="s">
        <v>2</v>
      </c>
      <c r="C9" s="30">
        <v>0.53</v>
      </c>
      <c r="D9" s="2" t="s">
        <v>43</v>
      </c>
      <c r="E9" s="3">
        <v>1.2</v>
      </c>
      <c r="F9" s="31">
        <f>C9*E9*1000*2</f>
        <v>1272</v>
      </c>
    </row>
    <row r="10" spans="1:6" ht="14.25" customHeight="1">
      <c r="A10" s="85"/>
      <c r="B10" s="29" t="s">
        <v>3</v>
      </c>
      <c r="C10" s="30">
        <v>0.4</v>
      </c>
      <c r="D10" s="2" t="s">
        <v>43</v>
      </c>
      <c r="E10" s="3">
        <v>1.2</v>
      </c>
      <c r="F10" s="31">
        <f t="shared" ref="F10:F40" si="0">C10*E10*1000*2</f>
        <v>960</v>
      </c>
    </row>
    <row r="11" spans="1:6" ht="14.25" customHeight="1">
      <c r="A11" s="85"/>
      <c r="B11" s="29" t="s">
        <v>4</v>
      </c>
      <c r="C11" s="30">
        <v>0.33</v>
      </c>
      <c r="D11" s="2" t="s">
        <v>43</v>
      </c>
      <c r="E11" s="3">
        <v>1.2</v>
      </c>
      <c r="F11" s="31">
        <f t="shared" si="0"/>
        <v>792</v>
      </c>
    </row>
    <row r="12" spans="1:6">
      <c r="A12" s="85"/>
      <c r="B12" s="29" t="s">
        <v>5</v>
      </c>
      <c r="C12" s="30">
        <v>0.43</v>
      </c>
      <c r="D12" s="2" t="s">
        <v>43</v>
      </c>
      <c r="E12" s="3">
        <v>1.2</v>
      </c>
      <c r="F12" s="31">
        <f t="shared" si="0"/>
        <v>1032</v>
      </c>
    </row>
    <row r="13" spans="1:6" ht="14.25" customHeight="1">
      <c r="A13" s="85"/>
      <c r="B13" s="29" t="s">
        <v>56</v>
      </c>
      <c r="C13" s="30">
        <v>0.83</v>
      </c>
      <c r="D13" s="2" t="s">
        <v>43</v>
      </c>
      <c r="E13" s="3">
        <v>1.2</v>
      </c>
      <c r="F13" s="31">
        <f t="shared" si="0"/>
        <v>1991.9999999999998</v>
      </c>
    </row>
    <row r="14" spans="1:6">
      <c r="A14" s="85"/>
      <c r="B14" s="29" t="s">
        <v>6</v>
      </c>
      <c r="C14" s="30">
        <v>0.34</v>
      </c>
      <c r="D14" s="2" t="s">
        <v>43</v>
      </c>
      <c r="E14" s="3">
        <v>1.2</v>
      </c>
      <c r="F14" s="31">
        <f t="shared" si="0"/>
        <v>816.00000000000011</v>
      </c>
    </row>
    <row r="15" spans="1:6" ht="14.25" customHeight="1">
      <c r="A15" s="85"/>
      <c r="B15" s="29" t="s">
        <v>47</v>
      </c>
      <c r="C15" s="30">
        <v>0.1</v>
      </c>
      <c r="D15" s="2" t="s">
        <v>41</v>
      </c>
      <c r="E15" s="3">
        <v>1.2</v>
      </c>
      <c r="F15" s="31">
        <f>C15*E15*1000*1</f>
        <v>120</v>
      </c>
    </row>
    <row r="16" spans="1:6" ht="14.25" customHeight="1">
      <c r="A16" s="85"/>
      <c r="B16" s="32"/>
      <c r="C16" s="20">
        <v>0.09</v>
      </c>
      <c r="D16" s="2" t="s">
        <v>43</v>
      </c>
      <c r="E16" s="3">
        <v>1.5</v>
      </c>
      <c r="F16" s="31">
        <f t="shared" ref="F16" si="1">C16*E16*1000*2</f>
        <v>270</v>
      </c>
    </row>
    <row r="17" spans="1:19" ht="14.25" customHeight="1">
      <c r="A17" s="85"/>
      <c r="B17" s="29" t="s">
        <v>7</v>
      </c>
      <c r="C17" s="30">
        <v>0.56000000000000005</v>
      </c>
      <c r="D17" s="2" t="s">
        <v>41</v>
      </c>
      <c r="E17" s="3">
        <v>1.2</v>
      </c>
      <c r="F17" s="31">
        <f>C17*E17*1000*1</f>
        <v>672</v>
      </c>
    </row>
    <row r="18" spans="1:19">
      <c r="A18" s="85"/>
      <c r="B18" s="29" t="s">
        <v>8</v>
      </c>
      <c r="C18" s="30">
        <v>0.6</v>
      </c>
      <c r="D18" s="2" t="s">
        <v>43</v>
      </c>
      <c r="E18" s="3">
        <v>1.2</v>
      </c>
      <c r="F18" s="31">
        <f t="shared" si="0"/>
        <v>1440</v>
      </c>
    </row>
    <row r="19" spans="1:19">
      <c r="A19" s="85"/>
      <c r="B19" s="29" t="s">
        <v>235</v>
      </c>
      <c r="C19" s="30">
        <v>0.03</v>
      </c>
      <c r="D19" s="2" t="s">
        <v>41</v>
      </c>
      <c r="E19" s="3">
        <v>7</v>
      </c>
      <c r="F19" s="31">
        <f t="shared" si="0"/>
        <v>420</v>
      </c>
    </row>
    <row r="20" spans="1:19" ht="14.25" customHeight="1">
      <c r="A20" s="85"/>
      <c r="B20" s="29" t="s">
        <v>219</v>
      </c>
      <c r="C20" s="30">
        <v>0.15</v>
      </c>
      <c r="D20" s="2" t="s">
        <v>41</v>
      </c>
      <c r="E20" s="3">
        <v>2</v>
      </c>
      <c r="F20" s="31">
        <f t="shared" si="0"/>
        <v>600</v>
      </c>
    </row>
    <row r="21" spans="1:19">
      <c r="A21" s="85"/>
      <c r="B21" s="29" t="s">
        <v>9</v>
      </c>
      <c r="C21" s="30">
        <v>0.85</v>
      </c>
      <c r="D21" s="2" t="s">
        <v>41</v>
      </c>
      <c r="E21" s="3">
        <v>1.2</v>
      </c>
      <c r="F21" s="31">
        <f>C21*E21*1000*1</f>
        <v>1020</v>
      </c>
    </row>
    <row r="22" spans="1:19" ht="14.25" customHeight="1">
      <c r="A22" s="85"/>
      <c r="B22" s="29" t="s">
        <v>10</v>
      </c>
      <c r="C22" s="30">
        <v>0.19</v>
      </c>
      <c r="D22" s="2" t="s">
        <v>41</v>
      </c>
      <c r="E22" s="3">
        <v>1.2</v>
      </c>
      <c r="F22" s="31">
        <f>C22*E22*1000*1</f>
        <v>227.99999999999997</v>
      </c>
    </row>
    <row r="23" spans="1:19" ht="14.25" customHeight="1">
      <c r="A23" s="85"/>
      <c r="B23" s="29" t="s">
        <v>11</v>
      </c>
      <c r="C23" s="30">
        <v>0.97</v>
      </c>
      <c r="D23" s="2" t="s">
        <v>43</v>
      </c>
      <c r="E23" s="3">
        <v>1.5</v>
      </c>
      <c r="F23" s="31">
        <f t="shared" si="0"/>
        <v>2910</v>
      </c>
    </row>
    <row r="24" spans="1:19" s="4" customFormat="1">
      <c r="A24" s="85"/>
      <c r="B24" s="29" t="s">
        <v>12</v>
      </c>
      <c r="C24" s="30">
        <v>0.7</v>
      </c>
      <c r="D24" s="2" t="s">
        <v>43</v>
      </c>
      <c r="E24" s="3">
        <v>1.2</v>
      </c>
      <c r="F24" s="31">
        <f t="shared" si="0"/>
        <v>1680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s="4" customFormat="1" ht="14.25" customHeight="1">
      <c r="A25" s="85"/>
      <c r="B25" s="32" t="s">
        <v>198</v>
      </c>
      <c r="C25" s="30">
        <v>0.23</v>
      </c>
      <c r="D25" s="2" t="s">
        <v>41</v>
      </c>
      <c r="E25" s="3">
        <v>1.2</v>
      </c>
      <c r="F25" s="31">
        <v>276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4.25" customHeight="1">
      <c r="A26" s="85"/>
      <c r="B26" s="29" t="s">
        <v>13</v>
      </c>
      <c r="C26" s="30">
        <v>0.57999999999999996</v>
      </c>
      <c r="D26" s="2" t="s">
        <v>43</v>
      </c>
      <c r="E26" s="3">
        <v>2.2000000000000002</v>
      </c>
      <c r="F26" s="31">
        <f t="shared" si="0"/>
        <v>2552</v>
      </c>
    </row>
    <row r="27" spans="1:19" ht="14.25" customHeight="1">
      <c r="A27" s="85"/>
      <c r="B27" s="29" t="s">
        <v>14</v>
      </c>
      <c r="C27" s="30">
        <v>0.57999999999999996</v>
      </c>
      <c r="D27" s="2" t="s">
        <v>43</v>
      </c>
      <c r="E27" s="3">
        <v>1.2</v>
      </c>
      <c r="F27" s="31">
        <f t="shared" si="0"/>
        <v>1392</v>
      </c>
    </row>
    <row r="28" spans="1:19" ht="14.25" customHeight="1">
      <c r="A28" s="85"/>
      <c r="B28" s="29" t="s">
        <v>15</v>
      </c>
      <c r="C28" s="30">
        <v>0.35</v>
      </c>
      <c r="D28" s="2" t="s">
        <v>43</v>
      </c>
      <c r="E28" s="3">
        <v>1</v>
      </c>
      <c r="F28" s="31">
        <f t="shared" si="0"/>
        <v>700</v>
      </c>
    </row>
    <row r="29" spans="1:19" ht="14.25" customHeight="1">
      <c r="A29" s="85"/>
      <c r="B29" s="29" t="s">
        <v>16</v>
      </c>
      <c r="C29" s="30">
        <v>0.42</v>
      </c>
      <c r="D29" s="2" t="s">
        <v>43</v>
      </c>
      <c r="E29" s="3">
        <v>1.2</v>
      </c>
      <c r="F29" s="31">
        <f>C29*E29*1000*2</f>
        <v>1008</v>
      </c>
    </row>
    <row r="30" spans="1:19" ht="14.25" customHeight="1">
      <c r="A30" s="85"/>
      <c r="B30" s="29" t="s">
        <v>17</v>
      </c>
      <c r="C30" s="30">
        <v>0.32</v>
      </c>
      <c r="D30" s="2" t="s">
        <v>41</v>
      </c>
      <c r="E30" s="3">
        <v>1.5</v>
      </c>
      <c r="F30" s="31">
        <f>C30*E30*1000*1</f>
        <v>480</v>
      </c>
    </row>
    <row r="31" spans="1:19" ht="14.25" customHeight="1">
      <c r="A31" s="85"/>
      <c r="B31" s="29" t="s">
        <v>228</v>
      </c>
      <c r="C31" s="30">
        <v>0.47</v>
      </c>
      <c r="D31" s="2" t="s">
        <v>41</v>
      </c>
      <c r="E31" s="3">
        <v>1.5</v>
      </c>
      <c r="F31" s="31">
        <f>C31*E31*1000*1</f>
        <v>705</v>
      </c>
    </row>
    <row r="32" spans="1:19" ht="14.25" customHeight="1">
      <c r="A32" s="85"/>
      <c r="B32" s="29" t="s">
        <v>18</v>
      </c>
      <c r="C32" s="30">
        <v>0.38</v>
      </c>
      <c r="D32" s="2" t="s">
        <v>41</v>
      </c>
      <c r="E32" s="3">
        <v>1.2</v>
      </c>
      <c r="F32" s="31">
        <f>C32*E32*1000*1</f>
        <v>455.99999999999994</v>
      </c>
    </row>
    <row r="33" spans="1:6" ht="14.25" customHeight="1">
      <c r="A33" s="85"/>
      <c r="B33" s="29" t="s">
        <v>19</v>
      </c>
      <c r="C33" s="30">
        <v>0.09</v>
      </c>
      <c r="D33" s="2" t="s">
        <v>43</v>
      </c>
      <c r="E33" s="3">
        <v>1.2</v>
      </c>
      <c r="F33" s="31">
        <f t="shared" si="0"/>
        <v>216</v>
      </c>
    </row>
    <row r="34" spans="1:6" ht="14.25" customHeight="1">
      <c r="A34" s="85"/>
      <c r="B34" s="29" t="s">
        <v>20</v>
      </c>
      <c r="C34" s="30">
        <v>0.25</v>
      </c>
      <c r="D34" s="2" t="s">
        <v>41</v>
      </c>
      <c r="E34" s="3">
        <v>1.2</v>
      </c>
      <c r="F34" s="31">
        <f>C34*E34*1000*1</f>
        <v>300</v>
      </c>
    </row>
    <row r="35" spans="1:6" ht="14.25" customHeight="1">
      <c r="A35" s="85"/>
      <c r="B35" s="33" t="s">
        <v>141</v>
      </c>
      <c r="C35" s="30">
        <v>0.32</v>
      </c>
      <c r="D35" s="2" t="s">
        <v>41</v>
      </c>
      <c r="E35" s="3">
        <v>1.2</v>
      </c>
      <c r="F35" s="31">
        <f>C35*E35*1000*1</f>
        <v>384</v>
      </c>
    </row>
    <row r="36" spans="1:6" ht="14.25" customHeight="1">
      <c r="A36" s="85"/>
      <c r="B36" s="33" t="s">
        <v>199</v>
      </c>
      <c r="C36" s="30">
        <v>0.7</v>
      </c>
      <c r="D36" s="2" t="s">
        <v>43</v>
      </c>
      <c r="E36" s="3">
        <v>1.2</v>
      </c>
      <c r="F36" s="31">
        <f>C36*E36*1000*2</f>
        <v>1680</v>
      </c>
    </row>
    <row r="37" spans="1:6" ht="14.25" customHeight="1">
      <c r="A37" s="85"/>
      <c r="B37" s="33" t="s">
        <v>142</v>
      </c>
      <c r="C37" s="30">
        <v>0.38</v>
      </c>
      <c r="D37" s="2" t="s">
        <v>41</v>
      </c>
      <c r="E37" s="3">
        <v>1.2</v>
      </c>
      <c r="F37" s="31">
        <f>C37*E37*1000*1</f>
        <v>455.99999999999994</v>
      </c>
    </row>
    <row r="38" spans="1:6" ht="14.25" customHeight="1">
      <c r="A38" s="85"/>
      <c r="B38" s="29" t="s">
        <v>46</v>
      </c>
      <c r="C38" s="30">
        <v>0.13</v>
      </c>
      <c r="D38" s="2" t="s">
        <v>43</v>
      </c>
      <c r="E38" s="3">
        <v>1.2</v>
      </c>
      <c r="F38" s="31">
        <f t="shared" si="0"/>
        <v>312</v>
      </c>
    </row>
    <row r="39" spans="1:6" ht="14.25" customHeight="1">
      <c r="A39" s="85"/>
      <c r="B39" s="29" t="s">
        <v>21</v>
      </c>
      <c r="C39" s="30">
        <v>0.25</v>
      </c>
      <c r="D39" s="2" t="s">
        <v>43</v>
      </c>
      <c r="E39" s="3">
        <v>1.2</v>
      </c>
      <c r="F39" s="31">
        <f t="shared" si="0"/>
        <v>600</v>
      </c>
    </row>
    <row r="40" spans="1:6" ht="14.25" customHeight="1">
      <c r="A40" s="85"/>
      <c r="B40" s="33" t="s">
        <v>167</v>
      </c>
      <c r="C40" s="30">
        <v>0.74</v>
      </c>
      <c r="D40" s="2" t="s">
        <v>170</v>
      </c>
      <c r="E40" s="3">
        <v>1.5</v>
      </c>
      <c r="F40" s="31">
        <f t="shared" si="0"/>
        <v>2219.9999999999995</v>
      </c>
    </row>
    <row r="41" spans="1:6" ht="14.25" customHeight="1">
      <c r="A41" s="85"/>
      <c r="B41" s="33" t="s">
        <v>192</v>
      </c>
      <c r="C41" s="30">
        <v>0.28999999999999998</v>
      </c>
      <c r="D41" s="2" t="s">
        <v>41</v>
      </c>
      <c r="E41" s="3">
        <v>2</v>
      </c>
      <c r="F41" s="31">
        <f t="shared" ref="F41:F46" si="2">C41*E41*1000*1</f>
        <v>580</v>
      </c>
    </row>
    <row r="42" spans="1:6">
      <c r="A42" s="85"/>
      <c r="B42" s="29" t="s">
        <v>22</v>
      </c>
      <c r="C42" s="30">
        <v>0.25</v>
      </c>
      <c r="D42" s="2" t="s">
        <v>41</v>
      </c>
      <c r="E42" s="3">
        <v>1.2</v>
      </c>
      <c r="F42" s="31">
        <f t="shared" si="2"/>
        <v>300</v>
      </c>
    </row>
    <row r="43" spans="1:6">
      <c r="A43" s="85"/>
      <c r="B43" s="33" t="s">
        <v>238</v>
      </c>
      <c r="C43" s="30">
        <v>0.01</v>
      </c>
      <c r="D43" s="2" t="s">
        <v>43</v>
      </c>
      <c r="E43" s="3">
        <v>2</v>
      </c>
      <c r="F43" s="31">
        <f t="shared" si="2"/>
        <v>20</v>
      </c>
    </row>
    <row r="44" spans="1:6" ht="14.25" customHeight="1">
      <c r="A44" s="85"/>
      <c r="B44" s="33" t="s">
        <v>97</v>
      </c>
      <c r="C44" s="30">
        <v>0.23</v>
      </c>
      <c r="D44" s="2" t="s">
        <v>41</v>
      </c>
      <c r="E44" s="3">
        <v>1.5</v>
      </c>
      <c r="F44" s="31">
        <f t="shared" si="2"/>
        <v>345.00000000000006</v>
      </c>
    </row>
    <row r="45" spans="1:6" ht="14.25" customHeight="1">
      <c r="A45" s="85"/>
      <c r="B45" s="33" t="s">
        <v>98</v>
      </c>
      <c r="C45" s="30">
        <v>0.55000000000000004</v>
      </c>
      <c r="D45" s="2" t="s">
        <v>41</v>
      </c>
      <c r="E45" s="3">
        <v>4</v>
      </c>
      <c r="F45" s="31">
        <f t="shared" si="2"/>
        <v>2200</v>
      </c>
    </row>
    <row r="46" spans="1:6" ht="14.25" customHeight="1">
      <c r="A46" s="85"/>
      <c r="B46" s="29" t="s">
        <v>202</v>
      </c>
      <c r="C46" s="30">
        <v>0.12</v>
      </c>
      <c r="D46" s="2" t="s">
        <v>41</v>
      </c>
      <c r="E46" s="3">
        <v>1.2</v>
      </c>
      <c r="F46" s="31">
        <f t="shared" si="2"/>
        <v>144</v>
      </c>
    </row>
    <row r="47" spans="1:6" ht="29.25" customHeight="1">
      <c r="A47" s="27">
        <v>2</v>
      </c>
      <c r="B47" s="87" t="s">
        <v>23</v>
      </c>
      <c r="C47" s="88"/>
      <c r="D47" s="88"/>
      <c r="E47" s="88"/>
      <c r="F47" s="34"/>
    </row>
    <row r="48" spans="1:6" ht="14.25" customHeight="1">
      <c r="A48" s="84"/>
      <c r="B48" s="35" t="s">
        <v>217</v>
      </c>
      <c r="C48" s="3">
        <v>0.3</v>
      </c>
      <c r="D48" s="2" t="s">
        <v>43</v>
      </c>
      <c r="E48" s="36">
        <v>1.5</v>
      </c>
      <c r="F48" s="31">
        <f>C48*E48*1000*2</f>
        <v>899.99999999999989</v>
      </c>
    </row>
    <row r="49" spans="1:6" ht="14.25" customHeight="1">
      <c r="A49" s="85"/>
      <c r="B49" s="62" t="s">
        <v>242</v>
      </c>
      <c r="C49" s="57">
        <v>0.3</v>
      </c>
      <c r="D49" s="56" t="s">
        <v>43</v>
      </c>
      <c r="E49" s="65">
        <v>1.5</v>
      </c>
      <c r="F49" s="66">
        <f>C49*E49*1000*2</f>
        <v>899.99999999999989</v>
      </c>
    </row>
    <row r="50" spans="1:6" ht="14.25" customHeight="1">
      <c r="A50" s="85"/>
      <c r="B50" s="33" t="s">
        <v>146</v>
      </c>
      <c r="C50" s="30">
        <v>1.28</v>
      </c>
      <c r="D50" s="2" t="s">
        <v>43</v>
      </c>
      <c r="E50" s="3">
        <v>2.2000000000000002</v>
      </c>
      <c r="F50" s="31">
        <f>C50*E50*1000*2</f>
        <v>5632.0000000000009</v>
      </c>
    </row>
    <row r="51" spans="1:6" ht="14.25" customHeight="1">
      <c r="A51" s="85"/>
      <c r="B51" s="33" t="s">
        <v>147</v>
      </c>
      <c r="C51" s="30">
        <v>0.65</v>
      </c>
      <c r="D51" s="2" t="s">
        <v>41</v>
      </c>
      <c r="E51" s="3">
        <v>1.5</v>
      </c>
      <c r="F51" s="31">
        <f>C51*E51*1000*1</f>
        <v>975.00000000000011</v>
      </c>
    </row>
    <row r="52" spans="1:6" ht="14.25" customHeight="1">
      <c r="A52" s="85"/>
      <c r="B52" s="33" t="s">
        <v>171</v>
      </c>
      <c r="C52" s="30">
        <v>0.52</v>
      </c>
      <c r="D52" s="2" t="s">
        <v>43</v>
      </c>
      <c r="E52" s="3">
        <v>1.3</v>
      </c>
      <c r="F52" s="31">
        <f t="shared" ref="F52:F59" si="3">C52*E52*1000*2</f>
        <v>1352</v>
      </c>
    </row>
    <row r="53" spans="1:6" ht="14.25" customHeight="1">
      <c r="A53" s="85"/>
      <c r="B53" s="29" t="s">
        <v>24</v>
      </c>
      <c r="C53" s="30">
        <v>0.2</v>
      </c>
      <c r="D53" s="2" t="s">
        <v>43</v>
      </c>
      <c r="E53" s="3">
        <v>0.5</v>
      </c>
      <c r="F53" s="31">
        <f t="shared" si="3"/>
        <v>200</v>
      </c>
    </row>
    <row r="54" spans="1:6" ht="14.25" customHeight="1">
      <c r="A54" s="85"/>
      <c r="B54" s="29" t="s">
        <v>25</v>
      </c>
      <c r="C54" s="30">
        <v>0.41</v>
      </c>
      <c r="D54" s="2" t="s">
        <v>43</v>
      </c>
      <c r="E54" s="3">
        <v>0.5</v>
      </c>
      <c r="F54" s="31">
        <f t="shared" si="3"/>
        <v>410</v>
      </c>
    </row>
    <row r="55" spans="1:6" ht="14.25" customHeight="1">
      <c r="A55" s="85"/>
      <c r="B55" s="29" t="s">
        <v>26</v>
      </c>
      <c r="C55" s="30">
        <v>0.41</v>
      </c>
      <c r="D55" s="2" t="s">
        <v>41</v>
      </c>
      <c r="E55" s="3">
        <v>1.2</v>
      </c>
      <c r="F55" s="31">
        <f>C55*E55*1000</f>
        <v>491.99999999999994</v>
      </c>
    </row>
    <row r="56" spans="1:6" ht="14.25" customHeight="1">
      <c r="A56" s="85"/>
      <c r="B56" s="29" t="s">
        <v>27</v>
      </c>
      <c r="C56" s="30">
        <v>0.62</v>
      </c>
      <c r="D56" s="2" t="s">
        <v>43</v>
      </c>
      <c r="E56" s="3">
        <v>1.2</v>
      </c>
      <c r="F56" s="31">
        <f t="shared" si="3"/>
        <v>1488</v>
      </c>
    </row>
    <row r="57" spans="1:6" ht="14.25" customHeight="1">
      <c r="A57" s="85"/>
      <c r="B57" s="29" t="s">
        <v>10</v>
      </c>
      <c r="C57" s="30">
        <v>0.85</v>
      </c>
      <c r="D57" s="2" t="s">
        <v>43</v>
      </c>
      <c r="E57" s="3">
        <v>1.2</v>
      </c>
      <c r="F57" s="31">
        <f t="shared" si="3"/>
        <v>2040</v>
      </c>
    </row>
    <row r="58" spans="1:6" ht="14.25" customHeight="1">
      <c r="A58" s="85"/>
      <c r="B58" s="29" t="s">
        <v>28</v>
      </c>
      <c r="C58" s="30">
        <v>0.31</v>
      </c>
      <c r="D58" s="2" t="s">
        <v>41</v>
      </c>
      <c r="E58" s="3">
        <v>1.2</v>
      </c>
      <c r="F58" s="31">
        <f>C58*E58*1000*1</f>
        <v>372</v>
      </c>
    </row>
    <row r="59" spans="1:6" ht="14.25" customHeight="1">
      <c r="A59" s="85"/>
      <c r="B59" s="29" t="s">
        <v>29</v>
      </c>
      <c r="C59" s="30">
        <v>0.21</v>
      </c>
      <c r="D59" s="2" t="s">
        <v>43</v>
      </c>
      <c r="E59" s="3">
        <v>0.5</v>
      </c>
      <c r="F59" s="31">
        <f t="shared" si="3"/>
        <v>210</v>
      </c>
    </row>
    <row r="60" spans="1:6" ht="14.25" customHeight="1">
      <c r="A60" s="85"/>
      <c r="B60" s="29" t="s">
        <v>178</v>
      </c>
      <c r="C60" s="30">
        <v>0.19</v>
      </c>
      <c r="D60" s="2" t="s">
        <v>41</v>
      </c>
      <c r="E60" s="3">
        <v>1.2</v>
      </c>
      <c r="F60" s="31">
        <f>C60*E60*1000*1</f>
        <v>227.99999999999997</v>
      </c>
    </row>
    <row r="61" spans="1:6" ht="14.25" customHeight="1">
      <c r="A61" s="85"/>
      <c r="B61" s="29" t="s">
        <v>204</v>
      </c>
      <c r="C61" s="30">
        <v>0.17</v>
      </c>
      <c r="D61" s="2" t="s">
        <v>41</v>
      </c>
      <c r="E61" s="3">
        <v>1.2</v>
      </c>
      <c r="F61" s="31">
        <f>C61*E61*1000*1</f>
        <v>204.00000000000003</v>
      </c>
    </row>
    <row r="62" spans="1:6" ht="14.25" customHeight="1">
      <c r="A62" s="85"/>
      <c r="B62" s="29" t="s">
        <v>231</v>
      </c>
      <c r="C62" s="30">
        <v>0.41</v>
      </c>
      <c r="D62" s="2" t="s">
        <v>41</v>
      </c>
      <c r="E62" s="3">
        <v>1.5</v>
      </c>
      <c r="F62" s="31">
        <f>C62*E62*1000*1</f>
        <v>615</v>
      </c>
    </row>
    <row r="63" spans="1:6" ht="14.25" customHeight="1">
      <c r="A63" s="85"/>
      <c r="B63" s="29" t="s">
        <v>45</v>
      </c>
      <c r="C63" s="30">
        <v>0.32</v>
      </c>
      <c r="D63" s="2" t="s">
        <v>41</v>
      </c>
      <c r="E63" s="3">
        <v>1.2</v>
      </c>
      <c r="F63" s="31">
        <f>C63*E63*1000*1</f>
        <v>384</v>
      </c>
    </row>
    <row r="64" spans="1:6" ht="14.25" customHeight="1">
      <c r="A64" s="86"/>
      <c r="B64" s="37" t="s">
        <v>241</v>
      </c>
      <c r="C64" s="30">
        <v>0.14000000000000001</v>
      </c>
      <c r="D64" s="2" t="s">
        <v>41</v>
      </c>
      <c r="E64" s="3">
        <v>2</v>
      </c>
      <c r="F64" s="31">
        <f>C64*E64*1000*1</f>
        <v>280</v>
      </c>
    </row>
    <row r="65" spans="1:6" ht="28.5" customHeight="1">
      <c r="A65" s="27">
        <v>3</v>
      </c>
      <c r="B65" s="87" t="s">
        <v>30</v>
      </c>
      <c r="C65" s="88"/>
      <c r="D65" s="88"/>
      <c r="E65" s="88"/>
      <c r="F65" s="34"/>
    </row>
    <row r="66" spans="1:6" ht="14.25" customHeight="1">
      <c r="A66" s="84"/>
      <c r="B66" s="33" t="s">
        <v>1</v>
      </c>
      <c r="C66" s="38">
        <v>0.67</v>
      </c>
      <c r="D66" s="2" t="s">
        <v>43</v>
      </c>
      <c r="E66" s="3">
        <v>1.2</v>
      </c>
      <c r="F66" s="31">
        <f>C66*E66*1000*2</f>
        <v>1608</v>
      </c>
    </row>
    <row r="67" spans="1:6" ht="28.5">
      <c r="A67" s="85"/>
      <c r="B67" s="33" t="s">
        <v>109</v>
      </c>
      <c r="C67" s="38">
        <v>1.91</v>
      </c>
      <c r="D67" s="2" t="s">
        <v>163</v>
      </c>
      <c r="E67" s="3">
        <v>1.2</v>
      </c>
      <c r="F67" s="31">
        <f>C67*E67*1000*1</f>
        <v>2292</v>
      </c>
    </row>
    <row r="68" spans="1:6" ht="14.25" customHeight="1">
      <c r="A68" s="85"/>
      <c r="B68" s="33" t="s">
        <v>51</v>
      </c>
      <c r="C68" s="38">
        <v>0.86</v>
      </c>
      <c r="D68" s="2" t="s">
        <v>41</v>
      </c>
      <c r="E68" s="3">
        <v>1.2</v>
      </c>
      <c r="F68" s="31">
        <f>C68*E68*1000*1</f>
        <v>1032</v>
      </c>
    </row>
    <row r="69" spans="1:6" ht="14.25" customHeight="1">
      <c r="A69" s="85"/>
      <c r="B69" s="33" t="s">
        <v>161</v>
      </c>
      <c r="C69" s="38">
        <v>0.44</v>
      </c>
      <c r="D69" s="2" t="s">
        <v>43</v>
      </c>
      <c r="E69" s="3">
        <v>1.2</v>
      </c>
      <c r="F69" s="31">
        <f t="shared" ref="F69:F71" si="4">C69*E69*1000*2</f>
        <v>1056</v>
      </c>
    </row>
    <row r="70" spans="1:6" ht="28.5">
      <c r="A70" s="85"/>
      <c r="B70" s="33" t="s">
        <v>110</v>
      </c>
      <c r="C70" s="38">
        <v>0.63</v>
      </c>
      <c r="D70" s="2" t="s">
        <v>163</v>
      </c>
      <c r="E70" s="3">
        <v>1.2</v>
      </c>
      <c r="F70" s="31">
        <f t="shared" si="4"/>
        <v>1512</v>
      </c>
    </row>
    <row r="71" spans="1:6" ht="14.25" customHeight="1">
      <c r="A71" s="85"/>
      <c r="B71" s="33" t="s">
        <v>162</v>
      </c>
      <c r="C71" s="38">
        <v>0.17</v>
      </c>
      <c r="D71" s="2" t="s">
        <v>43</v>
      </c>
      <c r="E71" s="3">
        <v>1.2</v>
      </c>
      <c r="F71" s="31">
        <f t="shared" si="4"/>
        <v>408.00000000000006</v>
      </c>
    </row>
    <row r="72" spans="1:6" ht="14.25" customHeight="1">
      <c r="A72" s="85"/>
      <c r="B72" s="33" t="s">
        <v>180</v>
      </c>
      <c r="C72" s="38">
        <v>0.17</v>
      </c>
      <c r="D72" s="2" t="s">
        <v>41</v>
      </c>
      <c r="E72" s="3">
        <v>1.2</v>
      </c>
      <c r="F72" s="31">
        <f>C72*E72*1000*1</f>
        <v>204.00000000000003</v>
      </c>
    </row>
    <row r="73" spans="1:6" ht="14.25" customHeight="1">
      <c r="A73" s="85"/>
      <c r="B73" s="33" t="s">
        <v>33</v>
      </c>
      <c r="C73" s="38">
        <v>0.25</v>
      </c>
      <c r="D73" s="2" t="s">
        <v>41</v>
      </c>
      <c r="E73" s="3">
        <v>2</v>
      </c>
      <c r="F73" s="31">
        <f>C73*E73*1000*1</f>
        <v>500</v>
      </c>
    </row>
    <row r="74" spans="1:6" ht="28.5" customHeight="1">
      <c r="A74" s="27">
        <v>4</v>
      </c>
      <c r="B74" s="94" t="s">
        <v>31</v>
      </c>
      <c r="C74" s="95"/>
      <c r="D74" s="95"/>
      <c r="E74" s="95"/>
      <c r="F74" s="34"/>
    </row>
    <row r="75" spans="1:6">
      <c r="A75" s="84"/>
      <c r="B75" s="39" t="s">
        <v>138</v>
      </c>
      <c r="C75" s="40">
        <v>0.88</v>
      </c>
      <c r="D75" s="2" t="s">
        <v>43</v>
      </c>
      <c r="E75" s="3">
        <v>1.2</v>
      </c>
      <c r="F75" s="31">
        <f>C75*E75*1000*2</f>
        <v>2112</v>
      </c>
    </row>
    <row r="76" spans="1:6">
      <c r="A76" s="85"/>
      <c r="B76" s="39" t="s">
        <v>149</v>
      </c>
      <c r="C76" s="40">
        <v>0.13</v>
      </c>
      <c r="D76" s="2" t="s">
        <v>43</v>
      </c>
      <c r="E76" s="3">
        <v>1.2</v>
      </c>
      <c r="F76" s="31">
        <f>C76*E76*1000*2</f>
        <v>312</v>
      </c>
    </row>
    <row r="77" spans="1:6">
      <c r="A77" s="85"/>
      <c r="B77" s="39" t="s">
        <v>32</v>
      </c>
      <c r="C77" s="40">
        <v>0.24</v>
      </c>
      <c r="D77" s="2" t="s">
        <v>43</v>
      </c>
      <c r="E77" s="3">
        <v>1.2</v>
      </c>
      <c r="F77" s="31">
        <f t="shared" ref="F77:F81" si="5">C77*E77*1000*2</f>
        <v>576</v>
      </c>
    </row>
    <row r="78" spans="1:6">
      <c r="A78" s="85"/>
      <c r="B78" s="39" t="s">
        <v>239</v>
      </c>
      <c r="C78" s="40">
        <v>0.12</v>
      </c>
      <c r="D78" s="2" t="s">
        <v>41</v>
      </c>
      <c r="E78" s="3">
        <v>3</v>
      </c>
      <c r="F78" s="31">
        <f t="shared" si="5"/>
        <v>720</v>
      </c>
    </row>
    <row r="79" spans="1:6">
      <c r="A79" s="85"/>
      <c r="B79" s="39" t="s">
        <v>206</v>
      </c>
      <c r="C79" s="40">
        <v>1</v>
      </c>
      <c r="D79" s="2" t="s">
        <v>43</v>
      </c>
      <c r="E79" s="3">
        <v>1.3</v>
      </c>
      <c r="F79" s="31">
        <f t="shared" si="5"/>
        <v>2600</v>
      </c>
    </row>
    <row r="80" spans="1:6">
      <c r="A80" s="85"/>
      <c r="B80" s="39" t="s">
        <v>205</v>
      </c>
      <c r="C80" s="40">
        <v>0.47</v>
      </c>
      <c r="D80" s="2" t="s">
        <v>43</v>
      </c>
      <c r="E80" s="3">
        <v>1.3</v>
      </c>
      <c r="F80" s="31">
        <f t="shared" si="5"/>
        <v>1222</v>
      </c>
    </row>
    <row r="81" spans="1:6">
      <c r="A81" s="85"/>
      <c r="B81" s="39" t="s">
        <v>150</v>
      </c>
      <c r="C81" s="40">
        <v>0.67</v>
      </c>
      <c r="D81" s="2" t="s">
        <v>43</v>
      </c>
      <c r="E81" s="3">
        <v>1.2</v>
      </c>
      <c r="F81" s="31">
        <f t="shared" si="5"/>
        <v>1608</v>
      </c>
    </row>
    <row r="82" spans="1:6">
      <c r="A82" s="85"/>
      <c r="B82" s="39" t="s">
        <v>34</v>
      </c>
      <c r="C82" s="40">
        <v>0.23</v>
      </c>
      <c r="D82" s="2" t="s">
        <v>43</v>
      </c>
      <c r="E82" s="3">
        <v>1.2</v>
      </c>
      <c r="F82" s="31">
        <f>C82*E82*1000*2</f>
        <v>552</v>
      </c>
    </row>
    <row r="83" spans="1:6">
      <c r="A83" s="85"/>
      <c r="B83" s="39" t="s">
        <v>35</v>
      </c>
      <c r="C83" s="40">
        <v>0.33</v>
      </c>
      <c r="D83" s="2" t="s">
        <v>43</v>
      </c>
      <c r="E83" s="3">
        <v>1.2</v>
      </c>
      <c r="F83" s="31">
        <f t="shared" ref="F83:F94" si="6">C83*E83*1000*2</f>
        <v>792</v>
      </c>
    </row>
    <row r="84" spans="1:6">
      <c r="A84" s="85"/>
      <c r="B84" s="39" t="s">
        <v>36</v>
      </c>
      <c r="C84" s="40">
        <v>0.13</v>
      </c>
      <c r="D84" s="2" t="s">
        <v>43</v>
      </c>
      <c r="E84" s="3">
        <v>2</v>
      </c>
      <c r="F84" s="31">
        <f t="shared" si="6"/>
        <v>520</v>
      </c>
    </row>
    <row r="85" spans="1:6">
      <c r="A85" s="85"/>
      <c r="B85" s="39" t="s">
        <v>37</v>
      </c>
      <c r="C85" s="40">
        <v>0.14000000000000001</v>
      </c>
      <c r="D85" s="2" t="s">
        <v>43</v>
      </c>
      <c r="E85" s="3">
        <v>1.2</v>
      </c>
      <c r="F85" s="31">
        <f t="shared" si="6"/>
        <v>336</v>
      </c>
    </row>
    <row r="86" spans="1:6">
      <c r="A86" s="85"/>
      <c r="B86" s="39" t="s">
        <v>151</v>
      </c>
      <c r="C86" s="40">
        <v>0.17</v>
      </c>
      <c r="D86" s="2" t="s">
        <v>43</v>
      </c>
      <c r="E86" s="3">
        <v>1.2</v>
      </c>
      <c r="F86" s="31">
        <f t="shared" si="6"/>
        <v>408.00000000000006</v>
      </c>
    </row>
    <row r="87" spans="1:6">
      <c r="A87" s="85"/>
      <c r="B87" s="39" t="s">
        <v>152</v>
      </c>
      <c r="C87" s="40">
        <v>0.37</v>
      </c>
      <c r="D87" s="2" t="s">
        <v>43</v>
      </c>
      <c r="E87" s="3">
        <v>1.3</v>
      </c>
      <c r="F87" s="31">
        <f t="shared" si="6"/>
        <v>962</v>
      </c>
    </row>
    <row r="88" spans="1:6">
      <c r="A88" s="85"/>
      <c r="B88" s="39" t="s">
        <v>153</v>
      </c>
      <c r="C88" s="40">
        <v>0.23</v>
      </c>
      <c r="D88" s="2" t="s">
        <v>43</v>
      </c>
      <c r="E88" s="3">
        <v>1.3</v>
      </c>
      <c r="F88" s="31">
        <f t="shared" si="6"/>
        <v>598.00000000000011</v>
      </c>
    </row>
    <row r="89" spans="1:6">
      <c r="A89" s="85"/>
      <c r="B89" s="39" t="s">
        <v>154</v>
      </c>
      <c r="C89" s="40">
        <v>0.12</v>
      </c>
      <c r="D89" s="2" t="s">
        <v>43</v>
      </c>
      <c r="E89" s="3">
        <v>1.2</v>
      </c>
      <c r="F89" s="31">
        <f t="shared" si="6"/>
        <v>288</v>
      </c>
    </row>
    <row r="90" spans="1:6">
      <c r="A90" s="85"/>
      <c r="B90" s="39" t="s">
        <v>3</v>
      </c>
      <c r="C90" s="40">
        <v>0.18</v>
      </c>
      <c r="D90" s="2" t="s">
        <v>43</v>
      </c>
      <c r="E90" s="3">
        <v>1.2</v>
      </c>
      <c r="F90" s="31">
        <f t="shared" si="6"/>
        <v>432</v>
      </c>
    </row>
    <row r="91" spans="1:6">
      <c r="A91" s="85"/>
      <c r="B91" s="39" t="s">
        <v>155</v>
      </c>
      <c r="C91" s="40">
        <v>0.3</v>
      </c>
      <c r="D91" s="2" t="s">
        <v>43</v>
      </c>
      <c r="E91" s="3">
        <v>1.2</v>
      </c>
      <c r="F91" s="31">
        <f t="shared" si="6"/>
        <v>720</v>
      </c>
    </row>
    <row r="92" spans="1:6">
      <c r="A92" s="85"/>
      <c r="B92" s="39" t="s">
        <v>156</v>
      </c>
      <c r="C92" s="40">
        <v>0.27</v>
      </c>
      <c r="D92" s="2" t="s">
        <v>43</v>
      </c>
      <c r="E92" s="3">
        <v>1.2</v>
      </c>
      <c r="F92" s="31">
        <f t="shared" si="6"/>
        <v>648</v>
      </c>
    </row>
    <row r="93" spans="1:6">
      <c r="A93" s="85"/>
      <c r="B93" s="39" t="s">
        <v>179</v>
      </c>
      <c r="C93" s="40">
        <v>0.18</v>
      </c>
      <c r="D93" s="2" t="s">
        <v>43</v>
      </c>
      <c r="E93" s="3">
        <v>1.2</v>
      </c>
      <c r="F93" s="31">
        <f t="shared" si="6"/>
        <v>432</v>
      </c>
    </row>
    <row r="94" spans="1:6">
      <c r="A94" s="85"/>
      <c r="B94" s="22" t="s">
        <v>220</v>
      </c>
      <c r="C94" s="23">
        <v>0.34</v>
      </c>
      <c r="D94" s="2" t="s">
        <v>43</v>
      </c>
      <c r="E94" s="3">
        <v>1.2</v>
      </c>
      <c r="F94" s="31">
        <f t="shared" si="6"/>
        <v>816.00000000000011</v>
      </c>
    </row>
    <row r="95" spans="1:6">
      <c r="A95" s="86"/>
      <c r="B95" s="39" t="s">
        <v>38</v>
      </c>
      <c r="C95" s="40">
        <v>0.3</v>
      </c>
      <c r="D95" s="2" t="s">
        <v>41</v>
      </c>
      <c r="E95" s="3">
        <v>2</v>
      </c>
      <c r="F95" s="31">
        <f>C95*E95*1000*1</f>
        <v>600</v>
      </c>
    </row>
    <row r="96" spans="1:6" ht="28.5" customHeight="1">
      <c r="A96" s="27">
        <v>5</v>
      </c>
      <c r="B96" s="87" t="s">
        <v>44</v>
      </c>
      <c r="C96" s="88"/>
      <c r="D96" s="88"/>
      <c r="E96" s="88"/>
      <c r="F96" s="34"/>
    </row>
    <row r="97" spans="1:6" ht="28.5">
      <c r="A97" s="84"/>
      <c r="B97" s="33" t="s">
        <v>158</v>
      </c>
      <c r="C97" s="38">
        <v>1.45</v>
      </c>
      <c r="D97" s="2" t="s">
        <v>163</v>
      </c>
      <c r="E97" s="3">
        <v>1.2</v>
      </c>
      <c r="F97" s="31">
        <f>C97*E97*1000*1</f>
        <v>1740</v>
      </c>
    </row>
    <row r="98" spans="1:6">
      <c r="A98" s="85"/>
      <c r="B98" s="33" t="s">
        <v>157</v>
      </c>
      <c r="C98" s="38">
        <v>0.79</v>
      </c>
      <c r="D98" s="2" t="s">
        <v>41</v>
      </c>
      <c r="E98" s="3">
        <v>1.2</v>
      </c>
      <c r="F98" s="31">
        <f>C98*E98*1000*1</f>
        <v>948</v>
      </c>
    </row>
    <row r="99" spans="1:6">
      <c r="A99" s="85"/>
      <c r="B99" s="33" t="s">
        <v>159</v>
      </c>
      <c r="C99" s="38">
        <v>0.48</v>
      </c>
      <c r="D99" s="2" t="s">
        <v>41</v>
      </c>
      <c r="E99" s="3">
        <v>1.2</v>
      </c>
      <c r="F99" s="31">
        <f>C99*E99*1000*1</f>
        <v>576</v>
      </c>
    </row>
    <row r="100" spans="1:6">
      <c r="A100" s="85"/>
      <c r="B100" s="33" t="s">
        <v>160</v>
      </c>
      <c r="C100" s="38">
        <v>0.35</v>
      </c>
      <c r="D100" s="2" t="s">
        <v>41</v>
      </c>
      <c r="E100" s="3">
        <v>1.2</v>
      </c>
      <c r="F100" s="31">
        <f>C100*E100*1000*1</f>
        <v>420</v>
      </c>
    </row>
    <row r="101" spans="1:6">
      <c r="A101" s="85"/>
      <c r="B101" s="33" t="s">
        <v>172</v>
      </c>
      <c r="C101" s="38">
        <v>0.37</v>
      </c>
      <c r="D101" s="2" t="s">
        <v>41</v>
      </c>
      <c r="E101" s="3">
        <v>1.2</v>
      </c>
      <c r="F101" s="31">
        <f>C101*E101*1000*1</f>
        <v>444</v>
      </c>
    </row>
    <row r="102" spans="1:6" ht="30.75" hidden="1" customHeight="1">
      <c r="A102" s="27">
        <v>6</v>
      </c>
      <c r="B102" s="87" t="s">
        <v>40</v>
      </c>
      <c r="C102" s="88"/>
      <c r="D102" s="88"/>
      <c r="E102" s="88"/>
      <c r="F102" s="34"/>
    </row>
    <row r="103" spans="1:6" ht="27" hidden="1" customHeight="1">
      <c r="A103" s="41"/>
      <c r="B103" s="42" t="s">
        <v>52</v>
      </c>
      <c r="C103" s="31">
        <v>0.64</v>
      </c>
      <c r="D103" s="2"/>
      <c r="E103" s="3"/>
      <c r="F103" s="34"/>
    </row>
    <row r="104" spans="1:6" ht="40.5" hidden="1" customHeight="1">
      <c r="A104" s="43"/>
      <c r="B104" s="44" t="s">
        <v>53</v>
      </c>
      <c r="C104" s="31">
        <v>0.33</v>
      </c>
      <c r="D104" s="2"/>
      <c r="E104" s="3"/>
      <c r="F104" s="34"/>
    </row>
    <row r="105" spans="1:6" ht="14.25" hidden="1" customHeight="1">
      <c r="A105" s="43"/>
      <c r="B105" s="45" t="s">
        <v>55</v>
      </c>
      <c r="C105" s="31">
        <v>0.41</v>
      </c>
      <c r="D105" s="2"/>
      <c r="E105" s="3"/>
      <c r="F105" s="34"/>
    </row>
    <row r="106" spans="1:6" ht="14.25" hidden="1" customHeight="1">
      <c r="A106" s="43"/>
      <c r="B106" s="45" t="s">
        <v>54</v>
      </c>
      <c r="C106" s="31">
        <v>0.45</v>
      </c>
      <c r="D106" s="2"/>
      <c r="E106" s="3"/>
      <c r="F106" s="34"/>
    </row>
    <row r="107" spans="1:6" ht="28.5" customHeight="1">
      <c r="A107" s="27">
        <v>6</v>
      </c>
      <c r="B107" s="87" t="s">
        <v>60</v>
      </c>
      <c r="C107" s="88"/>
      <c r="D107" s="88"/>
      <c r="E107" s="88"/>
      <c r="F107" s="28"/>
    </row>
    <row r="108" spans="1:6" ht="14.25" customHeight="1">
      <c r="A108" s="84"/>
      <c r="B108" s="33" t="s">
        <v>1</v>
      </c>
      <c r="C108" s="30">
        <v>0.33</v>
      </c>
      <c r="D108" s="2" t="s">
        <v>41</v>
      </c>
      <c r="E108" s="3">
        <v>1.5</v>
      </c>
      <c r="F108" s="31">
        <f t="shared" ref="F108:F113" si="7">C108*E108*1000*1</f>
        <v>495</v>
      </c>
    </row>
    <row r="109" spans="1:6" ht="14.25" customHeight="1">
      <c r="A109" s="85"/>
      <c r="B109" s="33" t="s">
        <v>135</v>
      </c>
      <c r="C109" s="30">
        <v>0.39500000000000002</v>
      </c>
      <c r="D109" s="2" t="s">
        <v>41</v>
      </c>
      <c r="E109" s="3">
        <v>1.2</v>
      </c>
      <c r="F109" s="31">
        <f t="shared" si="7"/>
        <v>474</v>
      </c>
    </row>
    <row r="110" spans="1:6" ht="14.25" customHeight="1">
      <c r="A110" s="85"/>
      <c r="B110" s="33" t="s">
        <v>136</v>
      </c>
      <c r="C110" s="30">
        <v>0.29199999999999998</v>
      </c>
      <c r="D110" s="2" t="s">
        <v>41</v>
      </c>
      <c r="E110" s="3">
        <v>1.5</v>
      </c>
      <c r="F110" s="31">
        <f t="shared" si="7"/>
        <v>437.99999999999994</v>
      </c>
    </row>
    <row r="111" spans="1:6" ht="28.5">
      <c r="A111" s="85"/>
      <c r="B111" s="33" t="s">
        <v>181</v>
      </c>
      <c r="C111" s="30">
        <v>0.31</v>
      </c>
      <c r="D111" s="2" t="s">
        <v>163</v>
      </c>
      <c r="E111" s="3">
        <v>2</v>
      </c>
      <c r="F111" s="31">
        <f>(0.1*E111*1000*1)+(0.21*E111*1000*2)</f>
        <v>1040</v>
      </c>
    </row>
    <row r="112" spans="1:6">
      <c r="A112" s="85"/>
      <c r="B112" s="29" t="s">
        <v>132</v>
      </c>
      <c r="C112" s="38">
        <v>1.02</v>
      </c>
      <c r="D112" s="2" t="s">
        <v>41</v>
      </c>
      <c r="E112" s="3">
        <v>1.2</v>
      </c>
      <c r="F112" s="31">
        <f t="shared" si="7"/>
        <v>1224</v>
      </c>
    </row>
    <row r="113" spans="1:19" ht="15.75" customHeight="1">
      <c r="A113" s="85"/>
      <c r="B113" s="29" t="s">
        <v>10</v>
      </c>
      <c r="C113" s="38">
        <v>0.08</v>
      </c>
      <c r="D113" s="2" t="s">
        <v>41</v>
      </c>
      <c r="E113" s="3">
        <v>1.2</v>
      </c>
      <c r="F113" s="31">
        <f t="shared" si="7"/>
        <v>96</v>
      </c>
    </row>
    <row r="114" spans="1:19" ht="15.75" customHeight="1">
      <c r="A114" s="85"/>
      <c r="B114" s="46" t="s">
        <v>222</v>
      </c>
      <c r="C114" s="38">
        <v>0.35</v>
      </c>
      <c r="D114" s="2" t="s">
        <v>41</v>
      </c>
      <c r="E114" s="3">
        <v>1.2</v>
      </c>
      <c r="F114" s="31">
        <f t="shared" ref="F114:F117" si="8">C114*E114*1000*1</f>
        <v>420</v>
      </c>
    </row>
    <row r="115" spans="1:19" ht="15.75" customHeight="1">
      <c r="A115" s="85"/>
      <c r="B115" s="46" t="s">
        <v>223</v>
      </c>
      <c r="C115" s="20">
        <v>0.04</v>
      </c>
      <c r="D115" s="2" t="s">
        <v>41</v>
      </c>
      <c r="E115" s="3">
        <v>1.2</v>
      </c>
      <c r="F115" s="31">
        <f t="shared" si="8"/>
        <v>48</v>
      </c>
    </row>
    <row r="116" spans="1:19" ht="15.75" customHeight="1">
      <c r="A116" s="85"/>
      <c r="B116" s="46" t="s">
        <v>224</v>
      </c>
      <c r="C116" s="20">
        <v>0.16</v>
      </c>
      <c r="D116" s="2" t="s">
        <v>41</v>
      </c>
      <c r="E116" s="3">
        <v>1.2</v>
      </c>
      <c r="F116" s="31">
        <f t="shared" si="8"/>
        <v>192</v>
      </c>
    </row>
    <row r="117" spans="1:19" ht="15.75" customHeight="1">
      <c r="A117" s="86"/>
      <c r="B117" s="46" t="s">
        <v>225</v>
      </c>
      <c r="C117" s="20">
        <v>0.21</v>
      </c>
      <c r="D117" s="2" t="s">
        <v>41</v>
      </c>
      <c r="E117" s="3">
        <v>1.2</v>
      </c>
      <c r="F117" s="31">
        <f t="shared" si="8"/>
        <v>252</v>
      </c>
    </row>
    <row r="118" spans="1:19" ht="27.75" customHeight="1">
      <c r="A118" s="27">
        <v>7</v>
      </c>
      <c r="B118" s="91" t="s">
        <v>61</v>
      </c>
      <c r="C118" s="92"/>
      <c r="D118" s="92"/>
      <c r="E118" s="92"/>
      <c r="F118" s="47"/>
    </row>
    <row r="119" spans="1:19" ht="15.75">
      <c r="A119" s="41"/>
      <c r="B119" s="29" t="s">
        <v>130</v>
      </c>
      <c r="C119" s="38">
        <v>0.14000000000000001</v>
      </c>
      <c r="D119" s="2" t="s">
        <v>41</v>
      </c>
      <c r="E119" s="3">
        <v>1.5</v>
      </c>
      <c r="F119" s="31">
        <f>C119*E119*1000*1</f>
        <v>210.00000000000003</v>
      </c>
    </row>
    <row r="120" spans="1:19" ht="28.5" customHeight="1">
      <c r="A120" s="27">
        <v>8</v>
      </c>
      <c r="B120" s="87" t="s">
        <v>62</v>
      </c>
      <c r="C120" s="88"/>
      <c r="D120" s="88"/>
      <c r="E120" s="88"/>
      <c r="F120" s="28"/>
    </row>
    <row r="121" spans="1:19" ht="15.75">
      <c r="A121" s="43"/>
      <c r="B121" s="29" t="s">
        <v>131</v>
      </c>
      <c r="C121" s="38">
        <v>0.51</v>
      </c>
      <c r="D121" s="2" t="s">
        <v>41</v>
      </c>
      <c r="E121" s="3">
        <v>1.5</v>
      </c>
      <c r="F121" s="31">
        <f>C121*E121*1000*1</f>
        <v>765</v>
      </c>
    </row>
    <row r="122" spans="1:19" ht="30.75" customHeight="1">
      <c r="A122" s="27">
        <v>9</v>
      </c>
      <c r="B122" s="87" t="s">
        <v>40</v>
      </c>
      <c r="C122" s="88"/>
      <c r="D122" s="88"/>
      <c r="E122" s="88"/>
      <c r="F122" s="34"/>
    </row>
    <row r="123" spans="1:19" ht="28.5">
      <c r="A123" s="84"/>
      <c r="B123" s="48" t="s">
        <v>52</v>
      </c>
      <c r="C123" s="28">
        <f>0.64+0.28</f>
        <v>0.92</v>
      </c>
      <c r="D123" s="2" t="s">
        <v>163</v>
      </c>
      <c r="E123" s="3">
        <v>1.2</v>
      </c>
      <c r="F123" s="31">
        <f>C123*E123*1000*1</f>
        <v>1104</v>
      </c>
    </row>
    <row r="124" spans="1:19" s="10" customFormat="1" ht="15">
      <c r="A124" s="85"/>
      <c r="B124" s="49" t="s">
        <v>240</v>
      </c>
      <c r="C124" s="2">
        <v>0.54</v>
      </c>
      <c r="D124" s="2" t="s">
        <v>41</v>
      </c>
      <c r="E124" s="3">
        <v>1.2</v>
      </c>
      <c r="F124" s="31">
        <f>C124*E124*1000*1</f>
        <v>648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s="10" customFormat="1">
      <c r="A125" s="85"/>
      <c r="B125" s="50" t="s">
        <v>174</v>
      </c>
      <c r="C125" s="28">
        <v>0.43</v>
      </c>
      <c r="D125" s="2" t="s">
        <v>43</v>
      </c>
      <c r="E125" s="3">
        <v>1.5</v>
      </c>
      <c r="F125" s="31">
        <f>C125*E125*1000*2</f>
        <v>1290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s="10" customFormat="1" ht="14.25" customHeight="1">
      <c r="A126" s="85"/>
      <c r="B126" s="50" t="s">
        <v>175</v>
      </c>
      <c r="C126" s="28">
        <v>0.34</v>
      </c>
      <c r="D126" s="2" t="s">
        <v>41</v>
      </c>
      <c r="E126" s="3">
        <v>1.5</v>
      </c>
      <c r="F126" s="31">
        <f t="shared" ref="F126:F132" si="9">C126*E126*1000*1</f>
        <v>510</v>
      </c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27">
      <c r="A127" s="85"/>
      <c r="B127" s="44" t="s">
        <v>53</v>
      </c>
      <c r="C127" s="28">
        <v>0.92500000000000004</v>
      </c>
      <c r="D127" s="2" t="s">
        <v>41</v>
      </c>
      <c r="E127" s="3">
        <v>1.5</v>
      </c>
      <c r="F127" s="31">
        <f t="shared" si="9"/>
        <v>1387.5000000000002</v>
      </c>
    </row>
    <row r="128" spans="1:19" ht="14.25" customHeight="1">
      <c r="A128" s="85"/>
      <c r="B128" s="45" t="s">
        <v>129</v>
      </c>
      <c r="C128" s="28">
        <v>0.41</v>
      </c>
      <c r="D128" s="2" t="s">
        <v>41</v>
      </c>
      <c r="E128" s="3">
        <v>1.5</v>
      </c>
      <c r="F128" s="31">
        <f t="shared" si="9"/>
        <v>615</v>
      </c>
    </row>
    <row r="129" spans="1:19">
      <c r="A129" s="85"/>
      <c r="B129" s="44" t="s">
        <v>59</v>
      </c>
      <c r="C129" s="28">
        <v>0.45</v>
      </c>
      <c r="D129" s="2" t="s">
        <v>41</v>
      </c>
      <c r="E129" s="3">
        <v>1.5</v>
      </c>
      <c r="F129" s="31">
        <f t="shared" si="9"/>
        <v>675</v>
      </c>
    </row>
    <row r="130" spans="1:19" s="10" customFormat="1">
      <c r="A130" s="85"/>
      <c r="B130" s="42" t="s">
        <v>176</v>
      </c>
      <c r="C130" s="28">
        <v>0.28999999999999998</v>
      </c>
      <c r="D130" s="2" t="s">
        <v>41</v>
      </c>
      <c r="E130" s="3">
        <v>1.5</v>
      </c>
      <c r="F130" s="31">
        <f t="shared" si="9"/>
        <v>434.99999999999994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s="10" customFormat="1">
      <c r="A131" s="85"/>
      <c r="B131" s="51" t="s">
        <v>173</v>
      </c>
      <c r="C131" s="28">
        <v>0.33</v>
      </c>
      <c r="D131" s="2" t="s">
        <v>41</v>
      </c>
      <c r="E131" s="3">
        <v>1.5</v>
      </c>
      <c r="F131" s="31">
        <f t="shared" si="9"/>
        <v>495</v>
      </c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s="10" customFormat="1" ht="28.5">
      <c r="A132" s="86"/>
      <c r="B132" s="44" t="s">
        <v>177</v>
      </c>
      <c r="C132" s="28">
        <f>0.63*2+0.32</f>
        <v>1.58</v>
      </c>
      <c r="D132" s="2" t="s">
        <v>163</v>
      </c>
      <c r="E132" s="3">
        <v>1.2</v>
      </c>
      <c r="F132" s="31">
        <f t="shared" si="9"/>
        <v>1896</v>
      </c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5.75">
      <c r="A133" s="27">
        <v>10</v>
      </c>
      <c r="B133" s="87"/>
      <c r="C133" s="88"/>
      <c r="D133" s="93"/>
      <c r="E133" s="5" t="s">
        <v>237</v>
      </c>
      <c r="F133" s="52">
        <f>SUBTOTAL(109,F6:F132)</f>
        <v>97575.5</v>
      </c>
    </row>
    <row r="134" spans="1:19">
      <c r="A134" s="4"/>
    </row>
    <row r="135" spans="1:19" ht="135" customHeight="1">
      <c r="A135" s="90"/>
      <c r="B135" s="90"/>
      <c r="C135" s="90"/>
      <c r="D135" s="90"/>
      <c r="E135" s="90"/>
      <c r="F135" s="90"/>
    </row>
  </sheetData>
  <mergeCells count="21">
    <mergeCell ref="B96:E96"/>
    <mergeCell ref="B74:E74"/>
    <mergeCell ref="A123:A132"/>
    <mergeCell ref="A97:A101"/>
    <mergeCell ref="B102:E102"/>
    <mergeCell ref="A135:F135"/>
    <mergeCell ref="B122:E122"/>
    <mergeCell ref="B107:E107"/>
    <mergeCell ref="B118:E118"/>
    <mergeCell ref="B120:E120"/>
    <mergeCell ref="B133:D133"/>
    <mergeCell ref="A108:A117"/>
    <mergeCell ref="A1:F1"/>
    <mergeCell ref="A75:A95"/>
    <mergeCell ref="B5:E5"/>
    <mergeCell ref="B47:E47"/>
    <mergeCell ref="B65:E65"/>
    <mergeCell ref="A2:B2"/>
    <mergeCell ref="A6:A46"/>
    <mergeCell ref="A66:A73"/>
    <mergeCell ref="A48:A64"/>
  </mergeCells>
  <phoneticPr fontId="14" type="noConversion"/>
  <pageMargins left="0.25" right="0.25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Sprzątanie ulic</vt:lpstr>
      <vt:lpstr>Sprzątanie chodników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tnarolski</dc:creator>
  <cp:lastModifiedBy>Janina Stachera</cp:lastModifiedBy>
  <cp:lastPrinted>2024-01-29T12:05:22Z</cp:lastPrinted>
  <dcterms:created xsi:type="dcterms:W3CDTF">2017-02-17T07:42:50Z</dcterms:created>
  <dcterms:modified xsi:type="dcterms:W3CDTF">2024-02-05T07:29:21Z</dcterms:modified>
</cp:coreProperties>
</file>