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F477D0D8-6BC6-457B-A9CF-F22507C1F261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Zadanie 1" sheetId="1" r:id="rId1"/>
    <sheet name="Zadanie 2" sheetId="2" r:id="rId2"/>
    <sheet name="Zadanie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2" l="1"/>
  <c r="N12" i="2" s="1"/>
  <c r="L11" i="2"/>
  <c r="L10" i="2"/>
  <c r="N10" i="2" s="1"/>
  <c r="O12" i="2" l="1"/>
  <c r="N11" i="2"/>
  <c r="O11" i="2" s="1"/>
  <c r="O10" i="2"/>
  <c r="J7" i="3"/>
  <c r="L7" i="3" s="1"/>
  <c r="N7" i="3" s="1"/>
  <c r="O7" i="3" s="1"/>
  <c r="J6" i="3"/>
  <c r="L6" i="3" s="1"/>
  <c r="L8" i="3" l="1"/>
  <c r="N6" i="3"/>
  <c r="O6" i="3" l="1"/>
  <c r="O8" i="3" s="1"/>
  <c r="N8" i="3"/>
  <c r="L8" i="2"/>
  <c r="L7" i="2"/>
  <c r="L9" i="2"/>
  <c r="N7" i="2" l="1"/>
  <c r="O7" i="2" s="1"/>
  <c r="L13" i="2"/>
  <c r="N8" i="2"/>
  <c r="O8" i="2" s="1"/>
  <c r="N9" i="2"/>
  <c r="N13" i="2" l="1"/>
  <c r="O9" i="2"/>
  <c r="O13" i="2" s="1"/>
  <c r="J10" i="1" l="1"/>
  <c r="L10" i="1" s="1"/>
  <c r="J9" i="1"/>
  <c r="L9" i="1" s="1"/>
  <c r="J8" i="1"/>
  <c r="L8" i="1" s="1"/>
  <c r="J7" i="1"/>
  <c r="L7" i="1" s="1"/>
  <c r="L11" i="1" l="1"/>
  <c r="N9" i="1"/>
  <c r="O9" i="1" s="1"/>
  <c r="N7" i="1"/>
  <c r="O7" i="1" s="1"/>
  <c r="N8" i="1"/>
  <c r="O8" i="1" s="1"/>
  <c r="N10" i="1"/>
  <c r="N11" i="1" l="1"/>
  <c r="O10" i="1"/>
  <c r="O11" i="1" l="1"/>
</calcChain>
</file>

<file path=xl/sharedStrings.xml><?xml version="1.0" encoding="utf-8"?>
<sst xmlns="http://schemas.openxmlformats.org/spreadsheetml/2006/main" count="154" uniqueCount="62">
  <si>
    <t>FORMULARZ CENOWY</t>
  </si>
  <si>
    <t>Lp.</t>
  </si>
  <si>
    <t>OKREŚLENIE  PRZEDMIOTU ZAMÓWIENIA</t>
  </si>
  <si>
    <t xml:space="preserve">NAZWA  HANDLOWA  LEKU, dawka </t>
  </si>
  <si>
    <t>PRODUCENT</t>
  </si>
  <si>
    <t>POSTAĆ</t>
  </si>
  <si>
    <t>DAWKA</t>
  </si>
  <si>
    <t>PORCJA</t>
  </si>
  <si>
    <t>ILOŚĆ SZT.</t>
  </si>
  <si>
    <t>ILOŚĆ SZT. W OPAK.</t>
  </si>
  <si>
    <t>ILOŚĆ OPAK.</t>
  </si>
  <si>
    <t>CENA NETTO        1 OPAK.</t>
  </si>
  <si>
    <t xml:space="preserve">WARTOŚĆ  NETTO               </t>
  </si>
  <si>
    <t>VAT %</t>
  </si>
  <si>
    <t xml:space="preserve">WARTOŚĆ  VAT                  </t>
  </si>
  <si>
    <t xml:space="preserve">WARTOŚĆ  BRUTTO           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</si>
  <si>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</si>
  <si>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</si>
  <si>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</si>
  <si>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</si>
  <si>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</si>
  <si>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</si>
  <si>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</si>
  <si>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</si>
  <si>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</si>
  <si>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</si>
  <si>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</si>
  <si>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10x11=12.</t>
  </si>
  <si>
    <t>13.</t>
  </si>
  <si>
    <t>12x13=14.</t>
  </si>
  <si>
    <t>12+14=15.</t>
  </si>
  <si>
    <t>r-r do wstrzyk. i inf.</t>
  </si>
  <si>
    <t xml:space="preserve"> 0,5 mmol/ml</t>
  </si>
  <si>
    <t xml:space="preserve">10 ml. </t>
  </si>
  <si>
    <t xml:space="preserve">20 ml. </t>
  </si>
  <si>
    <t xml:space="preserve">15 ml. </t>
  </si>
  <si>
    <t xml:space="preserve">60 ml </t>
  </si>
  <si>
    <t xml:space="preserve">r-r do wstrzyk. i inf.ampułko strzykawki </t>
  </si>
  <si>
    <t xml:space="preserve">20ml. </t>
  </si>
  <si>
    <t>Gadobenian dimegluminy, dedykowany do badań wątroby w opakowaniach od 10 do 20 ml</t>
  </si>
  <si>
    <t>529 mg/ml</t>
  </si>
  <si>
    <t>10ML</t>
  </si>
  <si>
    <t>ilość opakowań</t>
  </si>
  <si>
    <t>Zadanie nr 1</t>
  </si>
  <si>
    <t>Zadanie nr 2</t>
  </si>
  <si>
    <t>RAZEM</t>
  </si>
  <si>
    <t>279,32 mg kwasu gadoterowego (w postaci soli
megluminowej),Stężenie środka
kontrastowego
279,32 mg/ml
0,5 mmol/ml
Osmolalność przy 37C
1350 mOsm/kg H2O
Lepkość przy 20C
3,2 mPa*s
Lepkość przy 37C
2,0 mPa*s
pH
6,5 -8,0</t>
  </si>
  <si>
    <t>279,32 mg kwasu gadoterowego (w postaci soli
megluminowej),Stężenie środka
kontrastowego
279,32 mg/ml
0,5 mmol/ml
Osmolalność przy 37C
1350 mOsm/kg H2O
Lepkość przy 20C
3,2 mPa*s
Lepkość przy 37C
2,0 mPa*s
pH
6,5 -8,1</t>
  </si>
  <si>
    <t>279,32 mg kwasu gadoterowego (w postaci soli
megluminowej),Stężenie środka
kontrastowego
279,32 mg/ml
0,5 mmol/ml
Osmolalność przy 37C
1350 mOsm/kg H2O
Lepkość przy 20C
3,2 mPa*s
Lepkość przy 37C
2,0 mPa*s
pH
6,5 -8,2</t>
  </si>
  <si>
    <t>279,32 mg kwasu gadoterowego (w postaci soli
megluminowej),Stężenie środka
kontrastowego
279,32 mg/ml
0,5 mmol/ml
Osmolalność przy 37C
1350 mOsm/kg H2O
Lepkość przy 20C
3,2 mPa*s
Lepkość przy 37C
2,0 mPa*s
pH
6,5 -8,3</t>
  </si>
  <si>
    <t>279,32 mg kwasu gadoterowego (w postaci soli
megluminowej),Stężenie środka
kontrastowego
279,32 mg/ml
0,5 mmol/ml
Osmolalność przy 37C
1350 mOsm/kg H2O
Lepkość przy 20C
3,2 mPa*s
Lepkość przy 37C
2,0 mPa*s
pH
6,5 -8,4</t>
  </si>
  <si>
    <t>279,32 mg kwasu gadoterowego (w postaci soli
megluminowej),Stężenie środka
kontrastowego
279,32 mg/ml
0,5 mmol/ml
Osmolalność przy 37C
1350 mOsm/kg H2O
Lepkość przy 20C
3,2 mPa*s
Lepkość przy 37C
2,0 mPa*s
pH
6,5 -8,5</t>
  </si>
  <si>
    <t>Parametry opisane w rubryce nr 2 ( OKREŚLENIE  PRZEDMIOTU ZAMÓWIENIA) powinny być potwierdzone w Charakterystyce Produktu</t>
  </si>
  <si>
    <t>Paramagnetyczny środek kontrastowy zawierający gadopiklenol, stężenie środka kontrastowego 0,5 mmol/ml gadolinu w opakowaniach od 7,5 ml do 50 ml</t>
  </si>
  <si>
    <t>7,5 ml</t>
  </si>
  <si>
    <t>50 ml</t>
  </si>
  <si>
    <t>Załącznik 2.1 do SWZ</t>
  </si>
  <si>
    <t>Załacznik 2.2 do SWZ</t>
  </si>
  <si>
    <t>w poz. 1 Zamawiający dopuści do wyceny Clariscan, 0,5 mmol/ml; 20ml, roztw.d/wstrz., 10 fiolek w ilości 20 opakowań- Wykonawca dokona samodzielnie zmian w formularzu cenowym</t>
  </si>
  <si>
    <t>w poz. 2 Zamawiający dopuści do wyceny Clariscan, 0,5 mmol/ml; 15ml, roztw.d/wstrz., 10 fiolek w ilości 20 opakowań</t>
  </si>
  <si>
    <r>
      <t xml:space="preserve">Zadanie nr 3 </t>
    </r>
    <r>
      <rPr>
        <b/>
        <sz val="10"/>
        <color theme="9" tint="-0.249977111117893"/>
        <rFont val="Arial"/>
        <family val="2"/>
        <charset val="238"/>
      </rPr>
      <t>zmiana 1</t>
    </r>
  </si>
  <si>
    <t>Załącznik 2.3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</si>
</sst>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zł&quot;"/>
    <numFmt numFmtId="165" formatCode="_-* #,##0\ [$zł-415]_-;\-* #,##0\ [$zł-415]_-;_-* &quot;-&quot;??\ [$zł-415]_-;_-@_-"/>
    <numFmt numFmtId="166" formatCode="[$-415]General"/>
    <numFmt numFmtId="167" formatCode="&quot; &quot;#,##0.00&quot;      &quot;;&quot;-&quot;#,##0.00&quot;      &quot;;&quot; -&quot;#&quot;      &quot;;@&quot; &quot;"/>
    <numFmt numFmtId="168" formatCode="&quot; &quot;#,##0&quot;      &quot;;&quot;-&quot;#,##0&quot;      &quot;;&quot; -&quot;#&quot;      &quot;;@&quot; 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 CE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theme="9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6" fontId="6" fillId="0" borderId="0"/>
    <xf numFmtId="167" fontId="6" fillId="0" borderId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2" fillId="0" borderId="1" xfId="0" applyFont="1" applyBorder="1"/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166" fontId="7" fillId="0" borderId="3" xfId="2" applyFont="1" applyBorder="1" applyAlignment="1">
      <alignment horizontal="center" vertical="center" wrapText="1"/>
    </xf>
    <xf numFmtId="166" fontId="8" fillId="0" borderId="3" xfId="2" applyFont="1" applyBorder="1" applyAlignment="1">
      <alignment horizontal="center" vertical="center" wrapText="1"/>
    </xf>
    <xf numFmtId="168" fontId="7" fillId="0" borderId="3" xfId="3" applyNumberFormat="1" applyFont="1" applyBorder="1" applyAlignment="1">
      <alignment horizontal="center" vertical="center" wrapText="1"/>
    </xf>
    <xf numFmtId="9" fontId="5" fillId="0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166" fontId="7" fillId="0" borderId="3" xfId="2" applyFont="1" applyBorder="1" applyAlignment="1">
      <alignment horizontal="left" vertical="center" wrapText="1"/>
    </xf>
    <xf numFmtId="166" fontId="7" fillId="0" borderId="3" xfId="2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" fontId="7" fillId="0" borderId="3" xfId="3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166" fontId="7" fillId="0" borderId="4" xfId="2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6" fontId="8" fillId="0" borderId="6" xfId="2" applyFont="1" applyBorder="1" applyAlignment="1">
      <alignment horizontal="center" vertical="center" wrapText="1"/>
    </xf>
    <xf numFmtId="166" fontId="7" fillId="0" borderId="2" xfId="2" applyFont="1" applyBorder="1" applyAlignment="1">
      <alignment horizontal="center" vertical="center" wrapText="1"/>
    </xf>
    <xf numFmtId="1" fontId="7" fillId="0" borderId="7" xfId="3" applyNumberFormat="1" applyFont="1" applyBorder="1" applyAlignment="1">
      <alignment horizontal="center" vertical="center" wrapText="1"/>
    </xf>
    <xf numFmtId="166" fontId="8" fillId="0" borderId="2" xfId="2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6" fontId="8" fillId="0" borderId="5" xfId="2" applyFont="1" applyBorder="1" applyAlignment="1">
      <alignment horizontal="center" vertical="center" wrapText="1"/>
    </xf>
    <xf numFmtId="166" fontId="7" fillId="0" borderId="5" xfId="2" applyFont="1" applyBorder="1" applyAlignment="1">
      <alignment horizontal="center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wrapText="1"/>
    </xf>
    <xf numFmtId="4" fontId="10" fillId="3" borderId="2" xfId="0" applyNumberFormat="1" applyFont="1" applyFill="1" applyBorder="1" applyAlignment="1">
      <alignment horizontal="center" wrapText="1"/>
    </xf>
    <xf numFmtId="0" fontId="11" fillId="0" borderId="0" xfId="0" applyFont="1"/>
    <xf numFmtId="3" fontId="9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6" fontId="13" fillId="0" borderId="3" xfId="2" applyFont="1" applyBorder="1" applyAlignment="1">
      <alignment vertical="center" wrapText="1"/>
    </xf>
    <xf numFmtId="4" fontId="4" fillId="0" borderId="11" xfId="0" applyNumberFormat="1" applyFont="1" applyBorder="1"/>
    <xf numFmtId="1" fontId="5" fillId="0" borderId="2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right"/>
    </xf>
  </cellXfs>
  <cellStyles count="4">
    <cellStyle name="Excel Built-in Comma" xfId="3" xr:uid="{00000000-0005-0000-0000-000000000000}"/>
    <cellStyle name="Excel Built-in Normal" xfId="2" xr:uid="{00000000-0005-0000-0000-000001000000}"/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view="pageBreakPreview" zoomScale="106" zoomScaleNormal="100" zoomScaleSheetLayoutView="106" workbookViewId="0">
      <selection activeCell="J10" sqref="J10"/>
    </sheetView>
  </sheetViews>
  <sheetFormatPr defaultRowHeight="15" x14ac:dyDescent="0.25"/>
  <cols>
    <col min="1" max="1" width="4.140625" customWidth="1"/>
    <col min="2" max="2" width="23.140625" customWidth="1"/>
    <col min="3" max="3" width="10.85546875" customWidth="1"/>
    <col min="4" max="4" width="10.28515625" customWidth="1"/>
    <col min="7" max="7" width="7.42578125" customWidth="1"/>
    <col min="8" max="8" width="7.7109375" customWidth="1"/>
    <col min="9" max="9" width="5.5703125" customWidth="1"/>
    <col min="10" max="10" width="7.7109375" customWidth="1"/>
    <col min="12" max="12" width="11.85546875" customWidth="1"/>
    <col min="13" max="13" width="4.5703125" customWidth="1"/>
    <col min="14" max="14" width="9.85546875" bestFit="1" customWidth="1"/>
    <col min="15" max="15" width="12.140625" customWidth="1"/>
  </cols>
  <sheetData>
    <row r="1" spans="1:15" x14ac:dyDescent="0.25">
      <c r="N1" s="55" t="s">
        <v>56</v>
      </c>
      <c r="O1" s="55"/>
    </row>
    <row r="2" spans="1:15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x14ac:dyDescent="0.2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x14ac:dyDescent="0.25">
      <c r="A4" s="4"/>
      <c r="B4" s="4"/>
      <c r="C4" s="5"/>
      <c r="D4" s="5"/>
      <c r="E4" s="1"/>
      <c r="F4" s="2"/>
      <c r="G4" s="6"/>
      <c r="H4" s="3"/>
      <c r="I4" s="1"/>
      <c r="J4" s="1"/>
      <c r="K4" s="1"/>
      <c r="L4" s="1"/>
      <c r="M4" s="5"/>
      <c r="N4" s="7"/>
      <c r="O4" s="8"/>
    </row>
    <row r="5" spans="1:15" ht="45.75" customHeight="1" x14ac:dyDescent="0.25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7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9" t="s">
        <v>13</v>
      </c>
      <c r="N5" s="18" t="s">
        <v>14</v>
      </c>
      <c r="O5" s="18" t="s">
        <v>15</v>
      </c>
    </row>
    <row r="6" spans="1:15" ht="12" customHeight="1" x14ac:dyDescent="0.25">
      <c r="A6" s="20" t="s">
        <v>16</v>
      </c>
      <c r="B6" s="20" t="s">
        <v>17</v>
      </c>
      <c r="C6" s="20" t="s">
        <v>18</v>
      </c>
      <c r="D6" s="20" t="s">
        <v>19</v>
      </c>
      <c r="E6" s="20" t="s">
        <v>20</v>
      </c>
      <c r="F6" s="20" t="s">
        <v>21</v>
      </c>
      <c r="G6" s="20" t="s">
        <v>22</v>
      </c>
      <c r="H6" s="21" t="s">
        <v>23</v>
      </c>
      <c r="I6" s="20" t="s">
        <v>24</v>
      </c>
      <c r="J6" s="20" t="s">
        <v>25</v>
      </c>
      <c r="K6" s="22" t="s">
        <v>26</v>
      </c>
      <c r="L6" s="22" t="s">
        <v>27</v>
      </c>
      <c r="M6" s="20" t="s">
        <v>28</v>
      </c>
      <c r="N6" s="22" t="s">
        <v>29</v>
      </c>
      <c r="O6" s="22" t="s">
        <v>30</v>
      </c>
    </row>
    <row r="7" spans="1:15" ht="161.1" customHeight="1" x14ac:dyDescent="0.25">
      <c r="A7" s="10" t="s">
        <v>16</v>
      </c>
      <c r="B7" s="48" t="s">
        <v>46</v>
      </c>
      <c r="C7" s="25"/>
      <c r="D7" s="25"/>
      <c r="E7" s="11" t="s">
        <v>31</v>
      </c>
      <c r="F7" s="12" t="s">
        <v>32</v>
      </c>
      <c r="G7" s="11" t="s">
        <v>33</v>
      </c>
      <c r="H7" s="26">
        <v>360</v>
      </c>
      <c r="I7" s="41">
        <v>1</v>
      </c>
      <c r="J7" s="52">
        <f>H7/I7</f>
        <v>360</v>
      </c>
      <c r="K7" s="27">
        <v>0</v>
      </c>
      <c r="L7" s="27">
        <f>J7*K7</f>
        <v>0</v>
      </c>
      <c r="M7" s="14">
        <v>0.08</v>
      </c>
      <c r="N7" s="27">
        <f>L7*M7</f>
        <v>0</v>
      </c>
      <c r="O7" s="28">
        <f>L7+N7</f>
        <v>0</v>
      </c>
    </row>
    <row r="8" spans="1:15" ht="168.75" x14ac:dyDescent="0.25">
      <c r="A8" s="10">
        <v>2</v>
      </c>
      <c r="B8" s="48" t="s">
        <v>47</v>
      </c>
      <c r="C8" s="25"/>
      <c r="D8" s="25"/>
      <c r="E8" s="11" t="s">
        <v>31</v>
      </c>
      <c r="F8" s="12" t="s">
        <v>32</v>
      </c>
      <c r="G8" s="29" t="s">
        <v>34</v>
      </c>
      <c r="H8" s="26">
        <v>2500</v>
      </c>
      <c r="I8" s="41">
        <v>1</v>
      </c>
      <c r="J8" s="52">
        <f t="shared" ref="J8:J10" si="0">H8/I8</f>
        <v>2500</v>
      </c>
      <c r="K8" s="27">
        <v>0</v>
      </c>
      <c r="L8" s="27">
        <f t="shared" ref="L8:L10" si="1">J8*K8</f>
        <v>0</v>
      </c>
      <c r="M8" s="14">
        <v>0.08</v>
      </c>
      <c r="N8" s="27">
        <f t="shared" ref="N8:N10" si="2">L8*M8</f>
        <v>0</v>
      </c>
      <c r="O8" s="28">
        <f t="shared" ref="O8:O11" si="3">L8+N8</f>
        <v>0</v>
      </c>
    </row>
    <row r="9" spans="1:15" ht="168.75" x14ac:dyDescent="0.25">
      <c r="A9" s="10">
        <v>3</v>
      </c>
      <c r="B9" s="48" t="s">
        <v>48</v>
      </c>
      <c r="C9" s="30"/>
      <c r="D9" s="25"/>
      <c r="E9" s="11" t="s">
        <v>31</v>
      </c>
      <c r="F9" s="31" t="s">
        <v>32</v>
      </c>
      <c r="G9" s="32" t="s">
        <v>35</v>
      </c>
      <c r="H9" s="33">
        <v>1800</v>
      </c>
      <c r="I9" s="41">
        <v>1</v>
      </c>
      <c r="J9" s="52">
        <f t="shared" si="0"/>
        <v>1800</v>
      </c>
      <c r="K9" s="27">
        <v>0</v>
      </c>
      <c r="L9" s="27">
        <f t="shared" si="1"/>
        <v>0</v>
      </c>
      <c r="M9" s="14">
        <v>0.08</v>
      </c>
      <c r="N9" s="27">
        <f t="shared" si="2"/>
        <v>0</v>
      </c>
      <c r="O9" s="28">
        <f t="shared" si="3"/>
        <v>0</v>
      </c>
    </row>
    <row r="10" spans="1:15" ht="169.5" thickBot="1" x14ac:dyDescent="0.3">
      <c r="A10" s="10">
        <v>4</v>
      </c>
      <c r="B10" s="48" t="s">
        <v>49</v>
      </c>
      <c r="C10" s="30"/>
      <c r="D10" s="25"/>
      <c r="E10" s="11" t="s">
        <v>31</v>
      </c>
      <c r="F10" s="31" t="s">
        <v>32</v>
      </c>
      <c r="G10" s="32" t="s">
        <v>36</v>
      </c>
      <c r="H10" s="33">
        <v>1200</v>
      </c>
      <c r="I10" s="41">
        <v>1</v>
      </c>
      <c r="J10" s="52">
        <f t="shared" si="0"/>
        <v>1200</v>
      </c>
      <c r="K10" s="27">
        <v>0</v>
      </c>
      <c r="L10" s="27">
        <f t="shared" si="1"/>
        <v>0</v>
      </c>
      <c r="M10" s="14">
        <v>0.08</v>
      </c>
      <c r="N10" s="27">
        <f t="shared" si="2"/>
        <v>0</v>
      </c>
      <c r="O10" s="28">
        <f t="shared" si="3"/>
        <v>0</v>
      </c>
    </row>
    <row r="11" spans="1:15" ht="27.75" customHeight="1" thickBot="1" x14ac:dyDescent="0.3">
      <c r="A11" s="58" t="s">
        <v>45</v>
      </c>
      <c r="B11" s="59"/>
      <c r="C11" s="59"/>
      <c r="D11" s="59"/>
      <c r="E11" s="59"/>
      <c r="F11" s="59"/>
      <c r="G11" s="59"/>
      <c r="H11" s="59"/>
      <c r="I11" s="59"/>
      <c r="J11" s="59"/>
      <c r="K11" s="60"/>
      <c r="L11" s="54">
        <f>SUM(L7:L10)</f>
        <v>0</v>
      </c>
      <c r="M11" s="9"/>
      <c r="N11" s="54">
        <f>SUM(N7:N10)</f>
        <v>0</v>
      </c>
      <c r="O11" s="54">
        <f t="shared" si="3"/>
        <v>0</v>
      </c>
    </row>
    <row r="12" spans="1:15" x14ac:dyDescent="0.25">
      <c r="A12" t="s">
        <v>52</v>
      </c>
    </row>
  </sheetData>
  <mergeCells count="4">
    <mergeCell ref="N1:O1"/>
    <mergeCell ref="A2:O2"/>
    <mergeCell ref="A3:O3"/>
    <mergeCell ref="A11:K11"/>
  </mergeCells>
  <phoneticPr fontId="12" type="noConversion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"/>
  <sheetViews>
    <sheetView view="pageBreakPreview" topLeftCell="A16" zoomScaleNormal="100" zoomScaleSheetLayoutView="100" workbookViewId="0">
      <selection activeCell="K7" sqref="K7:K12"/>
    </sheetView>
  </sheetViews>
  <sheetFormatPr defaultRowHeight="15" x14ac:dyDescent="0.25"/>
  <cols>
    <col min="1" max="1" width="5.7109375" customWidth="1"/>
    <col min="2" max="2" width="16" customWidth="1"/>
    <col min="3" max="3" width="10.140625" customWidth="1"/>
    <col min="4" max="4" width="11" customWidth="1"/>
    <col min="7" max="7" width="8.28515625" customWidth="1"/>
    <col min="8" max="8" width="8" customWidth="1"/>
    <col min="9" max="9" width="7.7109375" customWidth="1"/>
    <col min="12" max="12" width="14" customWidth="1"/>
    <col min="13" max="13" width="5.28515625" customWidth="1"/>
    <col min="15" max="15" width="12" customWidth="1"/>
  </cols>
  <sheetData>
    <row r="1" spans="1:15" x14ac:dyDescent="0.25">
      <c r="N1" s="55" t="s">
        <v>57</v>
      </c>
      <c r="O1" s="55"/>
    </row>
    <row r="2" spans="1:15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x14ac:dyDescent="0.25">
      <c r="A3" s="57" t="s">
        <v>44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x14ac:dyDescent="0.25">
      <c r="A4" s="4"/>
      <c r="B4" s="4"/>
      <c r="C4" s="5"/>
      <c r="D4" s="5"/>
      <c r="E4" s="1"/>
      <c r="F4" s="2"/>
      <c r="G4" s="6"/>
      <c r="H4" s="1"/>
      <c r="I4" s="1"/>
      <c r="J4" s="1"/>
      <c r="K4" s="1"/>
      <c r="L4" s="1"/>
      <c r="M4" s="5"/>
      <c r="N4" s="7"/>
      <c r="O4" s="8"/>
    </row>
    <row r="5" spans="1:15" s="45" customFormat="1" ht="45" x14ac:dyDescent="0.2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46" t="s">
        <v>8</v>
      </c>
      <c r="I5" s="18" t="s">
        <v>9</v>
      </c>
      <c r="J5" s="46" t="s">
        <v>42</v>
      </c>
      <c r="K5" s="18" t="s">
        <v>11</v>
      </c>
      <c r="L5" s="18" t="s">
        <v>12</v>
      </c>
      <c r="M5" s="19" t="s">
        <v>13</v>
      </c>
      <c r="N5" s="18" t="s">
        <v>14</v>
      </c>
      <c r="O5" s="18" t="s">
        <v>15</v>
      </c>
    </row>
    <row r="6" spans="1:15" s="45" customFormat="1" ht="11.25" customHeight="1" x14ac:dyDescent="0.2">
      <c r="A6" s="43" t="s">
        <v>16</v>
      </c>
      <c r="B6" s="43" t="s">
        <v>17</v>
      </c>
      <c r="C6" s="43" t="s">
        <v>18</v>
      </c>
      <c r="D6" s="43" t="s">
        <v>19</v>
      </c>
      <c r="E6" s="43" t="s">
        <v>20</v>
      </c>
      <c r="F6" s="43" t="s">
        <v>21</v>
      </c>
      <c r="G6" s="43" t="s">
        <v>22</v>
      </c>
      <c r="H6" s="43" t="s">
        <v>23</v>
      </c>
      <c r="I6" s="43" t="s">
        <v>24</v>
      </c>
      <c r="J6" s="43">
        <v>10</v>
      </c>
      <c r="K6" s="44" t="s">
        <v>26</v>
      </c>
      <c r="L6" s="44" t="s">
        <v>27</v>
      </c>
      <c r="M6" s="43" t="s">
        <v>28</v>
      </c>
      <c r="N6" s="44" t="s">
        <v>29</v>
      </c>
      <c r="O6" s="44" t="s">
        <v>30</v>
      </c>
    </row>
    <row r="7" spans="1:15" ht="72" x14ac:dyDescent="0.25">
      <c r="A7" s="10">
        <v>1</v>
      </c>
      <c r="B7" s="23" t="s">
        <v>39</v>
      </c>
      <c r="C7" s="10"/>
      <c r="D7" s="10"/>
      <c r="E7" s="11" t="s">
        <v>31</v>
      </c>
      <c r="F7" s="12" t="s">
        <v>40</v>
      </c>
      <c r="G7" s="11" t="s">
        <v>41</v>
      </c>
      <c r="H7" s="13">
        <v>50</v>
      </c>
      <c r="I7" s="41">
        <v>1</v>
      </c>
      <c r="J7" s="13">
        <v>50</v>
      </c>
      <c r="K7" s="28">
        <v>0</v>
      </c>
      <c r="L7" s="28">
        <f t="shared" ref="L7:L8" si="0">K7*J7</f>
        <v>0</v>
      </c>
      <c r="M7" s="14">
        <v>0.08</v>
      </c>
      <c r="N7" s="28">
        <f t="shared" ref="N7:N8" si="1">M7*L7</f>
        <v>0</v>
      </c>
      <c r="O7" s="28">
        <f t="shared" ref="O7:O8" si="2">L7+N7</f>
        <v>0</v>
      </c>
    </row>
    <row r="8" spans="1:15" ht="72" x14ac:dyDescent="0.25">
      <c r="A8" s="10">
        <v>2</v>
      </c>
      <c r="B8" s="23" t="s">
        <v>39</v>
      </c>
      <c r="C8" s="10"/>
      <c r="D8" s="10"/>
      <c r="E8" s="11" t="s">
        <v>31</v>
      </c>
      <c r="F8" s="12" t="s">
        <v>40</v>
      </c>
      <c r="G8" s="11" t="s">
        <v>35</v>
      </c>
      <c r="H8" s="13">
        <v>350</v>
      </c>
      <c r="I8" s="41">
        <v>1</v>
      </c>
      <c r="J8" s="13">
        <v>350</v>
      </c>
      <c r="K8" s="28">
        <v>0</v>
      </c>
      <c r="L8" s="28">
        <f t="shared" si="0"/>
        <v>0</v>
      </c>
      <c r="M8" s="14">
        <v>0.08</v>
      </c>
      <c r="N8" s="28">
        <f t="shared" si="1"/>
        <v>0</v>
      </c>
      <c r="O8" s="28">
        <f t="shared" si="2"/>
        <v>0</v>
      </c>
    </row>
    <row r="9" spans="1:15" ht="72" x14ac:dyDescent="0.25">
      <c r="A9" s="10">
        <v>3</v>
      </c>
      <c r="B9" s="23" t="s">
        <v>39</v>
      </c>
      <c r="C9" s="10"/>
      <c r="D9" s="10"/>
      <c r="E9" s="11" t="s">
        <v>31</v>
      </c>
      <c r="F9" s="12" t="s">
        <v>40</v>
      </c>
      <c r="G9" s="11" t="s">
        <v>38</v>
      </c>
      <c r="H9" s="13">
        <v>150</v>
      </c>
      <c r="I9" s="41">
        <v>1</v>
      </c>
      <c r="J9" s="13">
        <v>150</v>
      </c>
      <c r="K9" s="28">
        <v>0</v>
      </c>
      <c r="L9" s="28">
        <f t="shared" ref="L9:L11" si="3">K9*J9</f>
        <v>0</v>
      </c>
      <c r="M9" s="14">
        <v>0.08</v>
      </c>
      <c r="N9" s="28">
        <f t="shared" ref="N9:N11" si="4">M9*L9</f>
        <v>0</v>
      </c>
      <c r="O9" s="28">
        <f t="shared" ref="O9:O11" si="5">L9+N9</f>
        <v>0</v>
      </c>
    </row>
    <row r="10" spans="1:15" ht="120" x14ac:dyDescent="0.25">
      <c r="A10" s="10">
        <v>5</v>
      </c>
      <c r="B10" s="23" t="s">
        <v>53</v>
      </c>
      <c r="C10" s="10"/>
      <c r="D10" s="10"/>
      <c r="E10" s="11" t="s">
        <v>31</v>
      </c>
      <c r="F10" s="34" t="s">
        <v>32</v>
      </c>
      <c r="G10" s="11" t="s">
        <v>54</v>
      </c>
      <c r="H10" s="13">
        <v>50</v>
      </c>
      <c r="I10" s="41">
        <v>1</v>
      </c>
      <c r="J10" s="13">
        <v>50</v>
      </c>
      <c r="K10" s="28">
        <v>0</v>
      </c>
      <c r="L10" s="28">
        <f t="shared" si="3"/>
        <v>0</v>
      </c>
      <c r="M10" s="14">
        <v>0.08</v>
      </c>
      <c r="N10" s="28">
        <f t="shared" si="4"/>
        <v>0</v>
      </c>
      <c r="O10" s="28">
        <f t="shared" si="5"/>
        <v>0</v>
      </c>
    </row>
    <row r="11" spans="1:15" ht="120" x14ac:dyDescent="0.25">
      <c r="A11" s="10">
        <v>6</v>
      </c>
      <c r="B11" s="23" t="s">
        <v>53</v>
      </c>
      <c r="C11" s="10"/>
      <c r="D11" s="10"/>
      <c r="E11" s="11" t="s">
        <v>31</v>
      </c>
      <c r="F11" s="34" t="s">
        <v>32</v>
      </c>
      <c r="G11" s="11" t="s">
        <v>35</v>
      </c>
      <c r="H11" s="13">
        <v>350</v>
      </c>
      <c r="I11" s="41">
        <v>1</v>
      </c>
      <c r="J11" s="13">
        <v>350</v>
      </c>
      <c r="K11" s="28">
        <v>0</v>
      </c>
      <c r="L11" s="28">
        <f t="shared" si="3"/>
        <v>0</v>
      </c>
      <c r="M11" s="14">
        <v>0.08</v>
      </c>
      <c r="N11" s="28">
        <f t="shared" si="4"/>
        <v>0</v>
      </c>
      <c r="O11" s="28">
        <f t="shared" si="5"/>
        <v>0</v>
      </c>
    </row>
    <row r="12" spans="1:15" ht="120.75" thickBot="1" x14ac:dyDescent="0.3">
      <c r="A12" s="10">
        <v>7</v>
      </c>
      <c r="B12" s="23" t="s">
        <v>53</v>
      </c>
      <c r="C12" s="10"/>
      <c r="D12" s="10"/>
      <c r="E12" s="11" t="s">
        <v>31</v>
      </c>
      <c r="F12" s="34" t="s">
        <v>32</v>
      </c>
      <c r="G12" s="11" t="s">
        <v>55</v>
      </c>
      <c r="H12" s="13">
        <v>150</v>
      </c>
      <c r="I12" s="41">
        <v>1</v>
      </c>
      <c r="J12" s="13">
        <v>150</v>
      </c>
      <c r="K12" s="28">
        <v>0</v>
      </c>
      <c r="L12" s="28">
        <f t="shared" ref="L12" si="6">K12*J12</f>
        <v>0</v>
      </c>
      <c r="M12" s="14">
        <v>0.08</v>
      </c>
      <c r="N12" s="28">
        <f t="shared" ref="N12" si="7">M12*L12</f>
        <v>0</v>
      </c>
      <c r="O12" s="28">
        <f t="shared" ref="O12" si="8">L12+N12</f>
        <v>0</v>
      </c>
    </row>
    <row r="13" spans="1:15" ht="28.5" customHeight="1" x14ac:dyDescent="0.25">
      <c r="A13" s="61" t="s">
        <v>45</v>
      </c>
      <c r="B13" s="61"/>
      <c r="C13" s="61"/>
      <c r="D13" s="61"/>
      <c r="E13" s="61"/>
      <c r="F13" s="61"/>
      <c r="G13" s="61"/>
      <c r="H13" s="61"/>
      <c r="I13" s="61"/>
      <c r="J13" s="61"/>
      <c r="K13" s="62"/>
      <c r="L13" s="53">
        <f>SUM(L7:L12)</f>
        <v>0</v>
      </c>
      <c r="M13" s="47"/>
      <c r="N13" s="53">
        <f>SUM(N7:N12)</f>
        <v>0</v>
      </c>
      <c r="O13" s="53">
        <f>SUM(O7:O12)</f>
        <v>0</v>
      </c>
    </row>
  </sheetData>
  <mergeCells count="4">
    <mergeCell ref="N1:O1"/>
    <mergeCell ref="A2:O2"/>
    <mergeCell ref="A3:O3"/>
    <mergeCell ref="A13:K1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"/>
  <sheetViews>
    <sheetView tabSelected="1" view="pageBreakPreview" topLeftCell="A16" zoomScaleNormal="100" zoomScaleSheetLayoutView="100" workbookViewId="0">
      <selection activeCell="G20" sqref="G20"/>
    </sheetView>
  </sheetViews>
  <sheetFormatPr defaultRowHeight="15" x14ac:dyDescent="0.25"/>
  <cols>
    <col min="1" max="1" width="5" customWidth="1"/>
    <col min="2" max="2" width="22.85546875" customWidth="1"/>
    <col min="3" max="3" width="10.85546875" customWidth="1"/>
    <col min="4" max="4" width="10.28515625" customWidth="1"/>
    <col min="7" max="7" width="7.85546875" customWidth="1"/>
    <col min="8" max="8" width="7.7109375" customWidth="1"/>
    <col min="9" max="9" width="8.140625" customWidth="1"/>
    <col min="10" max="10" width="7.140625" customWidth="1"/>
    <col min="12" max="12" width="13.28515625" customWidth="1"/>
    <col min="13" max="13" width="4.140625" customWidth="1"/>
  </cols>
  <sheetData>
    <row r="1" spans="1:15" x14ac:dyDescent="0.25">
      <c r="M1" s="64" t="s">
        <v>61</v>
      </c>
      <c r="N1" s="64"/>
      <c r="O1" s="64"/>
    </row>
    <row r="2" spans="1:15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x14ac:dyDescent="0.25">
      <c r="A3" s="57" t="s">
        <v>60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33.75" x14ac:dyDescent="0.25">
      <c r="A4" s="15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7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9" t="s">
        <v>13</v>
      </c>
      <c r="N4" s="18" t="s">
        <v>14</v>
      </c>
      <c r="O4" s="18" t="s">
        <v>15</v>
      </c>
    </row>
    <row r="5" spans="1:15" ht="12" customHeight="1" x14ac:dyDescent="0.25">
      <c r="A5" s="20" t="s">
        <v>16</v>
      </c>
      <c r="B5" s="20" t="s">
        <v>17</v>
      </c>
      <c r="C5" s="20" t="s">
        <v>18</v>
      </c>
      <c r="D5" s="20" t="s">
        <v>19</v>
      </c>
      <c r="E5" s="20" t="s">
        <v>20</v>
      </c>
      <c r="F5" s="20" t="s">
        <v>21</v>
      </c>
      <c r="G5" s="20" t="s">
        <v>22</v>
      </c>
      <c r="H5" s="21" t="s">
        <v>23</v>
      </c>
      <c r="I5" s="20" t="s">
        <v>24</v>
      </c>
      <c r="J5" s="20" t="s">
        <v>25</v>
      </c>
      <c r="K5" s="22" t="s">
        <v>26</v>
      </c>
      <c r="L5" s="22" t="s">
        <v>27</v>
      </c>
      <c r="M5" s="20" t="s">
        <v>28</v>
      </c>
      <c r="N5" s="22" t="s">
        <v>29</v>
      </c>
      <c r="O5" s="22" t="s">
        <v>30</v>
      </c>
    </row>
    <row r="6" spans="1:15" ht="192" x14ac:dyDescent="0.25">
      <c r="A6" s="10">
        <v>1</v>
      </c>
      <c r="B6" s="24" t="s">
        <v>50</v>
      </c>
      <c r="C6" s="25"/>
      <c r="D6" s="25"/>
      <c r="E6" s="11" t="s">
        <v>37</v>
      </c>
      <c r="F6" s="34" t="s">
        <v>32</v>
      </c>
      <c r="G6" s="32" t="s">
        <v>38</v>
      </c>
      <c r="H6" s="26">
        <v>200</v>
      </c>
      <c r="I6" s="41">
        <v>1</v>
      </c>
      <c r="J6" s="50">
        <f t="shared" ref="J6:J7" si="0">H6/I6</f>
        <v>200</v>
      </c>
      <c r="K6" s="27">
        <v>0</v>
      </c>
      <c r="L6" s="27">
        <f>J6*K6</f>
        <v>0</v>
      </c>
      <c r="M6" s="14">
        <v>0.08</v>
      </c>
      <c r="N6" s="27">
        <f t="shared" ref="N6:N7" si="1">L6*M6</f>
        <v>0</v>
      </c>
      <c r="O6" s="28">
        <f t="shared" ref="O6:O7" si="2">L6+N6</f>
        <v>0</v>
      </c>
    </row>
    <row r="7" spans="1:15" ht="192.75" thickBot="1" x14ac:dyDescent="0.3">
      <c r="A7" s="35">
        <v>2</v>
      </c>
      <c r="B7" s="24" t="s">
        <v>51</v>
      </c>
      <c r="C7" s="30"/>
      <c r="D7" s="30"/>
      <c r="E7" s="29" t="s">
        <v>37</v>
      </c>
      <c r="F7" s="36" t="s">
        <v>32</v>
      </c>
      <c r="G7" s="37" t="s">
        <v>35</v>
      </c>
      <c r="H7" s="38">
        <v>200</v>
      </c>
      <c r="I7" s="42">
        <v>1</v>
      </c>
      <c r="J7" s="51">
        <f t="shared" si="0"/>
        <v>200</v>
      </c>
      <c r="K7" s="39">
        <v>0</v>
      </c>
      <c r="L7" s="39">
        <f t="shared" ref="L7" si="3">J7*K7</f>
        <v>0</v>
      </c>
      <c r="M7" s="14">
        <v>0.08</v>
      </c>
      <c r="N7" s="39">
        <f t="shared" si="1"/>
        <v>0</v>
      </c>
      <c r="O7" s="40">
        <f t="shared" si="2"/>
        <v>0</v>
      </c>
    </row>
    <row r="8" spans="1:15" ht="27.75" customHeight="1" thickBot="1" x14ac:dyDescent="0.3">
      <c r="A8" s="58" t="s">
        <v>45</v>
      </c>
      <c r="B8" s="59"/>
      <c r="C8" s="59"/>
      <c r="D8" s="59"/>
      <c r="E8" s="59"/>
      <c r="F8" s="59"/>
      <c r="G8" s="59"/>
      <c r="H8" s="59"/>
      <c r="I8" s="59"/>
      <c r="J8" s="59"/>
      <c r="K8" s="60"/>
      <c r="L8" s="54">
        <f>SUM(L6:L7)</f>
        <v>0</v>
      </c>
      <c r="M8" s="9"/>
      <c r="N8" s="54">
        <f>SUM(N6:N7)</f>
        <v>0</v>
      </c>
      <c r="O8" s="49">
        <f>SUM(O6:O7)</f>
        <v>0</v>
      </c>
    </row>
    <row r="9" spans="1:15" x14ac:dyDescent="0.25">
      <c r="A9" t="s">
        <v>52</v>
      </c>
    </row>
    <row r="10" spans="1:15" ht="30.75" customHeight="1" x14ac:dyDescent="0.25">
      <c r="A10" s="63" t="s">
        <v>58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x14ac:dyDescent="0.25">
      <c r="A11" s="63" t="s">
        <v>59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</sheetData>
  <mergeCells count="6">
    <mergeCell ref="M1:O1"/>
    <mergeCell ref="A2:O2"/>
    <mergeCell ref="A3:O3"/>
    <mergeCell ref="A8:K8"/>
    <mergeCell ref="A10:O10"/>
    <mergeCell ref="A11:O11"/>
  </mergeCells>
  <pageMargins left="0" right="0" top="0.35433070866141736" bottom="0.35433070866141736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Zadanie 2</vt:lpstr>
      <vt:lpstr>Zadanie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2024-05-24T11:52:28Z</dcterms:modified>
</cp:coreProperties>
</file>