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uliia.iaremchuk\Desktop\ZP\ZP\Konserwacja wind\2023\Postępowanie2\"/>
    </mc:Choice>
  </mc:AlternateContent>
  <xr:revisionPtr revIDLastSave="0" documentId="13_ncr:1_{0F05574C-2CEA-4C2B-B029-AA7205611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definedNames>
    <definedName name="_xlnm.Print_Area" localSheetId="0">Arkusz2!$A$2:$L$63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2" l="1"/>
  <c r="L48" i="2"/>
  <c r="D55" i="2"/>
  <c r="G49" i="2"/>
  <c r="F49" i="2"/>
  <c r="G48" i="2"/>
  <c r="H48" i="2"/>
  <c r="F48" i="2"/>
  <c r="J29" i="2"/>
  <c r="D29" i="2"/>
  <c r="L23" i="2"/>
  <c r="G23" i="2"/>
  <c r="F23" i="2"/>
  <c r="H62" i="2"/>
  <c r="I62" i="2" s="1"/>
  <c r="F53" i="2"/>
  <c r="F52" i="2"/>
  <c r="F40" i="2"/>
  <c r="F39" i="2"/>
  <c r="L53" i="2"/>
  <c r="L52" i="2"/>
  <c r="L40" i="2"/>
  <c r="L39" i="2"/>
  <c r="J55" i="2"/>
  <c r="J41" i="2"/>
  <c r="D41" i="2"/>
  <c r="G35" i="2"/>
  <c r="G36" i="2"/>
  <c r="G34" i="2"/>
  <c r="H34" i="2" s="1"/>
  <c r="I34" i="2" s="1"/>
  <c r="F36" i="2"/>
  <c r="F35" i="2"/>
  <c r="F34" i="2"/>
  <c r="F28" i="2"/>
  <c r="F27" i="2"/>
  <c r="F24" i="2"/>
  <c r="L35" i="2"/>
  <c r="L36" i="2"/>
  <c r="L34" i="2"/>
  <c r="L28" i="2"/>
  <c r="L27" i="2"/>
  <c r="L24" i="2"/>
  <c r="F55" i="2" l="1"/>
  <c r="D56" i="2"/>
  <c r="I48" i="2"/>
  <c r="H49" i="2"/>
  <c r="I49" i="2" s="1"/>
  <c r="F29" i="2"/>
  <c r="L29" i="2"/>
  <c r="H23" i="2"/>
  <c r="I23" i="2" s="1"/>
  <c r="L55" i="2"/>
  <c r="J56" i="2"/>
  <c r="L41" i="2"/>
  <c r="F41" i="2"/>
  <c r="H36" i="2"/>
  <c r="H35" i="2"/>
  <c r="I35" i="2" s="1"/>
  <c r="L56" i="2" l="1"/>
  <c r="I36" i="2"/>
  <c r="F56" i="2" l="1"/>
  <c r="G53" i="2" l="1"/>
  <c r="G52" i="2"/>
  <c r="G40" i="2"/>
  <c r="G39" i="2"/>
  <c r="G41" i="2" s="1"/>
  <c r="G28" i="2"/>
  <c r="G27" i="2"/>
  <c r="G24" i="2"/>
  <c r="G29" i="2" l="1"/>
  <c r="G55" i="2"/>
  <c r="H52" i="2"/>
  <c r="I52" i="2" s="1"/>
  <c r="H53" i="2"/>
  <c r="I53" i="2" s="1"/>
  <c r="H40" i="2"/>
  <c r="I40" i="2" s="1"/>
  <c r="H39" i="2"/>
  <c r="H28" i="2"/>
  <c r="I28" i="2" s="1"/>
  <c r="H24" i="2"/>
  <c r="H27" i="2"/>
  <c r="I27" i="2" s="1"/>
  <c r="I24" i="2" l="1"/>
  <c r="I29" i="2" s="1"/>
  <c r="H29" i="2"/>
  <c r="H41" i="2"/>
  <c r="H55" i="2"/>
  <c r="G56" i="2"/>
  <c r="I39" i="2"/>
  <c r="I41" i="2" s="1"/>
  <c r="I55" i="2"/>
  <c r="H56" i="2" l="1"/>
  <c r="I56" i="2"/>
</calcChain>
</file>

<file path=xl/sharedStrings.xml><?xml version="1.0" encoding="utf-8"?>
<sst xmlns="http://schemas.openxmlformats.org/spreadsheetml/2006/main" count="121" uniqueCount="58">
  <si>
    <t>cena netto</t>
  </si>
  <si>
    <t>Dźwig towarowy „BKG” Producent Niemcy, nr fabryczny 10000289, rok budowy 2019, ilość przystanków - 3</t>
  </si>
  <si>
    <t>Dźwig towarowy „BKG” Producent Niemcy, nr fabryczny 10000276, rok budowy 2019, ilość przystanków - 3</t>
  </si>
  <si>
    <t xml:space="preserve">cena brutto </t>
  </si>
  <si>
    <t>co 1 m-c</t>
  </si>
  <si>
    <t>DPSSŁ</t>
  </si>
  <si>
    <t>co 2 m-ce</t>
  </si>
  <si>
    <t>Dźwig towarowy
producent: „BKG” Niemcy
udźwig 100kg
rok budowy 1995
nr fabryczny 45995
ilość przystanków - 2</t>
  </si>
  <si>
    <t>OW</t>
  </si>
  <si>
    <t>DPSJŻ</t>
  </si>
  <si>
    <t>Dźwig hydrauliczny „GMV”
udźwig 1030kg
rok budowy 2002
nr fabryczny 020
ilość przystanków - 4</t>
  </si>
  <si>
    <t>Dźwig platforma pionowa
Hydrauliczna „CIBES”
udźwig 400kg
rok budowy 2002
nr fabryczny 253280
ilość przystanków - 1</t>
  </si>
  <si>
    <t>Lokalizacja</t>
  </si>
  <si>
    <t>Winda</t>
  </si>
  <si>
    <t>stawka VAT, %</t>
  </si>
  <si>
    <t>Razem:
Lokalizacja:
Ul. Gałczyńskiego 2</t>
  </si>
  <si>
    <t>Razem:
Lokalizacja:
Ul. Mińska 15A</t>
  </si>
  <si>
    <t>KONSERWACJA (LOKALIZACJA: UL GAŁCZYŃSKIEGO 2)PKOB1130</t>
  </si>
  <si>
    <t>Kwota konserwacji 1raz /m-c dźwig osobowy/kwota konserwacji 1 raz/60 dni – dźwig towarowy zgodnie z Rozporządzeniem Ministra Gospodarki, Pracy I Polityki Społecznej z 29 października 2003r</t>
  </si>
  <si>
    <t>Pomiary elektryczne (pomiar raz w roku)</t>
  </si>
  <si>
    <t>Konserwacja dźwigów osobowych oraz 
towarowych</t>
  </si>
  <si>
    <t>KONSERWACJA (LOKALIZACJA: UL Mińska 15A)PKOB1130</t>
  </si>
  <si>
    <t>Cena netto 1 rbh*</t>
  </si>
  <si>
    <t>Cena brutto 1 rbh*</t>
  </si>
  <si>
    <t>NAPRAWA
(lokalizacja ul. Gałczyńskiego 2, ul. Mińska 15A, ul. Łomżyńska 54)</t>
  </si>
  <si>
    <t xml:space="preserve">Naprawa dźwigów osobowych oraz towarowych wykraczających poza zakres konserwacji (koszt jednej roboczogodziny).
Dodatkowa informacja: w przypadku użycia do naprawy części zamiennych, do ceny rbh wykonawca doliczy ich koszt – każdorazowo po wcześniejszym przesłaniu kalkulacji i jej zatwierdzeniu.
*1 rbh (jedna roboczogodzina) obejmująca koszty bezpośrednie, pośrednie, zysk, koszty dojazdu i pozostałe mające wpływ na ostateczną cenę 1 rbh).
</t>
  </si>
  <si>
    <t>Załącznik nr 1 do zapytania ofertowego</t>
  </si>
  <si>
    <t>Razem konserwacja ,  netto</t>
  </si>
  <si>
    <t>Razem konserwacja, brutto</t>
  </si>
  <si>
    <t>Razem konserwacja,  netto</t>
  </si>
  <si>
    <t>KONSERWACJA (LOKALIZACJA: UL ŁOMŻYŃSKA 54)PKOB1130</t>
  </si>
  <si>
    <t>Dźwig towarowy
producent: ZUD Warszawa
udźwig 100kg
rok budowy 1977
nr fabryczny 34700
ilość przystanków - 2</t>
  </si>
  <si>
    <t>Dźwig towarowy
producent: ZUD Warszawa
udźwig 100kg
rok budowy 1976
nr fabryczny 34699
ilość przystanków - 1</t>
  </si>
  <si>
    <t>Lokalizacja:
ul. Łomżyńska 54</t>
  </si>
  <si>
    <t>Razem:</t>
  </si>
  <si>
    <t>DPSPŻ</t>
  </si>
  <si>
    <t xml:space="preserve"> VAT, zł</t>
  </si>
  <si>
    <t>1. Zamawiający zaleca/proponuje wykonawcy przybycie do budynków ZDPSiOW w celu przeprowadzenia wizji lokalnej i zgłoszenia zamawiającemu ewentualnych uwag do niniejszego postępowania. 
2. Oświadczam, że prowadzę działalność gospodarczą w zakresie udzielonego zamówienia.
3.Oświadczam, że dysponuję wiedzą, doświadczeniem oraz uprawnieniami i kwalifikacjami niezbędnymi do należytego wykonywania przedmiotu zamówienia,
4.Oświadczam, że zapoznałem się z opisem przedmiotu zamówienia i wymogami Zamawiającego i nie wnoszę do nich żadnych zastrzeżeń. 
5.Oświadczam, że akceptuję istotne postanowienia umowy. Ponadto zobowiązuję się, w przypadku wyboru mojej oferty, do zawarcia umowy w miejscu i terminie wyznaczonym przez Zamawiającego.
6.Oświadczam, że uzyskaliśmy wszelkie informacje i wyjaśnienia niezbędne do przygotowania oferty i właściwego wykonania zamówienia.
7.Oświadczam, że akceptujemy określony przez Zamawiającego termin płatności (30 dni od dnia otrzymania przez Zamawiającego prawidłowo wystawionej przez Wykonawcę faktury VAT),
8.Oświadczam, że wszystkie oświadczenia i informacje są kompletne i prawdziwe.
9.W zakresie obowiązków wynikających w trakcie realizacji zamówienia wskazujemy następujący nr tel.:………………………………………………………………………………………..……………
oraz 
adres e-mail.:……………………………………………………………………………………………………………….
.………………………………………………………………….………………………   
(pieczęć i podpis osoby uprawnionej do składania      oświadczeń woli w imieniu Wykonawcy)
        Miejscowość………………………….., dnia ………… 2023 roku</t>
  </si>
  <si>
    <t>Dźwig towarowy
producent: „BKG” Niemcy
udźwig 100kg
rok budowy 1995
nr fabryczny 47881
ilość przystanków - 2</t>
  </si>
  <si>
    <t xml:space="preserve">Dźwig osobowy
„SIDERON” producent: Carugate Włochy udźwig 1125kg
rok budowy 1997
nr fabryczny 16627
ilość przystanków – 3
(mieszkalny 24/7) </t>
  </si>
  <si>
    <t>Kwota konserwacji 1 raz /m-c - dźwig osobowy (12 raz/w roku)</t>
  </si>
  <si>
    <t>Kwota konserwacji 1 raz/2 m-cy – dźwig towarowy (6 razy/na rok)</t>
  </si>
  <si>
    <t xml:space="preserve">cena brutto 
</t>
  </si>
  <si>
    <t>(kol.1+kol.2)</t>
  </si>
  <si>
    <t xml:space="preserve">Konserwacja za rok,  netto
</t>
  </si>
  <si>
    <t>(kol.1*12)</t>
  </si>
  <si>
    <t xml:space="preserve"> VAT, zł
</t>
  </si>
  <si>
    <t>(kol.4+kol.2)</t>
  </si>
  <si>
    <t xml:space="preserve">Razem konserwacja, brutto
</t>
  </si>
  <si>
    <t>(kol.4+kol.5)</t>
  </si>
  <si>
    <t>(kol.1*6)</t>
  </si>
  <si>
    <t>Dźwig osobowy
Typ dżwigu: elektryczny z napędem ciernym
udźwig 450kg/6 os
liczba przystanków - 3
nr fabryczny - LP/1676, 
rok budowy - 2022</t>
  </si>
  <si>
    <t>Dźwig osobowy
Typ dżwigu: elektryczny z napędem ciernym
udźwig1350kg/18 os
liczba przystanków - 3
nr fabryczny - LP/1675, 
rok budowy - 2022</t>
  </si>
  <si>
    <t>(kol.1*2)</t>
  </si>
  <si>
    <t>Dwa przegłądy listopad i grudzień</t>
  </si>
  <si>
    <r>
      <t xml:space="preserve">Dźwig osobowy  „ORONA”
producent: „Poligono S.Coop” Hiszpania
udźwig 1000kg
rok budowy 2012
nr fabryczny 255
ilość przystanków – 2
</t>
    </r>
    <r>
      <rPr>
        <b/>
        <sz val="10"/>
        <color rgb="FFFF0000"/>
        <rFont val="Calibri"/>
        <family val="2"/>
        <charset val="238"/>
        <scheme val="minor"/>
      </rPr>
      <t>UWAGA: dźwig zainstalowany w budynku nie mieszkalnym</t>
    </r>
  </si>
  <si>
    <r>
      <t xml:space="preserve">Dźwig osobowy
Typ nr. DB-250/9 Sh90L-4
Asynchroniczny
Producent Z.M.E „Bajpax”
Udźwig 250 kg, 
Rok budowy 2006
nr fabryczny 201
ilość przystanków – 3
</t>
    </r>
    <r>
      <rPr>
        <b/>
        <sz val="8"/>
        <color rgb="FFFF0000"/>
        <rFont val="Calibri"/>
        <family val="2"/>
        <charset val="238"/>
        <scheme val="minor"/>
      </rPr>
      <t>UWAGA: dźwig zainstalowany w budynku nie mieszkalnym</t>
    </r>
  </si>
  <si>
    <t>FORMULARZ OFERTY
Postępowanie nr ZP.271.86.2023
Konserwacja, przegląd i naprawy dźwigów osobowych oraz towarowych w ZDPSiOW w Bydgoszczy
I. Nazwa (firma) oraz adres Wykonawcy: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a) NIP.................................................................................
b) REGON...........................................................................
1.Oferujemy wykonanie zamówienia dot. konserwacji, przeglądu i naprawach dźwigów osobowych oraz towarowych w Zespole Domów Pomocy Społecznej i Ośrodków Wsparcia w Bydgoszczy w zakresie i na warunkach określonych w zapytaniu ofertowym wraz z załącznikami w następujący sposób: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</si>
</sst>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6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4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4" fontId="0" fillId="0" borderId="41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 wrapText="1"/>
    </xf>
    <xf numFmtId="0" fontId="0" fillId="0" borderId="10" xfId="0" applyBorder="1"/>
    <xf numFmtId="2" fontId="6" fillId="0" borderId="29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2" fontId="6" fillId="3" borderId="42" xfId="0" applyNumberFormat="1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0" fontId="7" fillId="0" borderId="7" xfId="0" applyFont="1" applyBorder="1" applyAlignment="1">
      <alignment vertical="center" textRotation="90" wrapText="1"/>
    </xf>
    <xf numFmtId="0" fontId="8" fillId="0" borderId="50" xfId="0" applyFont="1" applyBorder="1" applyAlignment="1">
      <alignment vertical="center" textRotation="90" wrapText="1"/>
    </xf>
    <xf numFmtId="0" fontId="8" fillId="0" borderId="41" xfId="0" applyFont="1" applyBorder="1" applyAlignment="1">
      <alignment vertical="center" textRotation="90" wrapText="1"/>
    </xf>
    <xf numFmtId="0" fontId="8" fillId="0" borderId="7" xfId="0" applyFont="1" applyBorder="1" applyAlignment="1">
      <alignment vertical="center" textRotation="90" wrapText="1"/>
    </xf>
    <xf numFmtId="0" fontId="8" fillId="0" borderId="31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wrapText="1"/>
    </xf>
    <xf numFmtId="0" fontId="9" fillId="0" borderId="15" xfId="0" applyFont="1" applyBorder="1"/>
    <xf numFmtId="44" fontId="0" fillId="0" borderId="47" xfId="0" applyNumberForma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30" xfId="0" applyBorder="1"/>
    <xf numFmtId="0" fontId="11" fillId="4" borderId="41" xfId="0" applyFont="1" applyFill="1" applyBorder="1" applyAlignment="1">
      <alignment horizontal="center" vertical="center" wrapText="1"/>
    </xf>
    <xf numFmtId="9" fontId="2" fillId="0" borderId="48" xfId="1" applyFont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44" fontId="0" fillId="0" borderId="52" xfId="0" applyNumberFormat="1" applyBorder="1" applyAlignment="1">
      <alignment horizontal="center" vertical="center"/>
    </xf>
    <xf numFmtId="44" fontId="9" fillId="0" borderId="15" xfId="0" applyNumberFormat="1" applyFont="1" applyBorder="1" applyAlignment="1">
      <alignment horizontal="left" vertical="center"/>
    </xf>
    <xf numFmtId="44" fontId="0" fillId="0" borderId="43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44" xfId="0" applyNumberFormat="1" applyBorder="1" applyAlignment="1">
      <alignment horizontal="center" vertical="center"/>
    </xf>
    <xf numFmtId="44" fontId="16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textRotation="90" wrapText="1"/>
    </xf>
    <xf numFmtId="0" fontId="7" fillId="0" borderId="50" xfId="0" applyFont="1" applyBorder="1" applyAlignment="1">
      <alignment vertical="center" textRotation="90" wrapText="1"/>
    </xf>
    <xf numFmtId="9" fontId="0" fillId="0" borderId="52" xfId="0" applyNumberFormat="1" applyBorder="1" applyAlignment="1">
      <alignment horizontal="center" vertical="center"/>
    </xf>
    <xf numFmtId="44" fontId="0" fillId="0" borderId="53" xfId="0" applyNumberFormat="1" applyBorder="1" applyAlignment="1">
      <alignment horizontal="center" vertical="center"/>
    </xf>
    <xf numFmtId="44" fontId="0" fillId="0" borderId="56" xfId="0" applyNumberFormat="1" applyBorder="1" applyAlignment="1">
      <alignment horizontal="center" vertical="center"/>
    </xf>
    <xf numFmtId="0" fontId="7" fillId="0" borderId="40" xfId="0" applyFont="1" applyBorder="1" applyAlignment="1">
      <alignment vertical="center" textRotation="90" wrapText="1"/>
    </xf>
    <xf numFmtId="0" fontId="4" fillId="2" borderId="19" xfId="0" applyFont="1" applyFill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2" fontId="6" fillId="0" borderId="7" xfId="0" applyNumberFormat="1" applyFont="1" applyBorder="1" applyAlignment="1">
      <alignment horizontal="center" vertical="center" textRotation="90" wrapText="1"/>
    </xf>
    <xf numFmtId="2" fontId="6" fillId="0" borderId="28" xfId="0" applyNumberFormat="1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9" fontId="0" fillId="0" borderId="41" xfId="0" applyNumberForma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1" fontId="6" fillId="3" borderId="47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2" borderId="55" xfId="0" applyFont="1" applyFill="1" applyBorder="1" applyAlignment="1">
      <alignment horizontal="center" vertical="center" textRotation="90"/>
    </xf>
    <xf numFmtId="0" fontId="13" fillId="0" borderId="39" xfId="0" applyFont="1" applyBorder="1" applyAlignment="1">
      <alignment wrapText="1"/>
    </xf>
    <xf numFmtId="44" fontId="0" fillId="0" borderId="29" xfId="0" applyNumberForma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4" xfId="0" applyFont="1" applyBorder="1" applyAlignment="1">
      <alignment horizontal="left" vertical="center" wrapText="1"/>
    </xf>
    <xf numFmtId="0" fontId="9" fillId="0" borderId="48" xfId="0" applyFont="1" applyBorder="1" applyAlignment="1">
      <alignment wrapText="1"/>
    </xf>
    <xf numFmtId="2" fontId="6" fillId="3" borderId="1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2" fontId="6" fillId="0" borderId="48" xfId="0" applyNumberFormat="1" applyFont="1" applyBorder="1" applyAlignment="1">
      <alignment horizontal="center" vertical="center" wrapText="1"/>
    </xf>
    <xf numFmtId="44" fontId="0" fillId="0" borderId="50" xfId="0" applyNumberForma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 textRotation="90" wrapText="1"/>
    </xf>
    <xf numFmtId="0" fontId="7" fillId="0" borderId="33" xfId="0" applyFont="1" applyBorder="1" applyAlignment="1">
      <alignment vertical="center" textRotation="90" wrapText="1"/>
    </xf>
    <xf numFmtId="0" fontId="5" fillId="0" borderId="2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44" fontId="0" fillId="0" borderId="19" xfId="0" applyNumberForma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44" fontId="0" fillId="0" borderId="52" xfId="0" applyNumberFormat="1" applyBorder="1" applyAlignment="1" applyProtection="1">
      <alignment horizontal="center" vertical="center"/>
      <protection locked="0"/>
    </xf>
    <xf numFmtId="44" fontId="0" fillId="0" borderId="43" xfId="0" applyNumberFormat="1" applyBorder="1" applyAlignment="1" applyProtection="1">
      <alignment horizontal="center" vertical="center"/>
      <protection locked="0"/>
    </xf>
    <xf numFmtId="44" fontId="0" fillId="0" borderId="7" xfId="0" applyNumberFormat="1" applyBorder="1" applyAlignment="1" applyProtection="1">
      <alignment horizontal="center" vertical="center"/>
      <protection locked="0"/>
    </xf>
    <xf numFmtId="44" fontId="0" fillId="0" borderId="22" xfId="0" applyNumberFormat="1" applyBorder="1" applyAlignment="1" applyProtection="1">
      <alignment horizontal="center" vertical="center"/>
      <protection locked="0"/>
    </xf>
    <xf numFmtId="44" fontId="0" fillId="0" borderId="20" xfId="0" applyNumberForma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5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57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8362-80B3-433B-A47E-4F0FA84CEE09}">
  <sheetPr>
    <pageSetUpPr fitToPage="1"/>
  </sheetPr>
  <dimension ref="A1:O63"/>
  <sheetViews>
    <sheetView tabSelected="1" view="pageBreakPreview" zoomScaleNormal="100" zoomScaleSheetLayoutView="100" workbookViewId="0">
      <selection activeCell="D23" sqref="D23"/>
    </sheetView>
  </sheetViews>
  <sheetFormatPr defaultRowHeight="15"/>
  <cols>
    <col min="1" max="1" width="6.140625" customWidth="1"/>
    <col min="2" max="2" width="6.7109375" customWidth="1"/>
    <col min="3" max="3" width="36.5703125" customWidth="1"/>
    <col min="4" max="4" width="16" customWidth="1"/>
    <col min="5" max="5" width="6.85546875" customWidth="1"/>
    <col min="6" max="9" width="14.7109375" customWidth="1"/>
    <col min="10" max="10" width="13.7109375" customWidth="1"/>
    <col min="11" max="11" width="7.7109375" customWidth="1"/>
    <col min="12" max="12" width="12.5703125" customWidth="1"/>
  </cols>
  <sheetData>
    <row r="1" spans="1:12">
      <c r="A1" s="158"/>
      <c r="B1" s="158"/>
      <c r="C1" s="158"/>
    </row>
    <row r="2" spans="1:12" ht="29.25" customHeight="1">
      <c r="A2" s="158"/>
      <c r="B2" s="158"/>
      <c r="C2" s="158"/>
      <c r="D2" s="165"/>
      <c r="E2" s="165"/>
      <c r="F2" s="165"/>
      <c r="G2" s="165"/>
      <c r="H2" s="2"/>
      <c r="I2" s="165" t="s">
        <v>26</v>
      </c>
      <c r="J2" s="165"/>
      <c r="K2" s="165"/>
      <c r="L2" s="165"/>
    </row>
    <row r="3" spans="1:12" ht="15.75" customHeight="1">
      <c r="A3" s="1"/>
      <c r="B3" s="1"/>
      <c r="C3" s="1"/>
      <c r="D3" s="2"/>
      <c r="E3" s="2"/>
      <c r="F3" s="2"/>
      <c r="G3" s="2"/>
      <c r="H3" s="2"/>
    </row>
    <row r="4" spans="1:12" ht="15.75" customHeight="1">
      <c r="A4" s="180" t="s">
        <v>57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5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ht="15.7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12" ht="15.7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15.7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ht="15.7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 ht="15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15.7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2" ht="15.7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</row>
    <row r="15" spans="1:12" ht="15.7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7" spans="1:15" ht="19.5" thickBot="1">
      <c r="D17" s="147" t="s">
        <v>17</v>
      </c>
      <c r="E17" s="147"/>
      <c r="F17" s="147"/>
      <c r="G17" s="147"/>
      <c r="H17" s="147"/>
      <c r="I17" s="147"/>
      <c r="J17" s="67"/>
      <c r="K17" s="67"/>
      <c r="L17" s="67"/>
    </row>
    <row r="18" spans="1:15" ht="42.75" customHeight="1" thickBot="1">
      <c r="C18" s="89" t="s">
        <v>20</v>
      </c>
      <c r="D18" s="159" t="s">
        <v>18</v>
      </c>
      <c r="E18" s="160"/>
      <c r="F18" s="160"/>
      <c r="G18" s="160"/>
      <c r="H18" s="160"/>
      <c r="I18" s="161"/>
      <c r="J18" s="162" t="s">
        <v>19</v>
      </c>
      <c r="K18" s="163"/>
      <c r="L18" s="164"/>
    </row>
    <row r="19" spans="1:15" ht="51.75" thickBot="1">
      <c r="B19" s="3" t="s">
        <v>12</v>
      </c>
      <c r="C19" s="126" t="s">
        <v>13</v>
      </c>
      <c r="D19" s="5" t="s">
        <v>0</v>
      </c>
      <c r="E19" s="6" t="s">
        <v>14</v>
      </c>
      <c r="F19" s="6" t="s">
        <v>42</v>
      </c>
      <c r="G19" s="6" t="s">
        <v>44</v>
      </c>
      <c r="H19" s="6" t="s">
        <v>46</v>
      </c>
      <c r="I19" s="7" t="s">
        <v>48</v>
      </c>
      <c r="J19" s="5" t="s">
        <v>0</v>
      </c>
      <c r="K19" s="6" t="s">
        <v>14</v>
      </c>
      <c r="L19" s="7" t="s">
        <v>3</v>
      </c>
    </row>
    <row r="20" spans="1:15" ht="15.75" thickBot="1">
      <c r="B20" s="34"/>
      <c r="C20" s="46"/>
      <c r="D20" s="105">
        <v>1</v>
      </c>
      <c r="E20" s="103">
        <v>2</v>
      </c>
      <c r="F20" s="103">
        <v>3</v>
      </c>
      <c r="G20" s="103">
        <v>4</v>
      </c>
      <c r="H20" s="103">
        <v>5</v>
      </c>
      <c r="I20" s="104">
        <v>6</v>
      </c>
      <c r="J20" s="51"/>
      <c r="K20" s="42"/>
      <c r="L20" s="47"/>
    </row>
    <row r="21" spans="1:15" ht="16.5" thickBot="1">
      <c r="B21" s="44"/>
      <c r="C21" s="44"/>
      <c r="D21" s="151" t="s">
        <v>40</v>
      </c>
      <c r="E21" s="151"/>
      <c r="F21" s="151"/>
      <c r="G21" s="151"/>
      <c r="H21" s="151"/>
      <c r="I21" s="152"/>
      <c r="J21" s="51"/>
      <c r="K21" s="42"/>
      <c r="L21" s="47"/>
    </row>
    <row r="22" spans="1:15" ht="15.75" thickBot="1">
      <c r="B22" s="44"/>
      <c r="C22" s="44"/>
      <c r="F22" s="2" t="s">
        <v>43</v>
      </c>
      <c r="G22" s="2" t="s">
        <v>45</v>
      </c>
      <c r="H22" s="2" t="s">
        <v>47</v>
      </c>
      <c r="I22" s="2" t="s">
        <v>49</v>
      </c>
      <c r="J22" s="106"/>
      <c r="K22" s="107"/>
      <c r="L22" s="108"/>
    </row>
    <row r="23" spans="1:15" ht="89.25">
      <c r="A23" s="57" t="s">
        <v>4</v>
      </c>
      <c r="B23" s="90" t="s">
        <v>5</v>
      </c>
      <c r="C23" s="18" t="s">
        <v>39</v>
      </c>
      <c r="D23" s="125"/>
      <c r="E23" s="53">
        <v>0.08</v>
      </c>
      <c r="F23" s="54">
        <f>D23+(D23*E23)</f>
        <v>0</v>
      </c>
      <c r="G23" s="54">
        <f t="shared" ref="G23:G24" si="0">D23*12</f>
        <v>0</v>
      </c>
      <c r="H23" s="54">
        <f>G23*E23</f>
        <v>0</v>
      </c>
      <c r="I23" s="54">
        <f>G23+H23</f>
        <v>0</v>
      </c>
      <c r="J23" s="133"/>
      <c r="K23" s="53">
        <v>0.08</v>
      </c>
      <c r="L23" s="54">
        <f>J23+(J23*K23)</f>
        <v>0</v>
      </c>
    </row>
    <row r="24" spans="1:15" ht="146.25" customHeight="1" thickBot="1">
      <c r="A24" s="57" t="s">
        <v>4</v>
      </c>
      <c r="B24" s="91" t="s">
        <v>8</v>
      </c>
      <c r="C24" s="141" t="s">
        <v>55</v>
      </c>
      <c r="D24" s="127"/>
      <c r="E24" s="84">
        <v>0.23</v>
      </c>
      <c r="F24" s="71">
        <f>D24+(D24*E24)</f>
        <v>0</v>
      </c>
      <c r="G24" s="71">
        <f t="shared" si="0"/>
        <v>0</v>
      </c>
      <c r="H24" s="71">
        <f>G24*E24</f>
        <v>0</v>
      </c>
      <c r="I24" s="71">
        <f>G24+H24</f>
        <v>0</v>
      </c>
      <c r="J24" s="134"/>
      <c r="K24" s="84">
        <v>0.23</v>
      </c>
      <c r="L24" s="71">
        <f>J24+(J24*K24)</f>
        <v>0</v>
      </c>
    </row>
    <row r="25" spans="1:15" ht="17.25" customHeight="1" thickBot="1">
      <c r="A25" s="57"/>
      <c r="B25" s="91"/>
      <c r="C25" s="18"/>
      <c r="D25" s="153" t="s">
        <v>41</v>
      </c>
      <c r="E25" s="154"/>
      <c r="F25" s="154"/>
      <c r="G25" s="154"/>
      <c r="H25" s="154"/>
      <c r="I25" s="155"/>
      <c r="J25" s="73"/>
      <c r="K25" s="14"/>
      <c r="L25" s="33"/>
    </row>
    <row r="26" spans="1:15" ht="17.25" customHeight="1" thickBot="1">
      <c r="A26" s="82"/>
      <c r="B26" s="91"/>
      <c r="C26" s="18"/>
      <c r="D26" s="102"/>
      <c r="E26" s="103"/>
      <c r="F26" s="109" t="s">
        <v>43</v>
      </c>
      <c r="G26" s="109" t="s">
        <v>50</v>
      </c>
      <c r="H26" s="109" t="s">
        <v>47</v>
      </c>
      <c r="I26" s="110" t="s">
        <v>49</v>
      </c>
      <c r="J26" s="37"/>
      <c r="K26" s="8"/>
      <c r="L26" s="12"/>
    </row>
    <row r="27" spans="1:15" ht="83.25" customHeight="1" thickBot="1">
      <c r="A27" s="88" t="s">
        <v>6</v>
      </c>
      <c r="B27" s="92" t="s">
        <v>5</v>
      </c>
      <c r="C27" s="17" t="s">
        <v>7</v>
      </c>
      <c r="D27" s="135"/>
      <c r="E27" s="74">
        <v>0.08</v>
      </c>
      <c r="F27" s="15">
        <f t="shared" ref="F27:F28" si="1">D27+(D27*E27)</f>
        <v>0</v>
      </c>
      <c r="G27" s="15">
        <f>D27*6</f>
        <v>0</v>
      </c>
      <c r="H27" s="75">
        <f t="shared" ref="H27:H28" si="2">G27*E27</f>
        <v>0</v>
      </c>
      <c r="I27" s="76">
        <f t="shared" ref="I27:I28" si="3">G27+H27</f>
        <v>0</v>
      </c>
      <c r="J27" s="136"/>
      <c r="K27" s="38">
        <v>0.08</v>
      </c>
      <c r="L27" s="12">
        <f t="shared" ref="L27:L28" si="4">J27+(J27*K27)</f>
        <v>0</v>
      </c>
    </row>
    <row r="28" spans="1:15" ht="84.75" customHeight="1" thickBot="1">
      <c r="A28" s="88" t="s">
        <v>6</v>
      </c>
      <c r="B28" s="92" t="s">
        <v>5</v>
      </c>
      <c r="C28" s="17" t="s">
        <v>38</v>
      </c>
      <c r="D28" s="136"/>
      <c r="E28" s="38">
        <v>0.08</v>
      </c>
      <c r="F28" s="9">
        <f t="shared" si="1"/>
        <v>0</v>
      </c>
      <c r="G28" s="9">
        <f>D28*6</f>
        <v>0</v>
      </c>
      <c r="H28" s="25">
        <f t="shared" si="2"/>
        <v>0</v>
      </c>
      <c r="I28" s="10">
        <f t="shared" si="3"/>
        <v>0</v>
      </c>
      <c r="J28" s="136"/>
      <c r="K28" s="38">
        <v>0.08</v>
      </c>
      <c r="L28" s="12">
        <f t="shared" si="4"/>
        <v>0</v>
      </c>
    </row>
    <row r="29" spans="1:15" ht="48" thickBot="1">
      <c r="A29" s="58"/>
      <c r="B29" s="93"/>
      <c r="C29" s="16" t="s">
        <v>15</v>
      </c>
      <c r="D29" s="49">
        <f>D23+D24+D27+D28</f>
        <v>0</v>
      </c>
      <c r="E29" s="49"/>
      <c r="F29" s="49">
        <f t="shared" ref="F29:L29" si="5">F23+F24+F27+F28</f>
        <v>0</v>
      </c>
      <c r="G29" s="49">
        <f t="shared" si="5"/>
        <v>0</v>
      </c>
      <c r="H29" s="49">
        <f t="shared" si="5"/>
        <v>0</v>
      </c>
      <c r="I29" s="49">
        <f t="shared" si="5"/>
        <v>0</v>
      </c>
      <c r="J29" s="49">
        <f t="shared" si="5"/>
        <v>0</v>
      </c>
      <c r="K29" s="49"/>
      <c r="L29" s="49">
        <f t="shared" si="5"/>
        <v>0</v>
      </c>
    </row>
    <row r="30" spans="1:15" ht="19.5" thickBot="1">
      <c r="A30" s="59"/>
      <c r="B30" s="94"/>
      <c r="D30" s="144" t="s">
        <v>21</v>
      </c>
      <c r="E30" s="145"/>
      <c r="F30" s="145"/>
      <c r="G30" s="145"/>
      <c r="H30" s="145"/>
      <c r="I30" s="146"/>
      <c r="J30" s="77"/>
      <c r="K30" s="77"/>
      <c r="L30" s="77"/>
      <c r="M30" s="77"/>
      <c r="N30" s="77"/>
      <c r="O30" s="77"/>
    </row>
    <row r="31" spans="1:15" ht="38.25">
      <c r="A31" s="60"/>
      <c r="B31" s="95" t="s">
        <v>12</v>
      </c>
      <c r="C31" s="81" t="s">
        <v>13</v>
      </c>
      <c r="D31" s="5" t="s">
        <v>0</v>
      </c>
      <c r="E31" s="6" t="s">
        <v>14</v>
      </c>
      <c r="F31" s="6" t="s">
        <v>3</v>
      </c>
      <c r="G31" s="6" t="s">
        <v>29</v>
      </c>
      <c r="H31" s="6" t="s">
        <v>36</v>
      </c>
      <c r="I31" s="7" t="s">
        <v>28</v>
      </c>
      <c r="J31" s="5" t="s">
        <v>0</v>
      </c>
      <c r="K31" s="6" t="s">
        <v>14</v>
      </c>
      <c r="L31" s="7" t="s">
        <v>3</v>
      </c>
    </row>
    <row r="32" spans="1:15" ht="15" customHeight="1" thickBot="1">
      <c r="A32" s="60"/>
      <c r="B32" s="96"/>
      <c r="C32" s="46"/>
      <c r="D32" s="151" t="s">
        <v>40</v>
      </c>
      <c r="E32" s="151"/>
      <c r="F32" s="151"/>
      <c r="G32" s="151"/>
      <c r="H32" s="151"/>
      <c r="I32" s="152"/>
      <c r="J32" s="35"/>
      <c r="K32" s="36"/>
      <c r="L32" s="47"/>
    </row>
    <row r="33" spans="1:12" ht="15" customHeight="1" thickBot="1">
      <c r="A33" s="60"/>
      <c r="B33" s="96"/>
      <c r="C33" s="46"/>
      <c r="D33" s="105"/>
      <c r="E33" s="103"/>
      <c r="F33" s="109" t="s">
        <v>43</v>
      </c>
      <c r="G33" s="109" t="s">
        <v>45</v>
      </c>
      <c r="H33" s="109" t="s">
        <v>47</v>
      </c>
      <c r="I33" s="110" t="s">
        <v>49</v>
      </c>
      <c r="J33" s="35"/>
      <c r="K33" s="36"/>
      <c r="L33" s="47"/>
    </row>
    <row r="34" spans="1:12" ht="71.25" customHeight="1">
      <c r="A34" s="57" t="s">
        <v>4</v>
      </c>
      <c r="B34" s="97" t="s">
        <v>9</v>
      </c>
      <c r="C34" s="19" t="s">
        <v>10</v>
      </c>
      <c r="D34" s="136"/>
      <c r="E34" s="38">
        <v>0.08</v>
      </c>
      <c r="F34" s="9">
        <f t="shared" ref="F34:F40" si="6">D34+(D34*E34)</f>
        <v>0</v>
      </c>
      <c r="G34" s="9">
        <f>D34*12</f>
        <v>0</v>
      </c>
      <c r="H34" s="25">
        <f t="shared" ref="H34:H40" si="7">G34*E34</f>
        <v>0</v>
      </c>
      <c r="I34" s="10">
        <f t="shared" ref="I34:I40" si="8">G34+H34</f>
        <v>0</v>
      </c>
      <c r="J34" s="136"/>
      <c r="K34" s="38">
        <v>0.08</v>
      </c>
      <c r="L34" s="12">
        <f>J34+(J34*K34)</f>
        <v>0</v>
      </c>
    </row>
    <row r="35" spans="1:12" ht="80.25" customHeight="1">
      <c r="A35" s="57" t="s">
        <v>4</v>
      </c>
      <c r="B35" s="92" t="s">
        <v>9</v>
      </c>
      <c r="C35" s="17" t="s">
        <v>11</v>
      </c>
      <c r="D35" s="136"/>
      <c r="E35" s="38">
        <v>0.08</v>
      </c>
      <c r="F35" s="9">
        <f t="shared" si="6"/>
        <v>0</v>
      </c>
      <c r="G35" s="9">
        <f t="shared" ref="G35:G36" si="9">D35*12</f>
        <v>0</v>
      </c>
      <c r="H35" s="25">
        <f t="shared" si="7"/>
        <v>0</v>
      </c>
      <c r="I35" s="10">
        <f t="shared" si="8"/>
        <v>0</v>
      </c>
      <c r="J35" s="136"/>
      <c r="K35" s="38">
        <v>0.08</v>
      </c>
      <c r="L35" s="12">
        <f t="shared" ref="L35:L40" si="10">J35+(J35*K35)</f>
        <v>0</v>
      </c>
    </row>
    <row r="36" spans="1:12" ht="138.75" customHeight="1" thickBot="1">
      <c r="A36" s="83" t="s">
        <v>4</v>
      </c>
      <c r="B36" s="98" t="s">
        <v>9</v>
      </c>
      <c r="C36" s="142" t="s">
        <v>56</v>
      </c>
      <c r="D36" s="127"/>
      <c r="E36" s="84">
        <v>0.23</v>
      </c>
      <c r="F36" s="71">
        <f t="shared" si="6"/>
        <v>0</v>
      </c>
      <c r="G36" s="71">
        <f t="shared" si="9"/>
        <v>0</v>
      </c>
      <c r="H36" s="85">
        <f t="shared" si="7"/>
        <v>0</v>
      </c>
      <c r="I36" s="86">
        <f t="shared" si="8"/>
        <v>0</v>
      </c>
      <c r="J36" s="127"/>
      <c r="K36" s="84">
        <v>0.23</v>
      </c>
      <c r="L36" s="86">
        <f t="shared" si="10"/>
        <v>0</v>
      </c>
    </row>
    <row r="37" spans="1:12" ht="16.5" customHeight="1" thickBot="1">
      <c r="A37" s="87"/>
      <c r="B37" s="99"/>
      <c r="C37" s="28"/>
      <c r="D37" s="153" t="s">
        <v>41</v>
      </c>
      <c r="E37" s="154"/>
      <c r="F37" s="154"/>
      <c r="G37" s="154"/>
      <c r="H37" s="154"/>
      <c r="I37" s="155"/>
      <c r="J37" s="29"/>
      <c r="K37" s="30"/>
      <c r="L37" s="33"/>
    </row>
    <row r="38" spans="1:12" ht="16.5" customHeight="1" thickBot="1">
      <c r="A38" s="87"/>
      <c r="B38" s="99"/>
      <c r="C38" s="28"/>
      <c r="D38" s="105"/>
      <c r="E38" s="103"/>
      <c r="F38" s="109" t="s">
        <v>43</v>
      </c>
      <c r="G38" s="109" t="s">
        <v>50</v>
      </c>
      <c r="H38" s="109" t="s">
        <v>47</v>
      </c>
      <c r="I38" s="110" t="s">
        <v>49</v>
      </c>
      <c r="J38" s="29"/>
      <c r="K38" s="30"/>
      <c r="L38" s="33"/>
    </row>
    <row r="39" spans="1:12" ht="50.25" customHeight="1" thickBot="1">
      <c r="A39" s="88" t="s">
        <v>6</v>
      </c>
      <c r="B39" s="100" t="s">
        <v>9</v>
      </c>
      <c r="C39" s="52" t="s">
        <v>1</v>
      </c>
      <c r="D39" s="132"/>
      <c r="E39" s="53">
        <v>0.08</v>
      </c>
      <c r="F39" s="54">
        <f t="shared" si="6"/>
        <v>0</v>
      </c>
      <c r="G39" s="54">
        <f>D39*6</f>
        <v>0</v>
      </c>
      <c r="H39" s="55">
        <f t="shared" si="7"/>
        <v>0</v>
      </c>
      <c r="I39" s="56">
        <f t="shared" si="8"/>
        <v>0</v>
      </c>
      <c r="J39" s="132"/>
      <c r="K39" s="53">
        <v>0.08</v>
      </c>
      <c r="L39" s="65">
        <f t="shared" si="10"/>
        <v>0</v>
      </c>
    </row>
    <row r="40" spans="1:12" ht="48" customHeight="1" thickBot="1">
      <c r="A40" s="88" t="s">
        <v>6</v>
      </c>
      <c r="B40" s="92" t="s">
        <v>9</v>
      </c>
      <c r="C40" s="19" t="s">
        <v>2</v>
      </c>
      <c r="D40" s="137"/>
      <c r="E40" s="48">
        <v>0.08</v>
      </c>
      <c r="F40" s="11">
        <f t="shared" si="6"/>
        <v>0</v>
      </c>
      <c r="G40" s="11">
        <f>D40*6</f>
        <v>0</v>
      </c>
      <c r="H40" s="26">
        <f t="shared" si="7"/>
        <v>0</v>
      </c>
      <c r="I40" s="12">
        <f t="shared" si="8"/>
        <v>0</v>
      </c>
      <c r="J40" s="137"/>
      <c r="K40" s="48">
        <v>0.08</v>
      </c>
      <c r="L40" s="12">
        <f t="shared" si="10"/>
        <v>0</v>
      </c>
    </row>
    <row r="41" spans="1:12" ht="48" thickBot="1">
      <c r="A41" s="61"/>
      <c r="B41" s="62"/>
      <c r="C41" s="63" t="s">
        <v>16</v>
      </c>
      <c r="D41" s="49">
        <f>D34+D35+D36+D39+D40</f>
        <v>0</v>
      </c>
      <c r="E41" s="50"/>
      <c r="F41" s="50">
        <f>F34+F35+F36+F39+F40</f>
        <v>0</v>
      </c>
      <c r="G41" s="50">
        <f>G34+G35+G36+G39+G40</f>
        <v>0</v>
      </c>
      <c r="H41" s="50">
        <f>H34+H35+H36+H39+H40</f>
        <v>0</v>
      </c>
      <c r="I41" s="50">
        <f>I34+I35+I36+I39+I40</f>
        <v>0</v>
      </c>
      <c r="J41" s="50">
        <f>J34+J35+J36+J39+J40</f>
        <v>0</v>
      </c>
      <c r="K41" s="50"/>
      <c r="L41" s="50">
        <f>L34+L35+L36+L39+L40</f>
        <v>0</v>
      </c>
    </row>
    <row r="42" spans="1:12" ht="15.75">
      <c r="A42" s="4"/>
      <c r="B42" s="21"/>
      <c r="C42" s="22"/>
      <c r="D42" s="23"/>
      <c r="E42" s="24"/>
      <c r="F42" s="23"/>
      <c r="G42" s="23"/>
      <c r="H42" s="23"/>
      <c r="I42" s="23"/>
      <c r="J42" s="23"/>
      <c r="K42" s="23"/>
      <c r="L42" s="23"/>
    </row>
    <row r="43" spans="1:12" ht="15.75">
      <c r="A43" s="4"/>
      <c r="B43" s="21"/>
      <c r="C43" s="22"/>
      <c r="D43" s="23"/>
      <c r="E43" s="24"/>
      <c r="F43" s="23"/>
      <c r="G43" s="23"/>
      <c r="H43" s="23"/>
      <c r="I43" s="23"/>
      <c r="J43" s="23"/>
      <c r="K43" s="23"/>
      <c r="L43" s="23"/>
    </row>
    <row r="44" spans="1:12" ht="19.5" thickBot="1">
      <c r="A44" s="4"/>
      <c r="B44" s="21"/>
      <c r="C44" s="179" t="s">
        <v>30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ht="36" customHeight="1" thickBot="1">
      <c r="A45" s="44" t="s">
        <v>12</v>
      </c>
      <c r="B45" s="40"/>
      <c r="C45" s="36" t="s">
        <v>13</v>
      </c>
      <c r="D45" s="117" t="s">
        <v>0</v>
      </c>
      <c r="E45" s="117" t="s">
        <v>14</v>
      </c>
      <c r="F45" s="117" t="s">
        <v>3</v>
      </c>
      <c r="G45" s="117" t="s">
        <v>27</v>
      </c>
      <c r="H45" s="39" t="s">
        <v>36</v>
      </c>
      <c r="I45" s="124" t="s">
        <v>28</v>
      </c>
      <c r="J45" s="44" t="s">
        <v>0</v>
      </c>
      <c r="K45" s="44" t="s">
        <v>14</v>
      </c>
      <c r="L45" s="45" t="s">
        <v>3</v>
      </c>
    </row>
    <row r="46" spans="1:12" ht="18.75" customHeight="1" thickBot="1">
      <c r="A46" s="41"/>
      <c r="C46" s="43"/>
      <c r="D46" s="148" t="s">
        <v>54</v>
      </c>
      <c r="E46" s="149"/>
      <c r="F46" s="149"/>
      <c r="G46" s="149"/>
      <c r="H46" s="149"/>
      <c r="I46" s="150"/>
      <c r="J46" s="44"/>
      <c r="K46" s="44"/>
      <c r="L46" s="44"/>
    </row>
    <row r="47" spans="1:12" ht="18.75" customHeight="1" thickBot="1">
      <c r="A47" s="41"/>
      <c r="C47" s="43"/>
      <c r="D47" s="114"/>
      <c r="E47" s="107"/>
      <c r="F47" s="115" t="s">
        <v>43</v>
      </c>
      <c r="G47" s="115" t="s">
        <v>53</v>
      </c>
      <c r="H47" s="115" t="s">
        <v>47</v>
      </c>
      <c r="I47" s="116" t="s">
        <v>49</v>
      </c>
      <c r="J47" s="117"/>
      <c r="K47" s="117"/>
      <c r="L47" s="117"/>
    </row>
    <row r="48" spans="1:12" ht="96" customHeight="1">
      <c r="A48" s="128" t="s">
        <v>4</v>
      </c>
      <c r="B48" s="120" t="s">
        <v>35</v>
      </c>
      <c r="C48" s="130" t="s">
        <v>51</v>
      </c>
      <c r="D48" s="138"/>
      <c r="E48" s="53">
        <v>0.08</v>
      </c>
      <c r="F48" s="54">
        <f t="shared" ref="F48:F49" si="11">D48+(D48*E48)</f>
        <v>0</v>
      </c>
      <c r="G48" s="54">
        <f>D48*2</f>
        <v>0</v>
      </c>
      <c r="H48" s="54">
        <f t="shared" ref="H48:H49" si="12">G48*E48</f>
        <v>0</v>
      </c>
      <c r="I48" s="54">
        <f t="shared" ref="I48:I49" si="13">G48+H48</f>
        <v>0</v>
      </c>
      <c r="J48" s="139"/>
      <c r="K48" s="53">
        <v>0.08</v>
      </c>
      <c r="L48" s="56">
        <f t="shared" ref="L48:L49" si="14">J48+(J48*K48)</f>
        <v>0</v>
      </c>
    </row>
    <row r="49" spans="1:12" ht="98.25" customHeight="1" thickBot="1">
      <c r="A49" s="129" t="s">
        <v>4</v>
      </c>
      <c r="B49" s="121" t="s">
        <v>35</v>
      </c>
      <c r="C49" s="131" t="s">
        <v>52</v>
      </c>
      <c r="D49" s="134"/>
      <c r="E49" s="84">
        <v>0.08</v>
      </c>
      <c r="F49" s="71">
        <f t="shared" si="11"/>
        <v>0</v>
      </c>
      <c r="G49" s="71">
        <f>D49*2</f>
        <v>0</v>
      </c>
      <c r="H49" s="71">
        <f t="shared" si="12"/>
        <v>0</v>
      </c>
      <c r="I49" s="71">
        <f t="shared" si="13"/>
        <v>0</v>
      </c>
      <c r="J49" s="140"/>
      <c r="K49" s="84">
        <v>0.08</v>
      </c>
      <c r="L49" s="86">
        <f t="shared" si="14"/>
        <v>0</v>
      </c>
    </row>
    <row r="50" spans="1:12" ht="18.75" customHeight="1" thickBot="1">
      <c r="A50" s="41"/>
      <c r="C50" s="43"/>
      <c r="D50" s="156" t="s">
        <v>41</v>
      </c>
      <c r="E50" s="156"/>
      <c r="F50" s="156"/>
      <c r="G50" s="156"/>
      <c r="H50" s="156"/>
      <c r="I50" s="157"/>
      <c r="J50" s="36"/>
      <c r="K50" s="36"/>
      <c r="L50" s="36"/>
    </row>
    <row r="51" spans="1:12" ht="18.75" customHeight="1" thickBot="1">
      <c r="A51" s="41"/>
      <c r="C51" s="43"/>
      <c r="D51" s="114"/>
      <c r="E51" s="107"/>
      <c r="F51" s="115" t="s">
        <v>43</v>
      </c>
      <c r="G51" s="115" t="s">
        <v>50</v>
      </c>
      <c r="H51" s="115" t="s">
        <v>47</v>
      </c>
      <c r="I51" s="116" t="s">
        <v>49</v>
      </c>
      <c r="J51" s="117"/>
      <c r="K51" s="117"/>
      <c r="L51" s="117"/>
    </row>
    <row r="52" spans="1:12" ht="76.5">
      <c r="A52" s="118" t="s">
        <v>6</v>
      </c>
      <c r="B52" s="120" t="s">
        <v>35</v>
      </c>
      <c r="C52" s="52" t="s">
        <v>31</v>
      </c>
      <c r="D52" s="138"/>
      <c r="E52" s="53">
        <v>0.08</v>
      </c>
      <c r="F52" s="54">
        <f t="shared" ref="F52:F53" si="15">D52+(D52*E52)</f>
        <v>0</v>
      </c>
      <c r="G52" s="54">
        <f>D52*6</f>
        <v>0</v>
      </c>
      <c r="H52" s="55">
        <f t="shared" ref="H52:H53" si="16">G52*E52</f>
        <v>0</v>
      </c>
      <c r="I52" s="56">
        <f t="shared" ref="I52:I53" si="17">G52+H52</f>
        <v>0</v>
      </c>
      <c r="J52" s="138"/>
      <c r="K52" s="53">
        <v>0.08</v>
      </c>
      <c r="L52" s="65">
        <f t="shared" ref="L52:L53" si="18">J52+(J52*K52)</f>
        <v>0</v>
      </c>
    </row>
    <row r="53" spans="1:12" ht="77.25" thickBot="1">
      <c r="A53" s="119" t="s">
        <v>6</v>
      </c>
      <c r="B53" s="121" t="s">
        <v>35</v>
      </c>
      <c r="C53" s="122" t="s">
        <v>32</v>
      </c>
      <c r="D53" s="134"/>
      <c r="E53" s="84">
        <v>0.08</v>
      </c>
      <c r="F53" s="71">
        <f t="shared" si="15"/>
        <v>0</v>
      </c>
      <c r="G53" s="71">
        <f>D53*6</f>
        <v>0</v>
      </c>
      <c r="H53" s="85">
        <f t="shared" si="16"/>
        <v>0</v>
      </c>
      <c r="I53" s="86">
        <f t="shared" si="17"/>
        <v>0</v>
      </c>
      <c r="J53" s="134"/>
      <c r="K53" s="84">
        <v>0.08</v>
      </c>
      <c r="L53" s="86">
        <f t="shared" si="18"/>
        <v>0</v>
      </c>
    </row>
    <row r="54" spans="1:12" ht="16.5" thickBot="1">
      <c r="A54" s="111"/>
      <c r="B54" s="24"/>
      <c r="C54" s="112"/>
      <c r="D54" s="113"/>
      <c r="E54" s="101"/>
      <c r="F54" s="31"/>
      <c r="G54" s="31"/>
      <c r="H54" s="32"/>
      <c r="I54" s="32"/>
      <c r="J54" s="31"/>
      <c r="K54" s="101"/>
      <c r="L54" s="32"/>
    </row>
    <row r="55" spans="1:12" ht="32.25" thickBot="1">
      <c r="A55" s="66"/>
      <c r="B55" s="67"/>
      <c r="C55" s="123" t="s">
        <v>33</v>
      </c>
      <c r="D55" s="49">
        <f>D48+D49+D52+D53</f>
        <v>0</v>
      </c>
      <c r="E55" s="50"/>
      <c r="F55" s="50">
        <f>F48+F49+F52+F53</f>
        <v>0</v>
      </c>
      <c r="G55" s="50">
        <f>G52+G53</f>
        <v>0</v>
      </c>
      <c r="H55" s="50">
        <f>H52+H53</f>
        <v>0</v>
      </c>
      <c r="I55" s="50">
        <f>I52+I53</f>
        <v>0</v>
      </c>
      <c r="J55" s="50">
        <f>J52+J53</f>
        <v>0</v>
      </c>
      <c r="K55" s="50"/>
      <c r="L55" s="50">
        <f>L52+L53</f>
        <v>0</v>
      </c>
    </row>
    <row r="56" spans="1:12" ht="15.75">
      <c r="A56" s="79"/>
      <c r="B56" s="80"/>
      <c r="C56" s="64" t="s">
        <v>34</v>
      </c>
      <c r="D56" s="72">
        <f>D55+D41+D29</f>
        <v>0</v>
      </c>
      <c r="E56" s="72"/>
      <c r="F56" s="72">
        <f>F55+F41+F29</f>
        <v>0</v>
      </c>
      <c r="G56" s="72">
        <f>G55+G41+G29</f>
        <v>0</v>
      </c>
      <c r="H56" s="72">
        <f>H55+H41+H29</f>
        <v>0</v>
      </c>
      <c r="I56" s="72">
        <f>I55+I41+I29</f>
        <v>0</v>
      </c>
      <c r="J56" s="72">
        <f>J55+J41+J29</f>
        <v>0</v>
      </c>
      <c r="K56" s="72"/>
      <c r="L56" s="72">
        <f>L55+L41+L29</f>
        <v>0</v>
      </c>
    </row>
    <row r="57" spans="1:12" ht="15.75">
      <c r="A57" s="4"/>
      <c r="B57" s="21"/>
      <c r="C57" s="22"/>
      <c r="D57" s="78"/>
      <c r="E57" s="78"/>
      <c r="F57" s="78"/>
      <c r="G57" s="78"/>
      <c r="H57" s="78"/>
      <c r="I57" s="78"/>
      <c r="J57" s="78"/>
      <c r="K57" s="78"/>
      <c r="L57" s="78"/>
    </row>
    <row r="58" spans="1:12" ht="16.5" thickBot="1">
      <c r="A58" s="4"/>
      <c r="B58" s="21"/>
      <c r="C58" s="22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33.75" customHeight="1">
      <c r="B59" s="170" t="s">
        <v>24</v>
      </c>
      <c r="C59" s="171"/>
      <c r="D59" s="171"/>
      <c r="E59" s="171"/>
      <c r="F59" s="171"/>
      <c r="G59" s="171"/>
      <c r="H59" s="171"/>
      <c r="I59" s="172"/>
    </row>
    <row r="60" spans="1:12" ht="18" customHeight="1" thickBot="1">
      <c r="B60" s="173"/>
      <c r="C60" s="174"/>
      <c r="D60" s="174"/>
      <c r="E60" s="174"/>
      <c r="F60" s="174"/>
      <c r="G60" s="174"/>
      <c r="H60" s="174"/>
      <c r="I60" s="175"/>
    </row>
    <row r="61" spans="1:12" ht="30" customHeight="1" thickBot="1">
      <c r="B61" s="167"/>
      <c r="C61" s="168"/>
      <c r="D61" s="168"/>
      <c r="E61" s="169"/>
      <c r="F61" s="20" t="s">
        <v>22</v>
      </c>
      <c r="G61" s="68" t="s">
        <v>14</v>
      </c>
      <c r="H61" s="68" t="s">
        <v>36</v>
      </c>
      <c r="I61" s="70" t="s">
        <v>23</v>
      </c>
    </row>
    <row r="62" spans="1:12" ht="117.75" customHeight="1" thickBot="1">
      <c r="B62" s="176" t="s">
        <v>25</v>
      </c>
      <c r="C62" s="177"/>
      <c r="D62" s="177"/>
      <c r="E62" s="178"/>
      <c r="F62" s="134"/>
      <c r="G62" s="69">
        <v>0.23</v>
      </c>
      <c r="H62" s="27">
        <f>F62*G62</f>
        <v>0</v>
      </c>
      <c r="I62" s="13">
        <f>F62+H62</f>
        <v>0</v>
      </c>
    </row>
    <row r="63" spans="1:12" ht="327" customHeight="1">
      <c r="B63" s="143" t="s">
        <v>37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</sheetData>
  <sheetProtection sheet="1" objects="1" scenarios="1"/>
  <mergeCells count="20">
    <mergeCell ref="A1:C1"/>
    <mergeCell ref="A2:C2"/>
    <mergeCell ref="D18:I18"/>
    <mergeCell ref="J18:L18"/>
    <mergeCell ref="D2:G2"/>
    <mergeCell ref="A4:L15"/>
    <mergeCell ref="I2:L2"/>
    <mergeCell ref="B63:L63"/>
    <mergeCell ref="D30:I30"/>
    <mergeCell ref="D17:I17"/>
    <mergeCell ref="D46:I46"/>
    <mergeCell ref="D21:I21"/>
    <mergeCell ref="D25:I25"/>
    <mergeCell ref="D50:I50"/>
    <mergeCell ref="D37:I37"/>
    <mergeCell ref="D32:I32"/>
    <mergeCell ref="B61:E61"/>
    <mergeCell ref="B59:I60"/>
    <mergeCell ref="B62:E62"/>
    <mergeCell ref="C44:L44"/>
  </mergeCells>
  <pageMargins left="0.17" right="0.17" top="0.27" bottom="0.19" header="0.3" footer="0.3"/>
  <pageSetup paperSize="9" scale="61" fitToHeight="0" orientation="portrait" horizontalDpi="0" verticalDpi="0" r:id="rId1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Iuliia Iaremchuk</dc:creator>
  <cp:lastModifiedBy>Iuliia Iaremchuk</cp:lastModifiedBy>
  <cp:lastPrinted>2023-10-27T09:45:52Z</cp:lastPrinted>
  <dcterms:created xsi:type="dcterms:W3CDTF">2015-06-05T18:19:34Z</dcterms:created>
  <dcterms:modified xsi:type="dcterms:W3CDTF">2023-10-27T10:11:23Z</dcterms:modified>
</cp:coreProperties>
</file>