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ZETARGI\PRZETARGI 2023\PRZEBUDOWA DACHU OSW WOŁOSAŃ\Załączniki do SWZ\"/>
    </mc:Choice>
  </mc:AlternateContent>
  <bookViews>
    <workbookView xWindow="-120" yWindow="-120" windowWidth="29040" windowHeight="15840"/>
  </bookViews>
  <sheets>
    <sheet name="1 PRZEBUDOWA DACHU OSW Z WYMIAN" sheetId="3" r:id="rId1"/>
  </sheets>
  <calcPr calcId="162913"/>
</workbook>
</file>

<file path=xl/calcChain.xml><?xml version="1.0" encoding="utf-8"?>
<calcChain xmlns="http://schemas.openxmlformats.org/spreadsheetml/2006/main">
  <c r="G111" i="3" l="1"/>
  <c r="G110" i="3"/>
  <c r="G109" i="3"/>
  <c r="G106" i="3"/>
  <c r="G105" i="3"/>
  <c r="G102" i="3"/>
  <c r="G101" i="3"/>
  <c r="G96" i="3"/>
  <c r="G95" i="3"/>
  <c r="G94" i="3"/>
  <c r="G93" i="3"/>
  <c r="G92" i="3"/>
  <c r="G91" i="3"/>
  <c r="G90" i="3"/>
  <c r="G89" i="3"/>
  <c r="G88" i="3"/>
  <c r="G87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5" i="3"/>
  <c r="G64" i="3"/>
  <c r="G63" i="3"/>
  <c r="G62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6" i="3"/>
  <c r="G35" i="3"/>
  <c r="G34" i="3"/>
  <c r="G33" i="3"/>
  <c r="G32" i="3"/>
  <c r="G31" i="3"/>
  <c r="G30" i="3"/>
  <c r="G29" i="3"/>
  <c r="G28" i="3"/>
  <c r="G27" i="3"/>
  <c r="G26" i="3"/>
  <c r="G23" i="3"/>
  <c r="G22" i="3"/>
  <c r="G21" i="3"/>
  <c r="G20" i="3"/>
  <c r="G19" i="3"/>
  <c r="G18" i="3"/>
  <c r="G17" i="3"/>
  <c r="G16" i="3"/>
  <c r="G15" i="3"/>
  <c r="G103" i="3" l="1"/>
  <c r="G107" i="3"/>
  <c r="G66" i="3"/>
  <c r="G83" i="3"/>
  <c r="G58" i="3"/>
  <c r="G37" i="3"/>
  <c r="G112" i="3"/>
  <c r="G97" i="3"/>
  <c r="G24" i="3"/>
  <c r="G59" i="3" l="1"/>
  <c r="G98" i="3"/>
  <c r="G84" i="3"/>
  <c r="G113" i="3"/>
  <c r="G114" i="3" l="1"/>
  <c r="G115" i="3" s="1"/>
</calcChain>
</file>

<file path=xl/sharedStrings.xml><?xml version="1.0" encoding="utf-8"?>
<sst xmlns="http://schemas.openxmlformats.org/spreadsheetml/2006/main" count="526" uniqueCount="288">
  <si>
    <t/>
  </si>
  <si>
    <t xml:space="preserve">PRZEBUDOWA DACHU OSW Z WYMIANĄ KOLEKTORÓW SŁONECZNYCH </t>
  </si>
  <si>
    <t>Wykonawca:</t>
  </si>
  <si>
    <t>Data:</t>
  </si>
  <si>
    <t>Lp</t>
  </si>
  <si>
    <t>Wartość</t>
  </si>
  <si>
    <t>Jednostka</t>
  </si>
  <si>
    <t>1</t>
  </si>
  <si>
    <t>2</t>
  </si>
  <si>
    <t>3</t>
  </si>
  <si>
    <t>4</t>
  </si>
  <si>
    <t>5</t>
  </si>
  <si>
    <t>6</t>
  </si>
  <si>
    <t>8</t>
  </si>
  <si>
    <t>10</t>
  </si>
  <si>
    <t>11</t>
  </si>
  <si>
    <t>WYMIANA POKRYCIA DACHOWEGO WRAZ Z WYDŁUŻENIAMI OKAPÓW</t>
  </si>
  <si>
    <t>ROBOTY ROZBIÓRKOWE</t>
  </si>
  <si>
    <t>KONSTRUKCJA WYDŁUŻEŃ OKAPÓW</t>
  </si>
  <si>
    <t>ROBOTY POKRYWCZE</t>
  </si>
  <si>
    <t>BALKONY</t>
  </si>
  <si>
    <t>ROBOTY NAPRAWCZE</t>
  </si>
  <si>
    <t>PŁYTKA ODBOJOWA</t>
  </si>
  <si>
    <t>Płytka odbojowa,</t>
  </si>
  <si>
    <t>DOCIEPLENIE STROPÓW</t>
  </si>
  <si>
    <t>Docieplenie w krokwiach</t>
  </si>
  <si>
    <t>Dociepleni stropów płaskich</t>
  </si>
  <si>
    <t>Docieplenie ścianek</t>
  </si>
  <si>
    <t>Podstawa</t>
  </si>
  <si>
    <t>Opis robót</t>
  </si>
  <si>
    <t>Cena jednostkowa netto</t>
  </si>
  <si>
    <t>Kosztorys</t>
  </si>
  <si>
    <t>Grupa</t>
  </si>
  <si>
    <t>1.1</t>
  </si>
  <si>
    <t>Element</t>
  </si>
  <si>
    <t>Rozebranie pokrycia dachowego z blachy nie nadającej się do użytku</t>
  </si>
  <si>
    <t>1.1.1</t>
  </si>
  <si>
    <t>KNR 401/535/2</t>
  </si>
  <si>
    <t>m2</t>
  </si>
  <si>
    <t>Rozebranie obróbek blacharskich: murów ogniowych, okapów kołnierzy, gzymsów itp. z blachy nie nadającej się do użytku</t>
  </si>
  <si>
    <t>1.1.2</t>
  </si>
  <si>
    <t>KNR 401/535/8</t>
  </si>
  <si>
    <t>Demontaż przewodów wyrównawczych i odgromowych, na dachach, płaskownik lub pręt na dachu stromym- analogia demontaż przewodów do ponownego wykorzystania</t>
  </si>
  <si>
    <t>1.1.3</t>
  </si>
  <si>
    <t>KNRW 403/1140/6</t>
  </si>
  <si>
    <t>m</t>
  </si>
  <si>
    <t>Demontaż starych niesprawnych solarów i montaż nowych solarów wraz z niezbędnymi pracami dodatkowymi - Demontaż i Montaż solarów; Rurociągi miedziane o średnicy zewnętrznej 28mm i gubości ścianki 1,5mm, lutowanie twarde; Połączenia gwintowane przejściowe do rur miedzianych o średnicy zewnętrznej 28mm  i średnicy nominalnej 25mm; Izolacja jednowarstwowa grubości 13mm rurociągów o średnicy zewnętrznej 28mm otulinami Solar; Próby ciśnieniowe szczelności instalacji wewnętrznych  w budynkach niemieszkalnych; Rusztowania warszawskie ramowe przestrzenne o wysokości do 8m- przyjęto wymianę 50% solarów</t>
  </si>
  <si>
    <t>1.1.4</t>
  </si>
  <si>
    <t>Kalkulacja indywidualna</t>
  </si>
  <si>
    <t>szt.</t>
  </si>
  <si>
    <t>Demontaż i ponowny montaż kolektorów słonecznych wraz z niezbędnymi pracami dodatkowymi - Demontaż i Montaż solarów; Rurociągi miedziane o średnicy zewnętrznej 28mm i gubości ścianki 1,5mm, lutowanie twarde; Połączenia gwintowane przejściowe do rur miedzianych o średnicy zewnętrznej 28mm  i średnicy nominalnej 25mm; Izolacja jednowarstwowa grubości 13mm rurociągów o średnicy zewnętrznej 28mm otulinami Solar; Próby ciśnieniowe szczelności instalacji wewnętrznych  w budynkach niemieszkalnych;</t>
  </si>
  <si>
    <t>1.1.5</t>
  </si>
  <si>
    <t>Rozebranie rynien z blachy nie nadającej się do użytku - analogia rynny  z PVC</t>
  </si>
  <si>
    <t>1.1.6</t>
  </si>
  <si>
    <t>KNR 401/535/4</t>
  </si>
  <si>
    <t>Rozebranie rur spustowych z blachy nie nadającej się do użytku - analogia rury spustowe z PVC</t>
  </si>
  <si>
    <t>1.1.7</t>
  </si>
  <si>
    <t>KNR 401/535/6</t>
  </si>
  <si>
    <t>Rozebranie konstrukcji więźb dachowych, deski okapowe, gzymsowe wiatrowe</t>
  </si>
  <si>
    <t>1.1.8</t>
  </si>
  <si>
    <t>KNR 401/430/10</t>
  </si>
  <si>
    <t>Demontaż boazerii drewnianej, płytowej lub z listew, ponad 5,0·m2 - rozbiórka istniejącej podbitki w miejscach wydłużenia okapów</t>
  </si>
  <si>
    <t>1.1.9</t>
  </si>
  <si>
    <t>KNR 1901/1020/6</t>
  </si>
  <si>
    <t>RAZEM 1.1  ROBOTY ROZBIÓRKOWE</t>
  </si>
  <si>
    <t>1.2</t>
  </si>
  <si>
    <t>Krokwie zwykłe o długości do 4.5·m, przekrój poprzeczny drewna do 180·cm2 - analogia wydłużenie krokwi poprzez dobicie nowych końcówek krokwi</t>
  </si>
  <si>
    <t>1.2.1</t>
  </si>
  <si>
    <t>KNRW 202/408/3</t>
  </si>
  <si>
    <t>m3</t>
  </si>
  <si>
    <t>Krokwie zwykłe o długości ponad 4.5·m, przekrój poprzeczny drewna ponad 180·cm2</t>
  </si>
  <si>
    <t>1.2.2</t>
  </si>
  <si>
    <t>KNRW 202/408/6</t>
  </si>
  <si>
    <t>Krokwie zwykłe o długości do 4.5·m, przekrój poprzeczny drewna ponad 180·cm2</t>
  </si>
  <si>
    <t>1.2.3</t>
  </si>
  <si>
    <t>KNRW 202/408/4</t>
  </si>
  <si>
    <t>Ramy górne i płatwie o długości do 3·m, przekrój poprzeczny drewna do 180·cm2 - analogia - płatwie</t>
  </si>
  <si>
    <t>1.2.4</t>
  </si>
  <si>
    <t>KNRW 202/406/3</t>
  </si>
  <si>
    <t>Ramy górne i płatwie o długości ponad 3·m, przekrój poprzeczny drewna do 180·cm2 - analogia - płatwie</t>
  </si>
  <si>
    <t>1.2.5</t>
  </si>
  <si>
    <t>KNRW 202/406/5</t>
  </si>
  <si>
    <t>Miecze i zastrzały, przekrój poprzeczny drewna do 180·cm2 - analogia zastrzały</t>
  </si>
  <si>
    <t>1.2.6</t>
  </si>
  <si>
    <t>KNRW 202/408/1</t>
  </si>
  <si>
    <t>Słupy o długości do 2·m, przekrój poprzeczny drewna do 180·cm2</t>
  </si>
  <si>
    <t>1.2.7</t>
  </si>
  <si>
    <t>KNRW 202/407/3</t>
  </si>
  <si>
    <t>Słupy stalowe z rur, wysokość ponad 5,5·m, przygotowanie - analogia przygotowanie i montaż rur stalowych 114,3x5,0 jako podparcie dachu</t>
  </si>
  <si>
    <t>1.2.8</t>
  </si>
  <si>
    <t>KNP 73/179/9 (1)</t>
  </si>
  <si>
    <t>kg</t>
  </si>
  <si>
    <t>Uzupełnienie deskowania dachów, deski czołowe okapu -</t>
  </si>
  <si>
    <t>1.2.9</t>
  </si>
  <si>
    <t>KNNRW 3/502/7</t>
  </si>
  <si>
    <t>Poszycie ścian szkieletowych, ściany z desek o szerokości 14·cm - analogia obicie konstrukcji wsporczych (zastrzałów) deską elewacyjną gr. 22mm</t>
  </si>
  <si>
    <t>1.2.10</t>
  </si>
  <si>
    <t>KNR 21/4004/1 (2)</t>
  </si>
  <si>
    <t>Impregnacja grzybobójcza drewna metodą smarowania (preparatami olejowymi), 2-krotna, deski i płyty - malowanie drewna lakierobejcą</t>
  </si>
  <si>
    <t>1.2.11</t>
  </si>
  <si>
    <t>KNRW 401/628/3</t>
  </si>
  <si>
    <t>RAZEM 1.2  KONSTRUKCJA WYDŁUŻEŃ OKAPÓW</t>
  </si>
  <si>
    <t>1.3</t>
  </si>
  <si>
    <t>Mocowanie folii dachowej na krokwiach o wysokim stopniu paroprzepuszczalności</t>
  </si>
  <si>
    <t>1.3.1</t>
  </si>
  <si>
    <t>KNR K 5/102/1</t>
  </si>
  <si>
    <t>Montaż kontrłat na dachu bez deskowania, rozstaw krokwi do 100 cm - analogia kontrłaty 20x50mm</t>
  </si>
  <si>
    <t>1.3.2</t>
  </si>
  <si>
    <t>KNR K 5/104/6</t>
  </si>
  <si>
    <t>Ołacenie połaci dachowych łatami 38x50·mm w rozstawie ponad 24·cm - analogia łaty 38x70mm w rozstawie co 35cm</t>
  </si>
  <si>
    <t>1.3.3</t>
  </si>
  <si>
    <t>KNR 202/410/4</t>
  </si>
  <si>
    <t>Obróbki blacharskie z blachy powlekanej, szerokość w rozwinięciu do 25·cm - kolor zgodny z pokryciem</t>
  </si>
  <si>
    <t>1.3.4</t>
  </si>
  <si>
    <t>NNRNKB 202/541/1</t>
  </si>
  <si>
    <t>Obróbki blacharskie z blachy powlekanej, szerokość w rozwinięciu ponad 25·cm - kolor zgodny z pokryciem</t>
  </si>
  <si>
    <t>1.3.5</t>
  </si>
  <si>
    <t>NNRNKB 202/541/2</t>
  </si>
  <si>
    <t>Pokrycie dachów o nachyleniu połaci do 85% blachą  dachówkową z powłoką poliuretanową  na łatach, dachy ponad 100·m2</t>
  </si>
  <si>
    <t>1.3.6</t>
  </si>
  <si>
    <t>NNRNKB 202/535/4</t>
  </si>
  <si>
    <t>(WaCeTOB 7/91) Rynny dachowe montaż z gotowych elementów z blachy ocynkowanej rynny półokrągłe o średnicy 15·cm - analogia rynny stalowe ocynkowane powlekane poliuretanem w kolorze pokrycia Fi 125mm</t>
  </si>
  <si>
    <t>1.3.7</t>
  </si>
  <si>
    <t>KNR 202/9901/2</t>
  </si>
  <si>
    <t>(WaCeTOB 7/91) Rury spustowe montaż z gotowych elementów rury spustowe okrągłe o średnicy 12·cm rury spustowe okrągłe o średnicy 15·cm - analogia rury spustowe stalowe ocynkowane z powłoką poliuretanową w kolorze pokrycia Fi 110mm</t>
  </si>
  <si>
    <t>1.3.8</t>
  </si>
  <si>
    <t>KNR 202/9902/2</t>
  </si>
  <si>
    <t>Pokrycie dachu blachą dachówkopodobną, gąsiory - w kolorze pokrycia</t>
  </si>
  <si>
    <t>1.3.9</t>
  </si>
  <si>
    <t>KNNR 2/508/2</t>
  </si>
  <si>
    <t>(WaCeTOB 11/92) Boazeria z listew drewnianych, listwy o szerokości 45-80·mm</t>
  </si>
  <si>
    <t>1.3.10</t>
  </si>
  <si>
    <t>KNR 202/9910/2</t>
  </si>
  <si>
    <t>(WaCeTOB 11/92) Boazeria z listew drewnianych, lakierowanie boazerii - malowanie drewna lakierobejcą</t>
  </si>
  <si>
    <t>1.3.11</t>
  </si>
  <si>
    <t>KNR 202/9910/3</t>
  </si>
  <si>
    <t>Zwody poziome i pionowe instalacji odgromowej, wymiana, przewody naprężane poziome - analogia montaż instalacji odgromowej z przewodów wcześniej zdemontowanych</t>
  </si>
  <si>
    <t>1.3.12</t>
  </si>
  <si>
    <t>KNNRW 9/601/3</t>
  </si>
  <si>
    <t>Dostawa i montaż daszku nad wejściem. Daszek wykonany z płyty poliwęglanowej komorowej na konstrukcji aluminiowej łukowej. Głębokość daszku 100cm, długość 400cm</t>
  </si>
  <si>
    <t>1.3.13</t>
  </si>
  <si>
    <t># Kalkulacja indywidualna</t>
  </si>
  <si>
    <t>Dostawa i montaż daszku nad wejściem. Daszek wykonany z płyty poliwęglanowej komorowej na konstrukcji aluminiowej łukowej. Głębokość daszku 100cm, długość 200cm</t>
  </si>
  <si>
    <t>1.3.14</t>
  </si>
  <si>
    <t>Konstrukcje daszków 1-spadowe - daszek nad zejściem do piwnicy, stalowy o konstrukcji z dźwigarów wykonanych z kształtownika zamkniętego 60x40x3mm, mocowany do ściany zewnętrznej, kolor i wzór pokrycia z blachy zgodny z pokryciem dachu głównego</t>
  </si>
  <si>
    <t>1.3.15</t>
  </si>
  <si>
    <t>KNR 202/1220/4</t>
  </si>
  <si>
    <t>Osadzenie okien w połaci dachowej, osadzenie okna - analogia demontaż kołnierzy uszczelniających okien dachowych i ponowny montaż nowym kołnierzy</t>
  </si>
  <si>
    <t>1.3.16</t>
  </si>
  <si>
    <t># KNR 15/526/2 analogia</t>
  </si>
  <si>
    <t>szt</t>
  </si>
  <si>
    <t>Osadzenie okien w połaci dachowej, osadzenie okna - analogia wymiana okna dachowego na okno wyłazowe termoizolacyjne Uw = 1,0 W/m² K</t>
  </si>
  <si>
    <t>1.3.17</t>
  </si>
  <si>
    <t>KNR 15/526/2</t>
  </si>
  <si>
    <t>Osadzenie okien w połaci dachowej, wykonanie konstrukcji nośnej - analogia konstrukcja pod wyłaz dachowy nieocieplany</t>
  </si>
  <si>
    <t>1.3.18</t>
  </si>
  <si>
    <t>KNR 15/526/1</t>
  </si>
  <si>
    <t>Osadzenie okien w połaci dachowej, osadzenie okna - analogia osadzenie wyłazu dachowego nieocieplanego o wym 54x75cm</t>
  </si>
  <si>
    <t>1.3.19</t>
  </si>
  <si>
    <t>RAZEM 1.3  ROBOTY POKRYWCZE</t>
  </si>
  <si>
    <t>RAZEM 1  WYMIANA POKRYCIA DACHOWEGO WRAZ Z WYDŁUŻENIAMI OKAPÓW</t>
  </si>
  <si>
    <t>2.1</t>
  </si>
  <si>
    <t>Skucie płytek ceramicznych z warstwą zaprawy z podłogi - analogia skucie płytek gresowych z balkonów</t>
  </si>
  <si>
    <t>2.1.1</t>
  </si>
  <si>
    <t>DC 20/121/2</t>
  </si>
  <si>
    <t>Ręczne skucie betonu o grubości do 1 cm na powierzchniach  sufitowych - analogia skucie luźnych i skorodowanych fragmentów płyt balkonowych</t>
  </si>
  <si>
    <t>2.1.2</t>
  </si>
  <si>
    <t>DC 19/207/2</t>
  </si>
  <si>
    <t>Roboty rozbiórkowe, elementy betonowe niezbrojone, grubości do 15·cm - analogia skucie warstwy spadkowej na balkonach</t>
  </si>
  <si>
    <t>2.1.3</t>
  </si>
  <si>
    <t>KNR 401/212/1</t>
  </si>
  <si>
    <t>2.1.4</t>
  </si>
  <si>
    <t>RAZEM 2.1  ROBOTY ROZBIÓRKOWE</t>
  </si>
  <si>
    <t>2.2</t>
  </si>
  <si>
    <t>Wykonanie powłoki antykorozyjnej  na prętach poziomych i pionowych zbrojenia o średnicy, do 12 mm - analogia oczyszczenie i zabezpieczenie odkrytego zbrojenia balkonów</t>
  </si>
  <si>
    <t>2.2.1</t>
  </si>
  <si>
    <t>KNR 932/304/1</t>
  </si>
  <si>
    <t>Wykonanie ręczne warstwy szczepnej i reprofilacja ubytków betonu zaprawą typu PCC</t>
  </si>
  <si>
    <t>2.2.2</t>
  </si>
  <si>
    <t>KNR 932/305/1</t>
  </si>
  <si>
    <t>dm3</t>
  </si>
  <si>
    <t>Wykonanie warstwy kontaktowej z gotowych produktów</t>
  </si>
  <si>
    <t>2.2.3</t>
  </si>
  <si>
    <t>DC 20/401/1 (2)</t>
  </si>
  <si>
    <t>Warstwa spadkowa, z betonu lub zaprawy cementowej o średniej grub. 5 cm - wykonanie nowej warstwy</t>
  </si>
  <si>
    <t>2.2.4</t>
  </si>
  <si>
    <t>SEK 203/104/3</t>
  </si>
  <si>
    <t>Warstwa spadkowa, zmiana grub. o 1 cm - dla 2cm</t>
  </si>
  <si>
    <t>2.2.5</t>
  </si>
  <si>
    <t>SEK 203/104/4</t>
  </si>
  <si>
    <t>Położenie warstwy paroizolacji z folii polietylenowej</t>
  </si>
  <si>
    <t>2.2.6</t>
  </si>
  <si>
    <t>DC 20/401/4</t>
  </si>
  <si>
    <t>Różne obróbki - montaż z gotowych elementów z blachy stalowej ocynkowanej i blachy z cynku, krawędzie balkonów i loggii - analogia obróbki balkonów z blachy powlekanej</t>
  </si>
  <si>
    <t>2.2.7</t>
  </si>
  <si>
    <t># KNRW 202/517/3 (1) analogia</t>
  </si>
  <si>
    <t>Położenie warstwy termoizolacji, pozioma na wierzchu konstrukcji - izolacja z płyt polistyrenu ekstrudowanego gr. 3cm</t>
  </si>
  <si>
    <t>2.2.8</t>
  </si>
  <si>
    <t>DC 20/401/5</t>
  </si>
  <si>
    <t>Wykonanie paroizolacji tarasu, z termozgrzewalnej papy paroizolacyjnej</t>
  </si>
  <si>
    <t>2.2.9</t>
  </si>
  <si>
    <t>SEK 203/201/1</t>
  </si>
  <si>
    <t>Położenie warstwy dociskowej, grubość 40mm</t>
  </si>
  <si>
    <t>2.2.10</t>
  </si>
  <si>
    <t>DC 20/401/6 (1)</t>
  </si>
  <si>
    <t>Dodatek za pogrubienie warstwy o 5 mm - dla 10mm</t>
  </si>
  <si>
    <t>2.2.11</t>
  </si>
  <si>
    <t>DC 20/401/7 (1)</t>
  </si>
  <si>
    <t>Różne obróbki - montaż z gotowych elementów z blachy stalowej ocynkowanej i blachy z cynku, krawędzie balkonów i loggii - analogia montaż gotowych profili okapowych aluminiowych</t>
  </si>
  <si>
    <t>2.2.12</t>
  </si>
  <si>
    <t>Wykonanie izolacji z elastycznego szlamu, warstwa o grub. 2 mm - izolacja balkonu</t>
  </si>
  <si>
    <t>2.2.13</t>
  </si>
  <si>
    <t>SEK 203/208/1</t>
  </si>
  <si>
    <t>Wykonanie izolacji z elastycznego szlamu, dodatek za wklejenie taśmy uszczelniającej</t>
  </si>
  <si>
    <t>2.2.14</t>
  </si>
  <si>
    <t>SEK 203/208/4</t>
  </si>
  <si>
    <t>Posadzki płytkowe z kamieni sztucznych układanych na klej, płytki 30x30·cm, metoda kombinowana - ułożenie płytek gresowych na balkonach o wym. 33x33cm o nasiąkliwości 0,5%, klasa Bla klejone na kleju klasy min. C2 S1. Szerokość spoin min. 5mm spoinowane zaprawą o podwyższonych wymaganiach - CG2 WA</t>
  </si>
  <si>
    <t>2.2.15</t>
  </si>
  <si>
    <t>KNR 202/1118/9</t>
  </si>
  <si>
    <t>RAZEM 2.2  ROBOTY NAPRAWCZE</t>
  </si>
  <si>
    <t>RAZEM 2  BALKONY</t>
  </si>
  <si>
    <t>3.1</t>
  </si>
  <si>
    <t>Rowki pod krawężniki i ławy krawężnikowe, 40x40·cm, grunt kategorii III-IV - analogia pod palisadę zakończenia płytki odbojowej</t>
  </si>
  <si>
    <t>3.1.1</t>
  </si>
  <si>
    <t>KNR 231/401/8</t>
  </si>
  <si>
    <t>Rowki pod krawężniki i ławy krawężnikowe, 30x30·cm, grunt kategorii III-IV - analogia rowki pod obrzeża</t>
  </si>
  <si>
    <t>3.1.2</t>
  </si>
  <si>
    <t>KNR 231/401/4</t>
  </si>
  <si>
    <t>Ławy pod krawężniki, betonowa z oporem - analogia wykonanie ław pod palisadę oraz obrzeża</t>
  </si>
  <si>
    <t>3.1.3</t>
  </si>
  <si>
    <t>KNR 231/402/4</t>
  </si>
  <si>
    <t>Krawężniki betonowe, wtopione 12x25·cm na podsypce cementowo-piaskowej- analogia obramowania z palisady betonowej o przekroju 12x18cm i dł. do 80cm - zakończenie płytki odbojowej</t>
  </si>
  <si>
    <t>3.1.4</t>
  </si>
  <si>
    <t>KNR 231/403/5</t>
  </si>
  <si>
    <t>Obrzeża betonowe, 30x8·cm na podsypce cementowo-piaskowej z wypełnieniem spoin zaprawą cementową - obrzeża płytki odbojowej od tyłu budynku</t>
  </si>
  <si>
    <t>3.1.5</t>
  </si>
  <si>
    <t>KNR 231/407/5</t>
  </si>
  <si>
    <t>Koryta wykonywane na całej szerokości jezdni i chodników, ręcznie, grunt kategorii III-VI, na głębokości 20·cm - koryta pod warstwy płytki odbojowej</t>
  </si>
  <si>
    <t>3.1.6</t>
  </si>
  <si>
    <t>KNR 231/101/7</t>
  </si>
  <si>
    <t>Roboty ziemne koparkami przedsiębiernymi z transportem urobku samochodami samowyładowczymi do 1·km, koparka 0,40·m3, grunt kategorii IV</t>
  </si>
  <si>
    <t>3.1.7</t>
  </si>
  <si>
    <t>KNR 201/202/3</t>
  </si>
  <si>
    <t>Podbudowy z kruszyw, tłuczeń, warstwa górna, grubość warstwy po zagęszczeniu 8·cm - mieszanka o frakcji 0-31,5mm</t>
  </si>
  <si>
    <t>3.1.8</t>
  </si>
  <si>
    <t>KNR 231/114/7</t>
  </si>
  <si>
    <t>Podbudowy z kruszyw, tłuczeń, warstwa górna, dodatek za każdy dalszy 1·cm grubości - mieszanka o frakcji 0-31,5mm dla 7cm</t>
  </si>
  <si>
    <t>3.1.9</t>
  </si>
  <si>
    <t>KNR 231/114/8</t>
  </si>
  <si>
    <t>Nawierzchnie z tłucznia kamiennego, warstwa górna z tłucznia, grubość warstwy po uwałowaniu 7·cm - analogia wypełnienie przestrzeni płytki odbojowej żwirkiem frakcji 8-16mm</t>
  </si>
  <si>
    <t>3.1.10</t>
  </si>
  <si>
    <t>KNR 231/204/5</t>
  </si>
  <si>
    <t>RAZEM 3.1  Płytka odbojowa,</t>
  </si>
  <si>
    <t>RAZEM 3  PŁYTKA ODBOJOWA</t>
  </si>
  <si>
    <t>4.1</t>
  </si>
  <si>
    <t>Izolacje cieplne i akustyczne stropów i poddaszy, wykonywane płytami z wełny mineralnej  układanymi w połaci dachu krokwiowego - wełna mineralna gr. 10cm</t>
  </si>
  <si>
    <t>4.1.1</t>
  </si>
  <si>
    <t>KNR 912/301/7</t>
  </si>
  <si>
    <t>Izolacje cieplne i akustyczne stropów i poddaszy, wykonywane płytami z wełny mineralnej  układanymi w połaci dachu krokwiowego - dodatkowa warstwa z wełny mineralnej gr. 5cm na zakłąd</t>
  </si>
  <si>
    <t>4.1.2</t>
  </si>
  <si>
    <t>RAZEM 4.1  Docieplenie w krokwiach</t>
  </si>
  <si>
    <t>4.2</t>
  </si>
  <si>
    <t>Izolacje cieplne i przeciwdźwiękowe z wełny mineralnej, pozioma z płyt układanych na sucho, 1·warstwa - ułożenie  warstwy wełny na stropach gr. 10cm</t>
  </si>
  <si>
    <t>4.2.1</t>
  </si>
  <si>
    <t>KNR 202/613/3</t>
  </si>
  <si>
    <t>Izolacje cieplne i przeciwdźwiękowe z wełny mineralnej, pozioma z płyt układanych na sucho, dodatek za każdą następną warstwę - dodatkowa warstwa wełny gr. 5cm</t>
  </si>
  <si>
    <t>4.2.2</t>
  </si>
  <si>
    <t>KNR 202/613/4</t>
  </si>
  <si>
    <t>RAZEM 4.2  Dociepleni stropów płaskich</t>
  </si>
  <si>
    <t>4.3</t>
  </si>
  <si>
    <t>Ocieplenie fasad budynków wielokondygnacyjnych płytami z wełny mineralnej na gotowym ruszcie: drewnianym lub metalowym, mocowanym do ściany - analogia docieplenie ścianek wewnętrznych strychu wełną mineralną gr. 10cm</t>
  </si>
  <si>
    <t>4.3.1</t>
  </si>
  <si>
    <t>KNR 912/204/1</t>
  </si>
  <si>
    <t>Przyklejenie płyt styropianowych do ścian - analogia docieplenie ścian strychu styropianem gr. 10cm oraz uzupełnienia istniejących</t>
  </si>
  <si>
    <t>4.3.2</t>
  </si>
  <si>
    <t>DC 21/701/3 (1)</t>
  </si>
  <si>
    <t>Przyklejenie warstwy siatki, ściany</t>
  </si>
  <si>
    <t>4.3.3</t>
  </si>
  <si>
    <t>DC 21/701/4 (1)</t>
  </si>
  <si>
    <t>RAZEM 4.3  Docieplenie ścianek</t>
  </si>
  <si>
    <t>RAZEM 4  DOCIEPLENIE STROPÓW</t>
  </si>
  <si>
    <t>Przedmiar</t>
  </si>
  <si>
    <t xml:space="preserve">RAZEM NETTO </t>
  </si>
  <si>
    <t xml:space="preserve">RAZEM BRUTTO </t>
  </si>
  <si>
    <t>ZP.270.9.2023</t>
  </si>
  <si>
    <t>Załącznik nr 2 do SWZ</t>
  </si>
  <si>
    <t>KOSZTORYS OFERTOWY</t>
  </si>
  <si>
    <t xml:space="preserve">Dokument musi być złożony pod rygorem nieważności w formie elektronicznej lub w postaci elektronicznej opatrzonej podpisem zaufanym lub podpisem osobistym.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</si>
</sst>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#\ ##0.00####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0605D"/>
        <bgColor auto="1"/>
      </patternFill>
    </fill>
    <fill>
      <patternFill patternType="solid">
        <fgColor rgb="FFFFFFCC"/>
        <bgColor auto="1"/>
      </patternFill>
    </fill>
    <fill>
      <patternFill patternType="solid">
        <fgColor rgb="FFCCCCCC"/>
        <bgColor auto="1"/>
      </patternFill>
    </fill>
    <fill>
      <patternFill patternType="solid">
        <fgColor rgb="FFFFCC99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9BBB59"/>
        <bgColor auto="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49" fontId="0" fillId="0" borderId="1" xfId="1" applyNumberFormat="1" applyFont="1" applyBorder="1" applyAlignment="1">
      <alignment horizontal="center" vertical="center" wrapText="1"/>
    </xf>
    <xf numFmtId="0" fontId="0" fillId="4" borderId="1" xfId="1" applyFont="1" applyFill="1" applyBorder="1"/>
    <xf numFmtId="0" fontId="0" fillId="5" borderId="1" xfId="1" applyFont="1" applyFill="1" applyBorder="1"/>
    <xf numFmtId="49" fontId="0" fillId="4" borderId="1" xfId="1" applyNumberFormat="1" applyFont="1" applyFill="1" applyBorder="1" applyAlignment="1">
      <alignment vertical="top" wrapText="1"/>
    </xf>
    <xf numFmtId="0" fontId="0" fillId="6" borderId="1" xfId="1" applyFont="1" applyFill="1" applyBorder="1"/>
    <xf numFmtId="49" fontId="0" fillId="5" borderId="1" xfId="1" applyNumberFormat="1" applyFont="1" applyFill="1" applyBorder="1" applyAlignment="1">
      <alignment vertical="top" wrapText="1"/>
    </xf>
    <xf numFmtId="164" fontId="0" fillId="3" borderId="1" xfId="1" applyNumberFormat="1" applyFont="1" applyFill="1" applyBorder="1" applyAlignment="1">
      <alignment wrapText="1"/>
    </xf>
    <xf numFmtId="49" fontId="0" fillId="6" borderId="1" xfId="1" applyNumberFormat="1" applyFont="1" applyFill="1" applyBorder="1" applyAlignment="1">
      <alignment vertical="top" wrapText="1"/>
    </xf>
    <xf numFmtId="164" fontId="0" fillId="6" borderId="1" xfId="1" applyNumberFormat="1" applyFont="1" applyFill="1" applyBorder="1" applyAlignment="1">
      <alignment wrapText="1"/>
    </xf>
    <xf numFmtId="164" fontId="0" fillId="7" borderId="1" xfId="1" applyNumberFormat="1" applyFont="1" applyFill="1" applyBorder="1" applyAlignment="1">
      <alignment wrapText="1"/>
    </xf>
    <xf numFmtId="164" fontId="0" fillId="3" borderId="1" xfId="1" applyNumberFormat="1" applyFont="1" applyFill="1" applyBorder="1" applyAlignment="1" applyProtection="1">
      <alignment wrapText="1"/>
      <protection locked="0"/>
    </xf>
    <xf numFmtId="49" fontId="2" fillId="3" borderId="2" xfId="1" applyNumberFormat="1" applyFont="1" applyFill="1" applyBorder="1" applyAlignment="1">
      <alignment vertical="top" wrapText="1"/>
    </xf>
    <xf numFmtId="49" fontId="0" fillId="0" borderId="2" xfId="1" applyNumberFormat="1" applyFont="1" applyBorder="1" applyAlignment="1">
      <alignment horizontal="right" vertical="top" wrapText="1"/>
    </xf>
    <xf numFmtId="49" fontId="0" fillId="0" borderId="2" xfId="1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2" borderId="2" xfId="1" applyNumberFormat="1" applyFont="1" applyFill="1" applyBorder="1" applyAlignment="1">
      <alignment horizontal="center" vertical="center" wrapText="1"/>
    </xf>
    <xf numFmtId="49" fontId="0" fillId="3" borderId="2" xfId="1" applyNumberFormat="1" applyFont="1" applyFill="1" applyBorder="1" applyAlignment="1" applyProtection="1">
      <alignment vertical="top" wrapText="1"/>
      <protection locked="0"/>
    </xf>
    <xf numFmtId="0" fontId="4" fillId="0" borderId="0" xfId="0" applyFont="1"/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21"/>
  <sheetViews>
    <sheetView tabSelected="1" topLeftCell="A106" workbookViewId="0">
      <selection activeCell="A121" sqref="A121:G121"/>
    </sheetView>
  </sheetViews>
  <sheetFormatPr defaultRowHeight="14.4" outlineLevelRow="3" outlineLevelCol="1" x14ac:dyDescent="0.3"/>
  <cols>
    <col min="1" max="1" width="12.109375" customWidth="1"/>
    <col min="2" max="2" width="21.109375" customWidth="1" outlineLevel="1" collapsed="1"/>
    <col min="3" max="3" width="48.88671875" customWidth="1"/>
    <col min="4" max="4" width="10.109375" customWidth="1"/>
    <col min="5" max="7" width="14" customWidth="1"/>
  </cols>
  <sheetData>
    <row r="1" spans="1:7" x14ac:dyDescent="0.3">
      <c r="A1" s="15" t="s">
        <v>284</v>
      </c>
      <c r="B1" s="15"/>
      <c r="D1" s="16" t="s">
        <v>285</v>
      </c>
      <c r="E1" s="16"/>
      <c r="F1" s="16"/>
      <c r="G1" s="16"/>
    </row>
    <row r="3" spans="1:7" ht="15.6" x14ac:dyDescent="0.3">
      <c r="B3" s="17" t="s">
        <v>286</v>
      </c>
      <c r="C3" s="17"/>
      <c r="D3" s="17"/>
      <c r="E3" s="17"/>
    </row>
    <row r="6" spans="1:7" x14ac:dyDescent="0.3">
      <c r="A6" s="18" t="s">
        <v>1</v>
      </c>
      <c r="B6" s="18" t="s">
        <v>0</v>
      </c>
      <c r="C6" s="18" t="s">
        <v>0</v>
      </c>
      <c r="D6" s="18" t="s">
        <v>0</v>
      </c>
      <c r="E6" s="18" t="s">
        <v>0</v>
      </c>
      <c r="F6" s="18" t="s">
        <v>0</v>
      </c>
      <c r="G6" s="18" t="s">
        <v>0</v>
      </c>
    </row>
    <row r="7" spans="1:7" x14ac:dyDescent="0.3">
      <c r="A7" s="12" t="s">
        <v>2</v>
      </c>
      <c r="B7" s="19"/>
      <c r="C7" s="19" t="s">
        <v>0</v>
      </c>
      <c r="D7" s="19" t="s">
        <v>0</v>
      </c>
      <c r="E7" s="19" t="s">
        <v>0</v>
      </c>
      <c r="F7" s="19" t="s">
        <v>0</v>
      </c>
      <c r="G7" s="19" t="s">
        <v>0</v>
      </c>
    </row>
    <row r="8" spans="1:7" x14ac:dyDescent="0.3">
      <c r="A8" s="12" t="s">
        <v>3</v>
      </c>
      <c r="B8" s="19" t="s">
        <v>0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10" spans="1:7" ht="43.2" x14ac:dyDescent="0.3">
      <c r="A10" s="1" t="s">
        <v>4</v>
      </c>
      <c r="B10" s="1" t="s">
        <v>28</v>
      </c>
      <c r="C10" s="1" t="s">
        <v>29</v>
      </c>
      <c r="D10" s="1" t="s">
        <v>6</v>
      </c>
      <c r="E10" s="1" t="s">
        <v>281</v>
      </c>
      <c r="F10" s="1" t="s">
        <v>30</v>
      </c>
      <c r="G10" s="1" t="s">
        <v>5</v>
      </c>
    </row>
    <row r="11" spans="1:7" x14ac:dyDescent="0.3">
      <c r="A11" s="1" t="s">
        <v>7</v>
      </c>
      <c r="B11" s="1" t="s">
        <v>10</v>
      </c>
      <c r="C11" s="1" t="s">
        <v>11</v>
      </c>
      <c r="D11" s="1" t="s">
        <v>12</v>
      </c>
      <c r="E11" s="1" t="s">
        <v>13</v>
      </c>
      <c r="F11" s="1" t="s">
        <v>14</v>
      </c>
      <c r="G11" s="1" t="s">
        <v>15</v>
      </c>
    </row>
    <row r="12" spans="1:7" ht="28.8" x14ac:dyDescent="0.3">
      <c r="A12" s="4" t="s">
        <v>0</v>
      </c>
      <c r="B12" s="4" t="s">
        <v>31</v>
      </c>
      <c r="C12" s="4" t="s">
        <v>1</v>
      </c>
      <c r="D12" s="2" t="s">
        <v>0</v>
      </c>
      <c r="E12" s="2" t="s">
        <v>0</v>
      </c>
      <c r="F12" s="2" t="s">
        <v>0</v>
      </c>
      <c r="G12" s="2" t="s">
        <v>0</v>
      </c>
    </row>
    <row r="13" spans="1:7" ht="28.8" outlineLevel="1" x14ac:dyDescent="0.3">
      <c r="A13" s="6" t="s">
        <v>7</v>
      </c>
      <c r="B13" s="6" t="s">
        <v>32</v>
      </c>
      <c r="C13" s="6" t="s">
        <v>16</v>
      </c>
      <c r="D13" s="3" t="s">
        <v>0</v>
      </c>
      <c r="E13" s="3" t="s">
        <v>0</v>
      </c>
      <c r="F13" s="3" t="s">
        <v>0</v>
      </c>
      <c r="G13" s="3" t="s">
        <v>0</v>
      </c>
    </row>
    <row r="14" spans="1:7" outlineLevel="2" x14ac:dyDescent="0.3">
      <c r="A14" s="8" t="s">
        <v>33</v>
      </c>
      <c r="B14" s="8" t="s">
        <v>34</v>
      </c>
      <c r="C14" s="8" t="s">
        <v>17</v>
      </c>
      <c r="D14" s="5" t="s">
        <v>0</v>
      </c>
      <c r="E14" s="5" t="s">
        <v>0</v>
      </c>
      <c r="F14" s="5" t="s">
        <v>0</v>
      </c>
      <c r="G14" s="5" t="s">
        <v>0</v>
      </c>
    </row>
    <row r="15" spans="1:7" ht="28.8" outlineLevel="3" x14ac:dyDescent="0.3">
      <c r="A15" s="8" t="s">
        <v>36</v>
      </c>
      <c r="B15" s="8" t="s">
        <v>37</v>
      </c>
      <c r="C15" s="8" t="s">
        <v>35</v>
      </c>
      <c r="D15" s="8" t="s">
        <v>38</v>
      </c>
      <c r="E15" s="9">
        <v>996.2</v>
      </c>
      <c r="F15" s="11"/>
      <c r="G15" s="7">
        <f t="shared" ref="G15:G23" si="0">ROUND(E15*F15, 2)</f>
        <v>0</v>
      </c>
    </row>
    <row r="16" spans="1:7" ht="43.2" outlineLevel="3" x14ac:dyDescent="0.3">
      <c r="A16" s="8" t="s">
        <v>40</v>
      </c>
      <c r="B16" s="8" t="s">
        <v>41</v>
      </c>
      <c r="C16" s="8" t="s">
        <v>39</v>
      </c>
      <c r="D16" s="8" t="s">
        <v>38</v>
      </c>
      <c r="E16" s="9">
        <v>31.803000000000001</v>
      </c>
      <c r="F16" s="11"/>
      <c r="G16" s="7">
        <f t="shared" si="0"/>
        <v>0</v>
      </c>
    </row>
    <row r="17" spans="1:7" ht="57.6" outlineLevel="3" x14ac:dyDescent="0.3">
      <c r="A17" s="8" t="s">
        <v>43</v>
      </c>
      <c r="B17" s="8" t="s">
        <v>44</v>
      </c>
      <c r="C17" s="8" t="s">
        <v>42</v>
      </c>
      <c r="D17" s="8" t="s">
        <v>45</v>
      </c>
      <c r="E17" s="9">
        <v>60.65</v>
      </c>
      <c r="F17" s="11"/>
      <c r="G17" s="7">
        <f t="shared" si="0"/>
        <v>0</v>
      </c>
    </row>
    <row r="18" spans="1:7" ht="187.2" outlineLevel="3" x14ac:dyDescent="0.3">
      <c r="A18" s="8" t="s">
        <v>47</v>
      </c>
      <c r="B18" s="8" t="s">
        <v>48</v>
      </c>
      <c r="C18" s="8" t="s">
        <v>46</v>
      </c>
      <c r="D18" s="8" t="s">
        <v>49</v>
      </c>
      <c r="E18" s="9">
        <v>10</v>
      </c>
      <c r="F18" s="11"/>
      <c r="G18" s="7">
        <f t="shared" si="0"/>
        <v>0</v>
      </c>
    </row>
    <row r="19" spans="1:7" ht="144" outlineLevel="3" x14ac:dyDescent="0.3">
      <c r="A19" s="8" t="s">
        <v>51</v>
      </c>
      <c r="B19" s="8" t="s">
        <v>48</v>
      </c>
      <c r="C19" s="8" t="s">
        <v>50</v>
      </c>
      <c r="D19" s="8" t="s">
        <v>49</v>
      </c>
      <c r="E19" s="9">
        <v>10</v>
      </c>
      <c r="F19" s="11"/>
      <c r="G19" s="7">
        <f t="shared" si="0"/>
        <v>0</v>
      </c>
    </row>
    <row r="20" spans="1:7" ht="28.8" outlineLevel="3" x14ac:dyDescent="0.3">
      <c r="A20" s="8" t="s">
        <v>53</v>
      </c>
      <c r="B20" s="8" t="s">
        <v>54</v>
      </c>
      <c r="C20" s="8" t="s">
        <v>52</v>
      </c>
      <c r="D20" s="8" t="s">
        <v>45</v>
      </c>
      <c r="E20" s="9">
        <v>95.4</v>
      </c>
      <c r="F20" s="11"/>
      <c r="G20" s="7">
        <f t="shared" si="0"/>
        <v>0</v>
      </c>
    </row>
    <row r="21" spans="1:7" ht="28.8" outlineLevel="3" x14ac:dyDescent="0.3">
      <c r="A21" s="8" t="s">
        <v>56</v>
      </c>
      <c r="B21" s="8" t="s">
        <v>57</v>
      </c>
      <c r="C21" s="8" t="s">
        <v>55</v>
      </c>
      <c r="D21" s="8" t="s">
        <v>45</v>
      </c>
      <c r="E21" s="9">
        <v>52.6</v>
      </c>
      <c r="F21" s="11"/>
      <c r="G21" s="7">
        <f t="shared" si="0"/>
        <v>0</v>
      </c>
    </row>
    <row r="22" spans="1:7" ht="28.8" outlineLevel="3" x14ac:dyDescent="0.3">
      <c r="A22" s="8" t="s">
        <v>59</v>
      </c>
      <c r="B22" s="8" t="s">
        <v>60</v>
      </c>
      <c r="C22" s="8" t="s">
        <v>58</v>
      </c>
      <c r="D22" s="8" t="s">
        <v>45</v>
      </c>
      <c r="E22" s="9">
        <v>14.96</v>
      </c>
      <c r="F22" s="11"/>
      <c r="G22" s="7">
        <f t="shared" si="0"/>
        <v>0</v>
      </c>
    </row>
    <row r="23" spans="1:7" ht="43.2" outlineLevel="3" x14ac:dyDescent="0.3">
      <c r="A23" s="8" t="s">
        <v>62</v>
      </c>
      <c r="B23" s="8" t="s">
        <v>63</v>
      </c>
      <c r="C23" s="8" t="s">
        <v>61</v>
      </c>
      <c r="D23" s="8" t="s">
        <v>38</v>
      </c>
      <c r="E23" s="9">
        <v>20.943999999999999</v>
      </c>
      <c r="F23" s="11"/>
      <c r="G23" s="7">
        <f t="shared" si="0"/>
        <v>0</v>
      </c>
    </row>
    <row r="24" spans="1:7" outlineLevel="3" x14ac:dyDescent="0.3">
      <c r="A24" s="13" t="s">
        <v>64</v>
      </c>
      <c r="B24" s="14" t="s">
        <v>0</v>
      </c>
      <c r="C24" s="14" t="s">
        <v>0</v>
      </c>
      <c r="D24" s="14" t="s">
        <v>0</v>
      </c>
      <c r="E24" s="14" t="s">
        <v>0</v>
      </c>
      <c r="F24" s="14" t="s">
        <v>0</v>
      </c>
      <c r="G24" s="7">
        <f>SUM(G15:G23)</f>
        <v>0</v>
      </c>
    </row>
    <row r="25" spans="1:7" outlineLevel="2" x14ac:dyDescent="0.3">
      <c r="A25" s="8" t="s">
        <v>65</v>
      </c>
      <c r="B25" s="8" t="s">
        <v>34</v>
      </c>
      <c r="C25" s="8" t="s">
        <v>18</v>
      </c>
      <c r="D25" s="5" t="s">
        <v>0</v>
      </c>
      <c r="E25" s="5" t="s">
        <v>0</v>
      </c>
      <c r="F25" s="5" t="s">
        <v>0</v>
      </c>
      <c r="G25" s="5" t="s">
        <v>0</v>
      </c>
    </row>
    <row r="26" spans="1:7" ht="43.2" outlineLevel="3" x14ac:dyDescent="0.3">
      <c r="A26" s="8" t="s">
        <v>67</v>
      </c>
      <c r="B26" s="8" t="s">
        <v>68</v>
      </c>
      <c r="C26" s="8" t="s">
        <v>66</v>
      </c>
      <c r="D26" s="8" t="s">
        <v>69</v>
      </c>
      <c r="E26" s="9">
        <v>0.93799999999999994</v>
      </c>
      <c r="F26" s="11"/>
      <c r="G26" s="7">
        <f t="shared" ref="G26:G36" si="1">ROUND(E26*F26, 2)</f>
        <v>0</v>
      </c>
    </row>
    <row r="27" spans="1:7" ht="28.8" outlineLevel="3" x14ac:dyDescent="0.3">
      <c r="A27" s="8" t="s">
        <v>71</v>
      </c>
      <c r="B27" s="8" t="s">
        <v>72</v>
      </c>
      <c r="C27" s="8" t="s">
        <v>70</v>
      </c>
      <c r="D27" s="8" t="s">
        <v>69</v>
      </c>
      <c r="E27" s="9">
        <v>1.1879999999999999</v>
      </c>
      <c r="F27" s="11"/>
      <c r="G27" s="7">
        <f t="shared" si="1"/>
        <v>0</v>
      </c>
    </row>
    <row r="28" spans="1:7" ht="28.8" outlineLevel="3" x14ac:dyDescent="0.3">
      <c r="A28" s="8" t="s">
        <v>74</v>
      </c>
      <c r="B28" s="8" t="s">
        <v>75</v>
      </c>
      <c r="C28" s="8" t="s">
        <v>73</v>
      </c>
      <c r="D28" s="8" t="s">
        <v>69</v>
      </c>
      <c r="E28" s="9">
        <v>0.38</v>
      </c>
      <c r="F28" s="11"/>
      <c r="G28" s="7">
        <f t="shared" si="1"/>
        <v>0</v>
      </c>
    </row>
    <row r="29" spans="1:7" ht="28.8" outlineLevel="3" x14ac:dyDescent="0.3">
      <c r="A29" s="8" t="s">
        <v>77</v>
      </c>
      <c r="B29" s="8" t="s">
        <v>78</v>
      </c>
      <c r="C29" s="8" t="s">
        <v>76</v>
      </c>
      <c r="D29" s="8" t="s">
        <v>69</v>
      </c>
      <c r="E29" s="9">
        <v>0.20599999999999999</v>
      </c>
      <c r="F29" s="11"/>
      <c r="G29" s="7">
        <f t="shared" si="1"/>
        <v>0</v>
      </c>
    </row>
    <row r="30" spans="1:7" ht="28.8" outlineLevel="3" x14ac:dyDescent="0.3">
      <c r="A30" s="8" t="s">
        <v>80</v>
      </c>
      <c r="B30" s="8" t="s">
        <v>81</v>
      </c>
      <c r="C30" s="8" t="s">
        <v>79</v>
      </c>
      <c r="D30" s="8" t="s">
        <v>69</v>
      </c>
      <c r="E30" s="9">
        <v>0.33600000000000002</v>
      </c>
      <c r="F30" s="11"/>
      <c r="G30" s="7">
        <f t="shared" si="1"/>
        <v>0</v>
      </c>
    </row>
    <row r="31" spans="1:7" ht="28.8" outlineLevel="3" x14ac:dyDescent="0.3">
      <c r="A31" s="8" t="s">
        <v>83</v>
      </c>
      <c r="B31" s="8" t="s">
        <v>84</v>
      </c>
      <c r="C31" s="8" t="s">
        <v>82</v>
      </c>
      <c r="D31" s="8" t="s">
        <v>69</v>
      </c>
      <c r="E31" s="9">
        <v>0.252</v>
      </c>
      <c r="F31" s="11"/>
      <c r="G31" s="7">
        <f t="shared" si="1"/>
        <v>0</v>
      </c>
    </row>
    <row r="32" spans="1:7" ht="28.8" outlineLevel="3" x14ac:dyDescent="0.3">
      <c r="A32" s="8" t="s">
        <v>86</v>
      </c>
      <c r="B32" s="8" t="s">
        <v>87</v>
      </c>
      <c r="C32" s="8" t="s">
        <v>85</v>
      </c>
      <c r="D32" s="8" t="s">
        <v>69</v>
      </c>
      <c r="E32" s="9">
        <v>0.27600000000000002</v>
      </c>
      <c r="F32" s="11"/>
      <c r="G32" s="7">
        <f t="shared" si="1"/>
        <v>0</v>
      </c>
    </row>
    <row r="33" spans="1:7" ht="43.2" outlineLevel="3" x14ac:dyDescent="0.3">
      <c r="A33" s="8" t="s">
        <v>89</v>
      </c>
      <c r="B33" s="8" t="s">
        <v>90</v>
      </c>
      <c r="C33" s="8" t="s">
        <v>88</v>
      </c>
      <c r="D33" s="8" t="s">
        <v>91</v>
      </c>
      <c r="E33" s="9">
        <v>174.15</v>
      </c>
      <c r="F33" s="11"/>
      <c r="G33" s="7">
        <f t="shared" si="1"/>
        <v>0</v>
      </c>
    </row>
    <row r="34" spans="1:7" outlineLevel="3" x14ac:dyDescent="0.3">
      <c r="A34" s="8" t="s">
        <v>93</v>
      </c>
      <c r="B34" s="8" t="s">
        <v>94</v>
      </c>
      <c r="C34" s="8" t="s">
        <v>92</v>
      </c>
      <c r="D34" s="8" t="s">
        <v>45</v>
      </c>
      <c r="E34" s="9">
        <v>100.3</v>
      </c>
      <c r="F34" s="11"/>
      <c r="G34" s="7">
        <f t="shared" si="1"/>
        <v>0</v>
      </c>
    </row>
    <row r="35" spans="1:7" ht="43.2" outlineLevel="3" x14ac:dyDescent="0.3">
      <c r="A35" s="8" t="s">
        <v>96</v>
      </c>
      <c r="B35" s="8" t="s">
        <v>97</v>
      </c>
      <c r="C35" s="8" t="s">
        <v>95</v>
      </c>
      <c r="D35" s="8" t="s">
        <v>38</v>
      </c>
      <c r="E35" s="9">
        <v>72.287000000000006</v>
      </c>
      <c r="F35" s="11"/>
      <c r="G35" s="7">
        <f t="shared" si="1"/>
        <v>0</v>
      </c>
    </row>
    <row r="36" spans="1:7" ht="43.2" outlineLevel="3" x14ac:dyDescent="0.3">
      <c r="A36" s="8" t="s">
        <v>99</v>
      </c>
      <c r="B36" s="8" t="s">
        <v>100</v>
      </c>
      <c r="C36" s="8" t="s">
        <v>98</v>
      </c>
      <c r="D36" s="8" t="s">
        <v>38</v>
      </c>
      <c r="E36" s="9">
        <v>72.287000000000006</v>
      </c>
      <c r="F36" s="11"/>
      <c r="G36" s="7">
        <f t="shared" si="1"/>
        <v>0</v>
      </c>
    </row>
    <row r="37" spans="1:7" outlineLevel="3" x14ac:dyDescent="0.3">
      <c r="A37" s="13" t="s">
        <v>101</v>
      </c>
      <c r="B37" s="14" t="s">
        <v>0</v>
      </c>
      <c r="C37" s="14" t="s">
        <v>0</v>
      </c>
      <c r="D37" s="14" t="s">
        <v>0</v>
      </c>
      <c r="E37" s="14" t="s">
        <v>0</v>
      </c>
      <c r="F37" s="14" t="s">
        <v>0</v>
      </c>
      <c r="G37" s="7">
        <f>SUM(G26:G36)</f>
        <v>0</v>
      </c>
    </row>
    <row r="38" spans="1:7" outlineLevel="2" x14ac:dyDescent="0.3">
      <c r="A38" s="8" t="s">
        <v>102</v>
      </c>
      <c r="B38" s="8" t="s">
        <v>34</v>
      </c>
      <c r="C38" s="8" t="s">
        <v>19</v>
      </c>
      <c r="D38" s="5" t="s">
        <v>0</v>
      </c>
      <c r="E38" s="5" t="s">
        <v>0</v>
      </c>
      <c r="F38" s="5" t="s">
        <v>0</v>
      </c>
      <c r="G38" s="5" t="s">
        <v>0</v>
      </c>
    </row>
    <row r="39" spans="1:7" ht="28.8" outlineLevel="3" x14ac:dyDescent="0.3">
      <c r="A39" s="8" t="s">
        <v>104</v>
      </c>
      <c r="B39" s="8" t="s">
        <v>105</v>
      </c>
      <c r="C39" s="8" t="s">
        <v>103</v>
      </c>
      <c r="D39" s="8" t="s">
        <v>38</v>
      </c>
      <c r="E39" s="9">
        <v>1020.328</v>
      </c>
      <c r="F39" s="11"/>
      <c r="G39" s="7">
        <f t="shared" ref="G39:G57" si="2">ROUND(E39*F39, 2)</f>
        <v>0</v>
      </c>
    </row>
    <row r="40" spans="1:7" ht="28.8" outlineLevel="3" x14ac:dyDescent="0.3">
      <c r="A40" s="8" t="s">
        <v>107</v>
      </c>
      <c r="B40" s="8" t="s">
        <v>108</v>
      </c>
      <c r="C40" s="8" t="s">
        <v>106</v>
      </c>
      <c r="D40" s="8" t="s">
        <v>38</v>
      </c>
      <c r="E40" s="9">
        <v>1020.328</v>
      </c>
      <c r="F40" s="11"/>
      <c r="G40" s="7">
        <f t="shared" si="2"/>
        <v>0</v>
      </c>
    </row>
    <row r="41" spans="1:7" ht="43.2" outlineLevel="3" x14ac:dyDescent="0.3">
      <c r="A41" s="8" t="s">
        <v>110</v>
      </c>
      <c r="B41" s="8" t="s">
        <v>111</v>
      </c>
      <c r="C41" s="8" t="s">
        <v>109</v>
      </c>
      <c r="D41" s="8" t="s">
        <v>38</v>
      </c>
      <c r="E41" s="9">
        <v>1020.328</v>
      </c>
      <c r="F41" s="11"/>
      <c r="G41" s="7">
        <f t="shared" si="2"/>
        <v>0</v>
      </c>
    </row>
    <row r="42" spans="1:7" ht="28.8" outlineLevel="3" x14ac:dyDescent="0.3">
      <c r="A42" s="8" t="s">
        <v>113</v>
      </c>
      <c r="B42" s="8" t="s">
        <v>114</v>
      </c>
      <c r="C42" s="8" t="s">
        <v>112</v>
      </c>
      <c r="D42" s="8" t="s">
        <v>38</v>
      </c>
      <c r="E42" s="9">
        <v>81.102999999999994</v>
      </c>
      <c r="F42" s="11"/>
      <c r="G42" s="7">
        <f t="shared" si="2"/>
        <v>0</v>
      </c>
    </row>
    <row r="43" spans="1:7" ht="28.8" outlineLevel="3" x14ac:dyDescent="0.3">
      <c r="A43" s="8" t="s">
        <v>116</v>
      </c>
      <c r="B43" s="8" t="s">
        <v>117</v>
      </c>
      <c r="C43" s="8" t="s">
        <v>115</v>
      </c>
      <c r="D43" s="8" t="s">
        <v>38</v>
      </c>
      <c r="E43" s="9">
        <v>41.89</v>
      </c>
      <c r="F43" s="11"/>
      <c r="G43" s="7">
        <f t="shared" si="2"/>
        <v>0</v>
      </c>
    </row>
    <row r="44" spans="1:7" ht="43.2" outlineLevel="3" x14ac:dyDescent="0.3">
      <c r="A44" s="8" t="s">
        <v>119</v>
      </c>
      <c r="B44" s="8" t="s">
        <v>120</v>
      </c>
      <c r="C44" s="8" t="s">
        <v>118</v>
      </c>
      <c r="D44" s="8" t="s">
        <v>38</v>
      </c>
      <c r="E44" s="9">
        <v>1030.828</v>
      </c>
      <c r="F44" s="11"/>
      <c r="G44" s="7">
        <f t="shared" si="2"/>
        <v>0</v>
      </c>
    </row>
    <row r="45" spans="1:7" ht="57.6" outlineLevel="3" x14ac:dyDescent="0.3">
      <c r="A45" s="8" t="s">
        <v>122</v>
      </c>
      <c r="B45" s="8" t="s">
        <v>123</v>
      </c>
      <c r="C45" s="8" t="s">
        <v>121</v>
      </c>
      <c r="D45" s="8" t="s">
        <v>45</v>
      </c>
      <c r="E45" s="9">
        <v>97.6</v>
      </c>
      <c r="F45" s="11"/>
      <c r="G45" s="7">
        <f t="shared" si="2"/>
        <v>0</v>
      </c>
    </row>
    <row r="46" spans="1:7" ht="72" outlineLevel="3" x14ac:dyDescent="0.3">
      <c r="A46" s="8" t="s">
        <v>125</v>
      </c>
      <c r="B46" s="8" t="s">
        <v>126</v>
      </c>
      <c r="C46" s="8" t="s">
        <v>124</v>
      </c>
      <c r="D46" s="8" t="s">
        <v>45</v>
      </c>
      <c r="E46" s="9">
        <v>54.1</v>
      </c>
      <c r="F46" s="11"/>
      <c r="G46" s="7">
        <f t="shared" si="2"/>
        <v>0</v>
      </c>
    </row>
    <row r="47" spans="1:7" ht="28.8" outlineLevel="3" x14ac:dyDescent="0.3">
      <c r="A47" s="8" t="s">
        <v>128</v>
      </c>
      <c r="B47" s="8" t="s">
        <v>129</v>
      </c>
      <c r="C47" s="8" t="s">
        <v>127</v>
      </c>
      <c r="D47" s="8" t="s">
        <v>45</v>
      </c>
      <c r="E47" s="9">
        <v>45.35</v>
      </c>
      <c r="F47" s="11"/>
      <c r="G47" s="7">
        <f t="shared" si="2"/>
        <v>0</v>
      </c>
    </row>
    <row r="48" spans="1:7" ht="28.8" outlineLevel="3" x14ac:dyDescent="0.3">
      <c r="A48" s="8" t="s">
        <v>131</v>
      </c>
      <c r="B48" s="8" t="s">
        <v>132</v>
      </c>
      <c r="C48" s="8" t="s">
        <v>130</v>
      </c>
      <c r="D48" s="8" t="s">
        <v>38</v>
      </c>
      <c r="E48" s="9">
        <v>71.299000000000007</v>
      </c>
      <c r="F48" s="11"/>
      <c r="G48" s="7">
        <f t="shared" si="2"/>
        <v>0</v>
      </c>
    </row>
    <row r="49" spans="1:7" ht="28.8" outlineLevel="3" x14ac:dyDescent="0.3">
      <c r="A49" s="8" t="s">
        <v>134</v>
      </c>
      <c r="B49" s="8" t="s">
        <v>135</v>
      </c>
      <c r="C49" s="8" t="s">
        <v>133</v>
      </c>
      <c r="D49" s="8" t="s">
        <v>38</v>
      </c>
      <c r="E49" s="9">
        <v>71.299000000000007</v>
      </c>
      <c r="F49" s="11"/>
      <c r="G49" s="7">
        <f t="shared" si="2"/>
        <v>0</v>
      </c>
    </row>
    <row r="50" spans="1:7" ht="57.6" outlineLevel="3" x14ac:dyDescent="0.3">
      <c r="A50" s="8" t="s">
        <v>137</v>
      </c>
      <c r="B50" s="8" t="s">
        <v>138</v>
      </c>
      <c r="C50" s="8" t="s">
        <v>136</v>
      </c>
      <c r="D50" s="8" t="s">
        <v>45</v>
      </c>
      <c r="E50" s="9">
        <v>60.65</v>
      </c>
      <c r="F50" s="11"/>
      <c r="G50" s="7">
        <f t="shared" si="2"/>
        <v>0</v>
      </c>
    </row>
    <row r="51" spans="1:7" ht="57.6" outlineLevel="3" x14ac:dyDescent="0.3">
      <c r="A51" s="8" t="s">
        <v>140</v>
      </c>
      <c r="B51" s="8" t="s">
        <v>141</v>
      </c>
      <c r="C51" s="8" t="s">
        <v>139</v>
      </c>
      <c r="D51" s="8" t="s">
        <v>49</v>
      </c>
      <c r="E51" s="9">
        <v>2</v>
      </c>
      <c r="F51" s="11"/>
      <c r="G51" s="7">
        <f t="shared" si="2"/>
        <v>0</v>
      </c>
    </row>
    <row r="52" spans="1:7" ht="57.6" outlineLevel="3" x14ac:dyDescent="0.3">
      <c r="A52" s="8" t="s">
        <v>143</v>
      </c>
      <c r="B52" s="8" t="s">
        <v>141</v>
      </c>
      <c r="C52" s="8" t="s">
        <v>142</v>
      </c>
      <c r="D52" s="8" t="s">
        <v>49</v>
      </c>
      <c r="E52" s="9">
        <v>1</v>
      </c>
      <c r="F52" s="11"/>
      <c r="G52" s="7">
        <f t="shared" si="2"/>
        <v>0</v>
      </c>
    </row>
    <row r="53" spans="1:7" ht="72" outlineLevel="3" x14ac:dyDescent="0.3">
      <c r="A53" s="8" t="s">
        <v>145</v>
      </c>
      <c r="B53" s="8" t="s">
        <v>146</v>
      </c>
      <c r="C53" s="8" t="s">
        <v>144</v>
      </c>
      <c r="D53" s="8" t="s">
        <v>38</v>
      </c>
      <c r="E53" s="9">
        <v>15.077999999999999</v>
      </c>
      <c r="F53" s="11"/>
      <c r="G53" s="7">
        <f t="shared" si="2"/>
        <v>0</v>
      </c>
    </row>
    <row r="54" spans="1:7" ht="43.2" outlineLevel="3" x14ac:dyDescent="0.3">
      <c r="A54" s="8" t="s">
        <v>148</v>
      </c>
      <c r="B54" s="8" t="s">
        <v>149</v>
      </c>
      <c r="C54" s="8" t="s">
        <v>147</v>
      </c>
      <c r="D54" s="8" t="s">
        <v>150</v>
      </c>
      <c r="E54" s="9">
        <v>7</v>
      </c>
      <c r="F54" s="11"/>
      <c r="G54" s="7">
        <f t="shared" si="2"/>
        <v>0</v>
      </c>
    </row>
    <row r="55" spans="1:7" ht="43.2" outlineLevel="3" x14ac:dyDescent="0.3">
      <c r="A55" s="8" t="s">
        <v>152</v>
      </c>
      <c r="B55" s="8" t="s">
        <v>153</v>
      </c>
      <c r="C55" s="8" t="s">
        <v>151</v>
      </c>
      <c r="D55" s="8" t="s">
        <v>150</v>
      </c>
      <c r="E55" s="9">
        <v>1</v>
      </c>
      <c r="F55" s="11"/>
      <c r="G55" s="7">
        <f t="shared" si="2"/>
        <v>0</v>
      </c>
    </row>
    <row r="56" spans="1:7" ht="43.2" outlineLevel="3" x14ac:dyDescent="0.3">
      <c r="A56" s="8" t="s">
        <v>155</v>
      </c>
      <c r="B56" s="8" t="s">
        <v>156</v>
      </c>
      <c r="C56" s="8" t="s">
        <v>154</v>
      </c>
      <c r="D56" s="8" t="s">
        <v>45</v>
      </c>
      <c r="E56" s="9">
        <v>1.7</v>
      </c>
      <c r="F56" s="11"/>
      <c r="G56" s="7">
        <f t="shared" si="2"/>
        <v>0</v>
      </c>
    </row>
    <row r="57" spans="1:7" ht="43.2" outlineLevel="3" x14ac:dyDescent="0.3">
      <c r="A57" s="8" t="s">
        <v>158</v>
      </c>
      <c r="B57" s="8" t="s">
        <v>153</v>
      </c>
      <c r="C57" s="8" t="s">
        <v>157</v>
      </c>
      <c r="D57" s="8" t="s">
        <v>150</v>
      </c>
      <c r="E57" s="9">
        <v>1</v>
      </c>
      <c r="F57" s="11"/>
      <c r="G57" s="7">
        <f t="shared" si="2"/>
        <v>0</v>
      </c>
    </row>
    <row r="58" spans="1:7" outlineLevel="3" x14ac:dyDescent="0.3">
      <c r="A58" s="13" t="s">
        <v>159</v>
      </c>
      <c r="B58" s="14" t="s">
        <v>0</v>
      </c>
      <c r="C58" s="14" t="s">
        <v>0</v>
      </c>
      <c r="D58" s="14" t="s">
        <v>0</v>
      </c>
      <c r="E58" s="14" t="s">
        <v>0</v>
      </c>
      <c r="F58" s="14" t="s">
        <v>0</v>
      </c>
      <c r="G58" s="7">
        <f>SUM(G39:G57)</f>
        <v>0</v>
      </c>
    </row>
    <row r="59" spans="1:7" outlineLevel="2" x14ac:dyDescent="0.3">
      <c r="A59" s="13" t="s">
        <v>160</v>
      </c>
      <c r="B59" s="14" t="s">
        <v>0</v>
      </c>
      <c r="C59" s="14" t="s">
        <v>0</v>
      </c>
      <c r="D59" s="14" t="s">
        <v>0</v>
      </c>
      <c r="E59" s="14" t="s">
        <v>0</v>
      </c>
      <c r="F59" s="14" t="s">
        <v>0</v>
      </c>
      <c r="G59" s="7">
        <f>'1 PRZEBUDOWA DACHU OSW Z WYMIAN'!G24+'1 PRZEBUDOWA DACHU OSW Z WYMIAN'!G37+'1 PRZEBUDOWA DACHU OSW Z WYMIAN'!G58</f>
        <v>0</v>
      </c>
    </row>
    <row r="60" spans="1:7" outlineLevel="1" x14ac:dyDescent="0.3">
      <c r="A60" s="6" t="s">
        <v>8</v>
      </c>
      <c r="B60" s="6" t="s">
        <v>32</v>
      </c>
      <c r="C60" s="6" t="s">
        <v>20</v>
      </c>
      <c r="D60" s="3" t="s">
        <v>0</v>
      </c>
      <c r="E60" s="3" t="s">
        <v>0</v>
      </c>
      <c r="F60" s="3" t="s">
        <v>0</v>
      </c>
      <c r="G60" s="3" t="s">
        <v>0</v>
      </c>
    </row>
    <row r="61" spans="1:7" outlineLevel="2" x14ac:dyDescent="0.3">
      <c r="A61" s="8" t="s">
        <v>161</v>
      </c>
      <c r="B61" s="8" t="s">
        <v>34</v>
      </c>
      <c r="C61" s="8" t="s">
        <v>17</v>
      </c>
      <c r="D61" s="5" t="s">
        <v>0</v>
      </c>
      <c r="E61" s="5" t="s">
        <v>0</v>
      </c>
      <c r="F61" s="5" t="s">
        <v>0</v>
      </c>
      <c r="G61" s="5" t="s">
        <v>0</v>
      </c>
    </row>
    <row r="62" spans="1:7" ht="28.8" outlineLevel="3" x14ac:dyDescent="0.3">
      <c r="A62" s="8" t="s">
        <v>163</v>
      </c>
      <c r="B62" s="8" t="s">
        <v>164</v>
      </c>
      <c r="C62" s="8" t="s">
        <v>162</v>
      </c>
      <c r="D62" s="8" t="s">
        <v>38</v>
      </c>
      <c r="E62" s="9">
        <v>53.295000000000002</v>
      </c>
      <c r="F62" s="11"/>
      <c r="G62" s="7">
        <f>ROUND(E62*F62, 2)</f>
        <v>0</v>
      </c>
    </row>
    <row r="63" spans="1:7" ht="43.2" outlineLevel="3" x14ac:dyDescent="0.3">
      <c r="A63" s="8" t="s">
        <v>166</v>
      </c>
      <c r="B63" s="8" t="s">
        <v>167</v>
      </c>
      <c r="C63" s="8" t="s">
        <v>165</v>
      </c>
      <c r="D63" s="8" t="s">
        <v>38</v>
      </c>
      <c r="E63" s="9">
        <v>3.105</v>
      </c>
      <c r="F63" s="11"/>
      <c r="G63" s="7">
        <f>ROUND(E63*F63, 2)</f>
        <v>0</v>
      </c>
    </row>
    <row r="64" spans="1:7" ht="43.2" outlineLevel="3" x14ac:dyDescent="0.3">
      <c r="A64" s="8" t="s">
        <v>169</v>
      </c>
      <c r="B64" s="8" t="s">
        <v>170</v>
      </c>
      <c r="C64" s="8" t="s">
        <v>168</v>
      </c>
      <c r="D64" s="8" t="s">
        <v>69</v>
      </c>
      <c r="E64" s="9">
        <v>3.7309999999999999</v>
      </c>
      <c r="F64" s="11"/>
      <c r="G64" s="7">
        <f>ROUND(E64*F64, 2)</f>
        <v>0</v>
      </c>
    </row>
    <row r="65" spans="1:7" ht="43.2" outlineLevel="3" x14ac:dyDescent="0.3">
      <c r="A65" s="8" t="s">
        <v>171</v>
      </c>
      <c r="B65" s="8" t="s">
        <v>41</v>
      </c>
      <c r="C65" s="8" t="s">
        <v>39</v>
      </c>
      <c r="D65" s="8" t="s">
        <v>38</v>
      </c>
      <c r="E65" s="9">
        <v>12.298</v>
      </c>
      <c r="F65" s="11"/>
      <c r="G65" s="7">
        <f>ROUND(E65*F65, 2)</f>
        <v>0</v>
      </c>
    </row>
    <row r="66" spans="1:7" outlineLevel="3" x14ac:dyDescent="0.3">
      <c r="A66" s="13" t="s">
        <v>172</v>
      </c>
      <c r="B66" s="14" t="s">
        <v>0</v>
      </c>
      <c r="C66" s="14" t="s">
        <v>0</v>
      </c>
      <c r="D66" s="14" t="s">
        <v>0</v>
      </c>
      <c r="E66" s="14" t="s">
        <v>0</v>
      </c>
      <c r="F66" s="14" t="s">
        <v>0</v>
      </c>
      <c r="G66" s="7">
        <f>SUM(G62:G65)</f>
        <v>0</v>
      </c>
    </row>
    <row r="67" spans="1:7" outlineLevel="2" x14ac:dyDescent="0.3">
      <c r="A67" s="8" t="s">
        <v>173</v>
      </c>
      <c r="B67" s="8" t="s">
        <v>34</v>
      </c>
      <c r="C67" s="8" t="s">
        <v>21</v>
      </c>
      <c r="D67" s="5" t="s">
        <v>0</v>
      </c>
      <c r="E67" s="5" t="s">
        <v>0</v>
      </c>
      <c r="F67" s="5" t="s">
        <v>0</v>
      </c>
      <c r="G67" s="5" t="s">
        <v>0</v>
      </c>
    </row>
    <row r="68" spans="1:7" ht="57.6" outlineLevel="3" x14ac:dyDescent="0.3">
      <c r="A68" s="8" t="s">
        <v>175</v>
      </c>
      <c r="B68" s="8" t="s">
        <v>176</v>
      </c>
      <c r="C68" s="8" t="s">
        <v>174</v>
      </c>
      <c r="D68" s="8" t="s">
        <v>45</v>
      </c>
      <c r="E68" s="9">
        <v>18.100000000000001</v>
      </c>
      <c r="F68" s="11"/>
      <c r="G68" s="7">
        <f t="shared" ref="G68:G82" si="3">ROUND(E68*F68, 2)</f>
        <v>0</v>
      </c>
    </row>
    <row r="69" spans="1:7" ht="28.8" outlineLevel="3" x14ac:dyDescent="0.3">
      <c r="A69" s="8" t="s">
        <v>178</v>
      </c>
      <c r="B69" s="8" t="s">
        <v>179</v>
      </c>
      <c r="C69" s="8" t="s">
        <v>177</v>
      </c>
      <c r="D69" s="8" t="s">
        <v>180</v>
      </c>
      <c r="E69" s="9">
        <v>71.7</v>
      </c>
      <c r="F69" s="11"/>
      <c r="G69" s="7">
        <f t="shared" si="3"/>
        <v>0</v>
      </c>
    </row>
    <row r="70" spans="1:7" outlineLevel="3" x14ac:dyDescent="0.3">
      <c r="A70" s="8" t="s">
        <v>182</v>
      </c>
      <c r="B70" s="8" t="s">
        <v>183</v>
      </c>
      <c r="C70" s="8" t="s">
        <v>181</v>
      </c>
      <c r="D70" s="8" t="s">
        <v>38</v>
      </c>
      <c r="E70" s="9">
        <v>53.295000000000002</v>
      </c>
      <c r="F70" s="11"/>
      <c r="G70" s="7">
        <f t="shared" si="3"/>
        <v>0</v>
      </c>
    </row>
    <row r="71" spans="1:7" ht="28.8" outlineLevel="3" x14ac:dyDescent="0.3">
      <c r="A71" s="8" t="s">
        <v>185</v>
      </c>
      <c r="B71" s="8" t="s">
        <v>186</v>
      </c>
      <c r="C71" s="8" t="s">
        <v>184</v>
      </c>
      <c r="D71" s="8" t="s">
        <v>38</v>
      </c>
      <c r="E71" s="9">
        <v>53.295000000000002</v>
      </c>
      <c r="F71" s="11"/>
      <c r="G71" s="7">
        <f t="shared" si="3"/>
        <v>0</v>
      </c>
    </row>
    <row r="72" spans="1:7" outlineLevel="3" x14ac:dyDescent="0.3">
      <c r="A72" s="8" t="s">
        <v>188</v>
      </c>
      <c r="B72" s="8" t="s">
        <v>189</v>
      </c>
      <c r="C72" s="8" t="s">
        <v>187</v>
      </c>
      <c r="D72" s="8" t="s">
        <v>38</v>
      </c>
      <c r="E72" s="9">
        <v>53.295000000000002</v>
      </c>
      <c r="F72" s="11"/>
      <c r="G72" s="7">
        <f t="shared" si="3"/>
        <v>0</v>
      </c>
    </row>
    <row r="73" spans="1:7" outlineLevel="3" x14ac:dyDescent="0.3">
      <c r="A73" s="8" t="s">
        <v>191</v>
      </c>
      <c r="B73" s="8" t="s">
        <v>192</v>
      </c>
      <c r="C73" s="8" t="s">
        <v>190</v>
      </c>
      <c r="D73" s="8" t="s">
        <v>38</v>
      </c>
      <c r="E73" s="9">
        <v>53.295000000000002</v>
      </c>
      <c r="F73" s="11"/>
      <c r="G73" s="7">
        <f t="shared" si="3"/>
        <v>0</v>
      </c>
    </row>
    <row r="74" spans="1:7" ht="57.6" outlineLevel="3" x14ac:dyDescent="0.3">
      <c r="A74" s="8" t="s">
        <v>194</v>
      </c>
      <c r="B74" s="8" t="s">
        <v>195</v>
      </c>
      <c r="C74" s="8" t="s">
        <v>193</v>
      </c>
      <c r="D74" s="8" t="s">
        <v>38</v>
      </c>
      <c r="E74" s="9">
        <v>8.8539999999999992</v>
      </c>
      <c r="F74" s="11"/>
      <c r="G74" s="7">
        <f t="shared" si="3"/>
        <v>0</v>
      </c>
    </row>
    <row r="75" spans="1:7" ht="43.2" outlineLevel="3" x14ac:dyDescent="0.3">
      <c r="A75" s="8" t="s">
        <v>197</v>
      </c>
      <c r="B75" s="8" t="s">
        <v>198</v>
      </c>
      <c r="C75" s="8" t="s">
        <v>196</v>
      </c>
      <c r="D75" s="8" t="s">
        <v>38</v>
      </c>
      <c r="E75" s="9">
        <v>53.295000000000002</v>
      </c>
      <c r="F75" s="11"/>
      <c r="G75" s="7">
        <f t="shared" si="3"/>
        <v>0</v>
      </c>
    </row>
    <row r="76" spans="1:7" ht="28.8" outlineLevel="3" x14ac:dyDescent="0.3">
      <c r="A76" s="8" t="s">
        <v>200</v>
      </c>
      <c r="B76" s="8" t="s">
        <v>201</v>
      </c>
      <c r="C76" s="8" t="s">
        <v>199</v>
      </c>
      <c r="D76" s="8" t="s">
        <v>38</v>
      </c>
      <c r="E76" s="9">
        <v>49.19</v>
      </c>
      <c r="F76" s="11"/>
      <c r="G76" s="7">
        <f t="shared" si="3"/>
        <v>0</v>
      </c>
    </row>
    <row r="77" spans="1:7" outlineLevel="3" x14ac:dyDescent="0.3">
      <c r="A77" s="8" t="s">
        <v>203</v>
      </c>
      <c r="B77" s="8" t="s">
        <v>204</v>
      </c>
      <c r="C77" s="8" t="s">
        <v>202</v>
      </c>
      <c r="D77" s="8" t="s">
        <v>38</v>
      </c>
      <c r="E77" s="9">
        <v>53.295000000000002</v>
      </c>
      <c r="F77" s="11"/>
      <c r="G77" s="7">
        <f t="shared" si="3"/>
        <v>0</v>
      </c>
    </row>
    <row r="78" spans="1:7" outlineLevel="3" x14ac:dyDescent="0.3">
      <c r="A78" s="8" t="s">
        <v>206</v>
      </c>
      <c r="B78" s="8" t="s">
        <v>207</v>
      </c>
      <c r="C78" s="8" t="s">
        <v>205</v>
      </c>
      <c r="D78" s="8" t="s">
        <v>38</v>
      </c>
      <c r="E78" s="9">
        <v>53.295000000000002</v>
      </c>
      <c r="F78" s="11"/>
      <c r="G78" s="7">
        <f t="shared" si="3"/>
        <v>0</v>
      </c>
    </row>
    <row r="79" spans="1:7" ht="57.6" outlineLevel="3" x14ac:dyDescent="0.3">
      <c r="A79" s="8" t="s">
        <v>209</v>
      </c>
      <c r="B79" s="8" t="s">
        <v>195</v>
      </c>
      <c r="C79" s="8" t="s">
        <v>208</v>
      </c>
      <c r="D79" s="8" t="s">
        <v>45</v>
      </c>
      <c r="E79" s="9">
        <v>49.19</v>
      </c>
      <c r="F79" s="11"/>
      <c r="G79" s="7">
        <f t="shared" si="3"/>
        <v>0</v>
      </c>
    </row>
    <row r="80" spans="1:7" ht="28.8" outlineLevel="3" x14ac:dyDescent="0.3">
      <c r="A80" s="8" t="s">
        <v>211</v>
      </c>
      <c r="B80" s="8" t="s">
        <v>212</v>
      </c>
      <c r="C80" s="8" t="s">
        <v>210</v>
      </c>
      <c r="D80" s="8" t="s">
        <v>38</v>
      </c>
      <c r="E80" s="9">
        <v>53.295000000000002</v>
      </c>
      <c r="F80" s="11"/>
      <c r="G80" s="7">
        <f t="shared" si="3"/>
        <v>0</v>
      </c>
    </row>
    <row r="81" spans="1:7" ht="28.8" outlineLevel="3" x14ac:dyDescent="0.3">
      <c r="A81" s="8" t="s">
        <v>214</v>
      </c>
      <c r="B81" s="8" t="s">
        <v>215</v>
      </c>
      <c r="C81" s="8" t="s">
        <v>213</v>
      </c>
      <c r="D81" s="8" t="s">
        <v>45</v>
      </c>
      <c r="E81" s="9">
        <v>40.5</v>
      </c>
      <c r="F81" s="11"/>
      <c r="G81" s="7">
        <f t="shared" si="3"/>
        <v>0</v>
      </c>
    </row>
    <row r="82" spans="1:7" ht="86.4" outlineLevel="3" x14ac:dyDescent="0.3">
      <c r="A82" s="8" t="s">
        <v>217</v>
      </c>
      <c r="B82" s="8" t="s">
        <v>218</v>
      </c>
      <c r="C82" s="8" t="s">
        <v>216</v>
      </c>
      <c r="D82" s="8" t="s">
        <v>38</v>
      </c>
      <c r="E82" s="9">
        <v>53.295000000000002</v>
      </c>
      <c r="F82" s="11"/>
      <c r="G82" s="7">
        <f t="shared" si="3"/>
        <v>0</v>
      </c>
    </row>
    <row r="83" spans="1:7" outlineLevel="3" x14ac:dyDescent="0.3">
      <c r="A83" s="13" t="s">
        <v>219</v>
      </c>
      <c r="B83" s="14" t="s">
        <v>0</v>
      </c>
      <c r="C83" s="14" t="s">
        <v>0</v>
      </c>
      <c r="D83" s="14" t="s">
        <v>0</v>
      </c>
      <c r="E83" s="14" t="s">
        <v>0</v>
      </c>
      <c r="F83" s="14" t="s">
        <v>0</v>
      </c>
      <c r="G83" s="7">
        <f>SUM(G68:G82)</f>
        <v>0</v>
      </c>
    </row>
    <row r="84" spans="1:7" outlineLevel="2" x14ac:dyDescent="0.3">
      <c r="A84" s="13" t="s">
        <v>220</v>
      </c>
      <c r="B84" s="14" t="s">
        <v>0</v>
      </c>
      <c r="C84" s="14" t="s">
        <v>0</v>
      </c>
      <c r="D84" s="14" t="s">
        <v>0</v>
      </c>
      <c r="E84" s="14" t="s">
        <v>0</v>
      </c>
      <c r="F84" s="14" t="s">
        <v>0</v>
      </c>
      <c r="G84" s="7">
        <f>'1 PRZEBUDOWA DACHU OSW Z WYMIAN'!G66+'1 PRZEBUDOWA DACHU OSW Z WYMIAN'!G83</f>
        <v>0</v>
      </c>
    </row>
    <row r="85" spans="1:7" outlineLevel="1" x14ac:dyDescent="0.3">
      <c r="A85" s="6" t="s">
        <v>9</v>
      </c>
      <c r="B85" s="6" t="s">
        <v>32</v>
      </c>
      <c r="C85" s="6" t="s">
        <v>22</v>
      </c>
      <c r="D85" s="3" t="s">
        <v>0</v>
      </c>
      <c r="E85" s="3" t="s">
        <v>0</v>
      </c>
      <c r="F85" s="3" t="s">
        <v>0</v>
      </c>
      <c r="G85" s="3" t="s">
        <v>0</v>
      </c>
    </row>
    <row r="86" spans="1:7" outlineLevel="2" x14ac:dyDescent="0.3">
      <c r="A86" s="8" t="s">
        <v>221</v>
      </c>
      <c r="B86" s="8" t="s">
        <v>34</v>
      </c>
      <c r="C86" s="8" t="s">
        <v>23</v>
      </c>
      <c r="D86" s="5" t="s">
        <v>0</v>
      </c>
      <c r="E86" s="5" t="s">
        <v>0</v>
      </c>
      <c r="F86" s="5" t="s">
        <v>0</v>
      </c>
      <c r="G86" s="5" t="s">
        <v>0</v>
      </c>
    </row>
    <row r="87" spans="1:7" ht="43.2" outlineLevel="3" x14ac:dyDescent="0.3">
      <c r="A87" s="8" t="s">
        <v>223</v>
      </c>
      <c r="B87" s="8" t="s">
        <v>224</v>
      </c>
      <c r="C87" s="8" t="s">
        <v>222</v>
      </c>
      <c r="D87" s="8" t="s">
        <v>45</v>
      </c>
      <c r="E87" s="9">
        <v>1.2</v>
      </c>
      <c r="F87" s="11"/>
      <c r="G87" s="7">
        <f t="shared" ref="G87:G96" si="4">ROUND(E87*F87, 2)</f>
        <v>0</v>
      </c>
    </row>
    <row r="88" spans="1:7" ht="28.8" outlineLevel="3" x14ac:dyDescent="0.3">
      <c r="A88" s="8" t="s">
        <v>226</v>
      </c>
      <c r="B88" s="8" t="s">
        <v>227</v>
      </c>
      <c r="C88" s="8" t="s">
        <v>225</v>
      </c>
      <c r="D88" s="8" t="s">
        <v>45</v>
      </c>
      <c r="E88" s="9">
        <v>20.3</v>
      </c>
      <c r="F88" s="11"/>
      <c r="G88" s="7">
        <f t="shared" si="4"/>
        <v>0</v>
      </c>
    </row>
    <row r="89" spans="1:7" ht="28.8" outlineLevel="3" x14ac:dyDescent="0.3">
      <c r="A89" s="8" t="s">
        <v>229</v>
      </c>
      <c r="B89" s="8" t="s">
        <v>230</v>
      </c>
      <c r="C89" s="8" t="s">
        <v>228</v>
      </c>
      <c r="D89" s="8" t="s">
        <v>69</v>
      </c>
      <c r="E89" s="9">
        <v>0.59199999999999997</v>
      </c>
      <c r="F89" s="11"/>
      <c r="G89" s="7">
        <f t="shared" si="4"/>
        <v>0</v>
      </c>
    </row>
    <row r="90" spans="1:7" ht="57.6" outlineLevel="3" x14ac:dyDescent="0.3">
      <c r="A90" s="8" t="s">
        <v>232</v>
      </c>
      <c r="B90" s="8" t="s">
        <v>233</v>
      </c>
      <c r="C90" s="8" t="s">
        <v>231</v>
      </c>
      <c r="D90" s="8" t="s">
        <v>45</v>
      </c>
      <c r="E90" s="9">
        <v>1.2</v>
      </c>
      <c r="F90" s="11"/>
      <c r="G90" s="7">
        <f t="shared" si="4"/>
        <v>0</v>
      </c>
    </row>
    <row r="91" spans="1:7" ht="43.2" outlineLevel="3" x14ac:dyDescent="0.3">
      <c r="A91" s="8" t="s">
        <v>235</v>
      </c>
      <c r="B91" s="8" t="s">
        <v>236</v>
      </c>
      <c r="C91" s="8" t="s">
        <v>234</v>
      </c>
      <c r="D91" s="8" t="s">
        <v>45</v>
      </c>
      <c r="E91" s="9">
        <v>20.3</v>
      </c>
      <c r="F91" s="11"/>
      <c r="G91" s="7">
        <f t="shared" si="4"/>
        <v>0</v>
      </c>
    </row>
    <row r="92" spans="1:7" ht="43.2" outlineLevel="3" x14ac:dyDescent="0.3">
      <c r="A92" s="8" t="s">
        <v>238</v>
      </c>
      <c r="B92" s="8" t="s">
        <v>239</v>
      </c>
      <c r="C92" s="8" t="s">
        <v>237</v>
      </c>
      <c r="D92" s="8" t="s">
        <v>38</v>
      </c>
      <c r="E92" s="9">
        <v>12.03</v>
      </c>
      <c r="F92" s="11"/>
      <c r="G92" s="7">
        <f t="shared" si="4"/>
        <v>0</v>
      </c>
    </row>
    <row r="93" spans="1:7" ht="43.2" outlineLevel="3" x14ac:dyDescent="0.3">
      <c r="A93" s="8" t="s">
        <v>241</v>
      </c>
      <c r="B93" s="8" t="s">
        <v>242</v>
      </c>
      <c r="C93" s="8" t="s">
        <v>240</v>
      </c>
      <c r="D93" s="8" t="s">
        <v>69</v>
      </c>
      <c r="E93" s="9">
        <v>4.4249999999999998</v>
      </c>
      <c r="F93" s="11"/>
      <c r="G93" s="7">
        <f t="shared" si="4"/>
        <v>0</v>
      </c>
    </row>
    <row r="94" spans="1:7" ht="43.2" outlineLevel="3" x14ac:dyDescent="0.3">
      <c r="A94" s="8" t="s">
        <v>244</v>
      </c>
      <c r="B94" s="8" t="s">
        <v>245</v>
      </c>
      <c r="C94" s="8" t="s">
        <v>243</v>
      </c>
      <c r="D94" s="8" t="s">
        <v>38</v>
      </c>
      <c r="E94" s="9">
        <v>12.03</v>
      </c>
      <c r="F94" s="11"/>
      <c r="G94" s="7">
        <f t="shared" si="4"/>
        <v>0</v>
      </c>
    </row>
    <row r="95" spans="1:7" ht="43.2" outlineLevel="3" x14ac:dyDescent="0.3">
      <c r="A95" s="8" t="s">
        <v>247</v>
      </c>
      <c r="B95" s="8" t="s">
        <v>248</v>
      </c>
      <c r="C95" s="8" t="s">
        <v>246</v>
      </c>
      <c r="D95" s="8" t="s">
        <v>38</v>
      </c>
      <c r="E95" s="9">
        <v>12.03</v>
      </c>
      <c r="F95" s="11"/>
      <c r="G95" s="7">
        <f t="shared" si="4"/>
        <v>0</v>
      </c>
    </row>
    <row r="96" spans="1:7" ht="57.6" outlineLevel="3" x14ac:dyDescent="0.3">
      <c r="A96" s="8" t="s">
        <v>250</v>
      </c>
      <c r="B96" s="8" t="s">
        <v>251</v>
      </c>
      <c r="C96" s="8" t="s">
        <v>249</v>
      </c>
      <c r="D96" s="8" t="s">
        <v>38</v>
      </c>
      <c r="E96" s="9">
        <v>12.03</v>
      </c>
      <c r="F96" s="11"/>
      <c r="G96" s="7">
        <f t="shared" si="4"/>
        <v>0</v>
      </c>
    </row>
    <row r="97" spans="1:7" outlineLevel="3" x14ac:dyDescent="0.3">
      <c r="A97" s="13" t="s">
        <v>252</v>
      </c>
      <c r="B97" s="14" t="s">
        <v>0</v>
      </c>
      <c r="C97" s="14" t="s">
        <v>0</v>
      </c>
      <c r="D97" s="14" t="s">
        <v>0</v>
      </c>
      <c r="E97" s="14" t="s">
        <v>0</v>
      </c>
      <c r="F97" s="14" t="s">
        <v>0</v>
      </c>
      <c r="G97" s="7">
        <f>SUM(G87:G96)</f>
        <v>0</v>
      </c>
    </row>
    <row r="98" spans="1:7" outlineLevel="2" x14ac:dyDescent="0.3">
      <c r="A98" s="13" t="s">
        <v>253</v>
      </c>
      <c r="B98" s="14" t="s">
        <v>0</v>
      </c>
      <c r="C98" s="14" t="s">
        <v>0</v>
      </c>
      <c r="D98" s="14" t="s">
        <v>0</v>
      </c>
      <c r="E98" s="14" t="s">
        <v>0</v>
      </c>
      <c r="F98" s="14" t="s">
        <v>0</v>
      </c>
      <c r="G98" s="7">
        <f>'1 PRZEBUDOWA DACHU OSW Z WYMIAN'!G97</f>
        <v>0</v>
      </c>
    </row>
    <row r="99" spans="1:7" outlineLevel="1" x14ac:dyDescent="0.3">
      <c r="A99" s="6" t="s">
        <v>10</v>
      </c>
      <c r="B99" s="6" t="s">
        <v>32</v>
      </c>
      <c r="C99" s="6" t="s">
        <v>24</v>
      </c>
      <c r="D99" s="3" t="s">
        <v>0</v>
      </c>
      <c r="E99" s="3" t="s">
        <v>0</v>
      </c>
      <c r="F99" s="3" t="s">
        <v>0</v>
      </c>
      <c r="G99" s="3" t="s">
        <v>0</v>
      </c>
    </row>
    <row r="100" spans="1:7" outlineLevel="2" x14ac:dyDescent="0.3">
      <c r="A100" s="8" t="s">
        <v>254</v>
      </c>
      <c r="B100" s="8" t="s">
        <v>34</v>
      </c>
      <c r="C100" s="8" t="s">
        <v>25</v>
      </c>
      <c r="D100" s="5" t="s">
        <v>0</v>
      </c>
      <c r="E100" s="5" t="s">
        <v>0</v>
      </c>
      <c r="F100" s="5" t="s">
        <v>0</v>
      </c>
      <c r="G100" s="5" t="s">
        <v>0</v>
      </c>
    </row>
    <row r="101" spans="1:7" ht="43.2" outlineLevel="3" x14ac:dyDescent="0.3">
      <c r="A101" s="8" t="s">
        <v>256</v>
      </c>
      <c r="B101" s="8" t="s">
        <v>257</v>
      </c>
      <c r="C101" s="8" t="s">
        <v>255</v>
      </c>
      <c r="D101" s="8" t="s">
        <v>38</v>
      </c>
      <c r="E101" s="9">
        <v>97.27</v>
      </c>
      <c r="F101" s="11"/>
      <c r="G101" s="7">
        <f>ROUND(E101*F101, 2)</f>
        <v>0</v>
      </c>
    </row>
    <row r="102" spans="1:7" ht="57.6" outlineLevel="3" x14ac:dyDescent="0.3">
      <c r="A102" s="8" t="s">
        <v>259</v>
      </c>
      <c r="B102" s="8" t="s">
        <v>257</v>
      </c>
      <c r="C102" s="8" t="s">
        <v>258</v>
      </c>
      <c r="D102" s="8" t="s">
        <v>38</v>
      </c>
      <c r="E102" s="9">
        <v>97.27</v>
      </c>
      <c r="F102" s="11"/>
      <c r="G102" s="7">
        <f>ROUND(E102*F102, 2)</f>
        <v>0</v>
      </c>
    </row>
    <row r="103" spans="1:7" outlineLevel="3" x14ac:dyDescent="0.3">
      <c r="A103" s="13" t="s">
        <v>260</v>
      </c>
      <c r="B103" s="14" t="s">
        <v>0</v>
      </c>
      <c r="C103" s="14" t="s">
        <v>0</v>
      </c>
      <c r="D103" s="14" t="s">
        <v>0</v>
      </c>
      <c r="E103" s="14" t="s">
        <v>0</v>
      </c>
      <c r="F103" s="14" t="s">
        <v>0</v>
      </c>
      <c r="G103" s="7">
        <f>SUM(G101:G102)</f>
        <v>0</v>
      </c>
    </row>
    <row r="104" spans="1:7" outlineLevel="2" x14ac:dyDescent="0.3">
      <c r="A104" s="8" t="s">
        <v>261</v>
      </c>
      <c r="B104" s="8" t="s">
        <v>34</v>
      </c>
      <c r="C104" s="8" t="s">
        <v>26</v>
      </c>
      <c r="D104" s="5" t="s">
        <v>0</v>
      </c>
      <c r="E104" s="5" t="s">
        <v>0</v>
      </c>
      <c r="F104" s="5" t="s">
        <v>0</v>
      </c>
      <c r="G104" s="5" t="s">
        <v>0</v>
      </c>
    </row>
    <row r="105" spans="1:7" ht="43.2" outlineLevel="3" x14ac:dyDescent="0.3">
      <c r="A105" s="8" t="s">
        <v>263</v>
      </c>
      <c r="B105" s="8" t="s">
        <v>264</v>
      </c>
      <c r="C105" s="8" t="s">
        <v>262</v>
      </c>
      <c r="D105" s="8" t="s">
        <v>38</v>
      </c>
      <c r="E105" s="9">
        <v>378.63</v>
      </c>
      <c r="F105" s="11"/>
      <c r="G105" s="7">
        <f>ROUND(E105*F105, 2)</f>
        <v>0</v>
      </c>
    </row>
    <row r="106" spans="1:7" ht="43.2" outlineLevel="3" x14ac:dyDescent="0.3">
      <c r="A106" s="8" t="s">
        <v>266</v>
      </c>
      <c r="B106" s="8" t="s">
        <v>267</v>
      </c>
      <c r="C106" s="8" t="s">
        <v>265</v>
      </c>
      <c r="D106" s="8" t="s">
        <v>38</v>
      </c>
      <c r="E106" s="9">
        <v>378.63</v>
      </c>
      <c r="F106" s="11"/>
      <c r="G106" s="7">
        <f>ROUND(E106*F106, 2)</f>
        <v>0</v>
      </c>
    </row>
    <row r="107" spans="1:7" outlineLevel="3" x14ac:dyDescent="0.3">
      <c r="A107" s="13" t="s">
        <v>268</v>
      </c>
      <c r="B107" s="14" t="s">
        <v>0</v>
      </c>
      <c r="C107" s="14" t="s">
        <v>0</v>
      </c>
      <c r="D107" s="14" t="s">
        <v>0</v>
      </c>
      <c r="E107" s="14" t="s">
        <v>0</v>
      </c>
      <c r="F107" s="14" t="s">
        <v>0</v>
      </c>
      <c r="G107" s="7">
        <f>SUM(G105:G106)</f>
        <v>0</v>
      </c>
    </row>
    <row r="108" spans="1:7" outlineLevel="2" x14ac:dyDescent="0.3">
      <c r="A108" s="8" t="s">
        <v>269</v>
      </c>
      <c r="B108" s="8" t="s">
        <v>34</v>
      </c>
      <c r="C108" s="8" t="s">
        <v>27</v>
      </c>
      <c r="D108" s="5" t="s">
        <v>0</v>
      </c>
      <c r="E108" s="5" t="s">
        <v>0</v>
      </c>
      <c r="F108" s="5" t="s">
        <v>0</v>
      </c>
      <c r="G108" s="5" t="s">
        <v>0</v>
      </c>
    </row>
    <row r="109" spans="1:7" ht="72" outlineLevel="3" x14ac:dyDescent="0.3">
      <c r="A109" s="8" t="s">
        <v>271</v>
      </c>
      <c r="B109" s="8" t="s">
        <v>272</v>
      </c>
      <c r="C109" s="8" t="s">
        <v>270</v>
      </c>
      <c r="D109" s="8" t="s">
        <v>38</v>
      </c>
      <c r="E109" s="9">
        <v>104.3</v>
      </c>
      <c r="F109" s="11"/>
      <c r="G109" s="7">
        <f>ROUND(E109*F109, 2)</f>
        <v>0</v>
      </c>
    </row>
    <row r="110" spans="1:7" ht="43.2" outlineLevel="3" x14ac:dyDescent="0.3">
      <c r="A110" s="8" t="s">
        <v>274</v>
      </c>
      <c r="B110" s="8" t="s">
        <v>275</v>
      </c>
      <c r="C110" s="8" t="s">
        <v>273</v>
      </c>
      <c r="D110" s="8" t="s">
        <v>38</v>
      </c>
      <c r="E110" s="9">
        <v>21.7</v>
      </c>
      <c r="F110" s="11"/>
      <c r="G110" s="7">
        <f>ROUND(E110*F110, 2)</f>
        <v>0</v>
      </c>
    </row>
    <row r="111" spans="1:7" outlineLevel="3" x14ac:dyDescent="0.3">
      <c r="A111" s="8" t="s">
        <v>277</v>
      </c>
      <c r="B111" s="8" t="s">
        <v>278</v>
      </c>
      <c r="C111" s="8" t="s">
        <v>276</v>
      </c>
      <c r="D111" s="8" t="s">
        <v>38</v>
      </c>
      <c r="E111" s="9">
        <v>21.7</v>
      </c>
      <c r="F111" s="11"/>
      <c r="G111" s="7">
        <f>ROUND(E111*F111, 2)</f>
        <v>0</v>
      </c>
    </row>
    <row r="112" spans="1:7" outlineLevel="3" x14ac:dyDescent="0.3">
      <c r="A112" s="13" t="s">
        <v>279</v>
      </c>
      <c r="B112" s="14" t="s">
        <v>0</v>
      </c>
      <c r="C112" s="14" t="s">
        <v>0</v>
      </c>
      <c r="D112" s="14" t="s">
        <v>0</v>
      </c>
      <c r="E112" s="14" t="s">
        <v>0</v>
      </c>
      <c r="F112" s="14" t="s">
        <v>0</v>
      </c>
      <c r="G112" s="7">
        <f>SUM(G109:G111)</f>
        <v>0</v>
      </c>
    </row>
    <row r="113" spans="1:7" outlineLevel="2" x14ac:dyDescent="0.3">
      <c r="A113" s="13" t="s">
        <v>280</v>
      </c>
      <c r="B113" s="14" t="s">
        <v>0</v>
      </c>
      <c r="C113" s="14" t="s">
        <v>0</v>
      </c>
      <c r="D113" s="14" t="s">
        <v>0</v>
      </c>
      <c r="E113" s="14" t="s">
        <v>0</v>
      </c>
      <c r="F113" s="14" t="s">
        <v>0</v>
      </c>
      <c r="G113" s="7">
        <f>'1 PRZEBUDOWA DACHU OSW Z WYMIAN'!G103+'1 PRZEBUDOWA DACHU OSW Z WYMIAN'!G107+'1 PRZEBUDOWA DACHU OSW Z WYMIAN'!G112</f>
        <v>0</v>
      </c>
    </row>
    <row r="114" spans="1:7" outlineLevel="1" x14ac:dyDescent="0.3">
      <c r="A114" s="13" t="s">
        <v>282</v>
      </c>
      <c r="B114" s="14" t="s">
        <v>0</v>
      </c>
      <c r="C114" s="14" t="s">
        <v>0</v>
      </c>
      <c r="D114" s="14" t="s">
        <v>0</v>
      </c>
      <c r="E114" s="14" t="s">
        <v>0</v>
      </c>
      <c r="F114" s="14" t="s">
        <v>0</v>
      </c>
      <c r="G114" s="10">
        <f>'1 PRZEBUDOWA DACHU OSW Z WYMIAN'!G59+'1 PRZEBUDOWA DACHU OSW Z WYMIAN'!G84+'1 PRZEBUDOWA DACHU OSW Z WYMIAN'!G98+'1 PRZEBUDOWA DACHU OSW Z WYMIAN'!G113</f>
        <v>0</v>
      </c>
    </row>
    <row r="115" spans="1:7" x14ac:dyDescent="0.3">
      <c r="A115" s="13" t="s">
        <v>283</v>
      </c>
      <c r="B115" s="14" t="s">
        <v>0</v>
      </c>
      <c r="C115" s="14" t="s">
        <v>0</v>
      </c>
      <c r="D115" s="14" t="s">
        <v>0</v>
      </c>
      <c r="E115" s="14" t="s">
        <v>0</v>
      </c>
      <c r="F115" s="14" t="s">
        <v>0</v>
      </c>
      <c r="G115" s="10">
        <f>G114*1.23</f>
        <v>0</v>
      </c>
    </row>
    <row r="121" spans="1:7" x14ac:dyDescent="0.3">
      <c r="A121" s="20" t="s">
        <v>287</v>
      </c>
      <c r="B121" s="20"/>
      <c r="C121" s="20"/>
      <c r="D121" s="20"/>
      <c r="E121" s="20"/>
      <c r="F121" s="20"/>
      <c r="G121" s="20"/>
    </row>
  </sheetData>
  <sheetProtection selectLockedCells="1"/>
  <mergeCells count="21">
    <mergeCell ref="A115:F115"/>
    <mergeCell ref="A24:F24"/>
    <mergeCell ref="A37:F37"/>
    <mergeCell ref="A58:F58"/>
    <mergeCell ref="A59:F59"/>
    <mergeCell ref="A66:F66"/>
    <mergeCell ref="A107:F107"/>
    <mergeCell ref="A112:F112"/>
    <mergeCell ref="A113:F113"/>
    <mergeCell ref="A114:F114"/>
    <mergeCell ref="A83:F83"/>
    <mergeCell ref="A84:F84"/>
    <mergeCell ref="A97:F97"/>
    <mergeCell ref="A98:F98"/>
    <mergeCell ref="A103:F103"/>
    <mergeCell ref="A1:B1"/>
    <mergeCell ref="D1:G1"/>
    <mergeCell ref="B3:E3"/>
    <mergeCell ref="A6:G6"/>
    <mergeCell ref="B7:G7"/>
    <mergeCell ref="B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 PRZEBUDOWA DACHU OSW Z WYMIAN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Stołycia - Nadleśnictwo Cisna</dc:creator>
  <cp:lastModifiedBy>Elżbieta Świniarska - Nadleśnictwo Cisna</cp:lastModifiedBy>
  <dcterms:created xsi:type="dcterms:W3CDTF">2023-03-23T14:15:16Z</dcterms:created>
  <dcterms:modified xsi:type="dcterms:W3CDTF">2023-03-24T08:04:14Z</dcterms:modified>
</cp:coreProperties>
</file>