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z.bodziony\AppData\Local\Temp\ezdpuw\20220203142218923\"/>
    </mc:Choice>
  </mc:AlternateContent>
  <bookViews>
    <workbookView xWindow="0" yWindow="36" windowWidth="22980" windowHeight="8736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47" i="1" l="1"/>
  <c r="H43" i="1"/>
  <c r="H21" i="1"/>
  <c r="H22" i="1"/>
  <c r="H23" i="1"/>
  <c r="H24" i="1"/>
  <c r="H25" i="1"/>
  <c r="H30" i="1"/>
  <c r="H29" i="1"/>
  <c r="H28" i="1"/>
  <c r="H27" i="1"/>
  <c r="H26" i="1"/>
  <c r="H12" i="1"/>
  <c r="H13" i="1"/>
  <c r="H14" i="1"/>
  <c r="H48" i="1" l="1"/>
  <c r="H46" i="1"/>
  <c r="H44" i="1"/>
  <c r="H42" i="1"/>
  <c r="H41" i="1"/>
  <c r="H39" i="1"/>
  <c r="H38" i="1"/>
  <c r="H37" i="1"/>
  <c r="H35" i="1"/>
  <c r="H34" i="1"/>
  <c r="H33" i="1"/>
  <c r="H31" i="1"/>
  <c r="H20" i="1"/>
  <c r="H18" i="1"/>
  <c r="H17" i="1"/>
  <c r="H16" i="1"/>
  <c r="H11" i="1"/>
  <c r="H10" i="1"/>
  <c r="H49" i="1" l="1"/>
  <c r="H50" i="1" s="1"/>
  <c r="H51" i="1" s="1"/>
</calcChain>
</file>

<file path=xl/sharedStrings.xml><?xml version="1.0" encoding="utf-8"?>
<sst xmlns="http://schemas.openxmlformats.org/spreadsheetml/2006/main" count="170" uniqueCount="112">
  <si>
    <t>Numer</t>
  </si>
  <si>
    <t>Podstawa</t>
  </si>
  <si>
    <t>Opis</t>
  </si>
  <si>
    <t>Jedn.</t>
  </si>
  <si>
    <t>Ilość</t>
  </si>
  <si>
    <t>Krotn.</t>
  </si>
  <si>
    <t>Cena jedn. z krotn.</t>
  </si>
  <si>
    <t>Wartość</t>
  </si>
  <si>
    <t>1</t>
  </si>
  <si>
    <t>Element</t>
  </si>
  <si>
    <t/>
  </si>
  <si>
    <t>km</t>
  </si>
  <si>
    <t>m</t>
  </si>
  <si>
    <t>2</t>
  </si>
  <si>
    <t>3</t>
  </si>
  <si>
    <t>m2</t>
  </si>
  <si>
    <t>Razem netto</t>
  </si>
  <si>
    <t>Vat 23%</t>
  </si>
  <si>
    <t>Łącznie brutto</t>
  </si>
  <si>
    <t>Załącznik nr 10 do SWZ SA.270.2.2022</t>
  </si>
  <si>
    <t>Kosztorys ofertowy - Przebudowa linii średniego napięcia w Starym Sączu</t>
  </si>
  <si>
    <t>Demontaże</t>
  </si>
  <si>
    <t>1.1.</t>
  </si>
  <si>
    <t>1.2.</t>
  </si>
  <si>
    <t>1.3.</t>
  </si>
  <si>
    <t>1.4.</t>
  </si>
  <si>
    <t>Dozbrojenie istn słupa RPK-12/BSW</t>
  </si>
  <si>
    <t>1.5.</t>
  </si>
  <si>
    <t>KNNRW 9/1304/9</t>
  </si>
  <si>
    <t>KNNRW 9/1307/3</t>
  </si>
  <si>
    <t>KNNRW 9/1301/2</t>
  </si>
  <si>
    <t>KNR 404/1107/1 (1)</t>
  </si>
  <si>
    <t>KNR 404/1107/4 (1)</t>
  </si>
  <si>
    <t>2.1.</t>
  </si>
  <si>
    <t>2.2.</t>
  </si>
  <si>
    <t>2.3.</t>
  </si>
  <si>
    <t>KNNR 5/1404/1</t>
  </si>
  <si>
    <t>KNNR 5/1407/1 (1)</t>
  </si>
  <si>
    <t>KNNR 5/1411/2</t>
  </si>
  <si>
    <t>Montaż przewodów izolowanych linii napowietrznej, przekrój do 50˙mm2</t>
  </si>
  <si>
    <t>Montaż izolatorów na słupach i stacji transformatorowej, izolator kompozytowy - Łancuch
odciagowy ŁOi/2 dla 50mm2</t>
  </si>
  <si>
    <t>szt</t>
  </si>
  <si>
    <t>słup</t>
  </si>
  <si>
    <t>t</t>
  </si>
  <si>
    <t>Wywóz złomu z terenu rozbiórki, samochodem skrzyniowym na odległosc do 1˙km, z
załadunkiem i wyładunkiem recznym, samochód do 5˙t</t>
  </si>
  <si>
    <t>Odkopanie i demontaż słupów żelbetowych sprzetem mechanicznym z zasypaniem wykopu,
rozkraczny BSW 12</t>
  </si>
  <si>
    <t>Rozmontowanie słupów żelbetowych zdemontowanych, słup rozkraczny</t>
  </si>
  <si>
    <t>Demontaż przewodów nieizolowanych na słupach żelbetowych, przewód nieizolowany, 50˙mm2</t>
  </si>
  <si>
    <t>Wywóz złomu z terenu rozbiórki, samochodem skrzyniowym na odległosc do 1˙km, nakłady
uzupełniajace za każdy dalszy rozpoczety 1˙km odległosci ponad 1˙km, samochód do 5˙t
Krotnosc=20</t>
  </si>
  <si>
    <t>Montaż i stawianie słupów żelbetowych i strunobetonowych linii jednotorowych dla płaskiego
układu przewodów o przekroju do 70˙mm2, słup pojedynczy, żerdz 12˙m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</si>
  <si>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</si>
  <si>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</si>
  <si>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</si>
  <si>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</si>
  <si>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</si>
  <si>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</si>
  <si>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</si>
  <si>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</si>
  <si>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</si>
  <si>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</si>
  <si>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</si>
  <si>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</si>
  <si>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KNNR 5/1402/2 (2)</t>
  </si>
  <si>
    <t>KNNR 5/1415/2</t>
  </si>
  <si>
    <t>KNNR 5/1405/2</t>
  </si>
  <si>
    <t>KNNR 5/1409/2</t>
  </si>
  <si>
    <t>KNNR 5/1409/3</t>
  </si>
  <si>
    <t>KNNR 5/1408/1</t>
  </si>
  <si>
    <t>KNNR 5/1409/4</t>
  </si>
  <si>
    <t>KNNR 5/907/3</t>
  </si>
  <si>
    <t>KNNR 5/605/8</t>
  </si>
  <si>
    <t>KNP 1813/1347/9</t>
  </si>
  <si>
    <t>Zabezpieczenie podziemnej czesci słupów</t>
  </si>
  <si>
    <t>Konstrukcja dystansowa KD-1</t>
  </si>
  <si>
    <t>Pomiar rezystancji uziemienia słupa linii elektroenergetycznej o napieciu do 110kV</t>
  </si>
  <si>
    <t>kpl</t>
  </si>
  <si>
    <t>stanow</t>
  </si>
  <si>
    <t>Wykopy mechaniczne pod słupy wirowane, 1-żerdziowe 12,0˙m, koparko-spycharka</t>
  </si>
  <si>
    <t>Montaż i stawianie słupów wirowanych 1-żerdziowych, z ustojem prefabrykowanym, żerdz 12,0˙m
- Em-12/20 + ustój SFP111+SP11</t>
  </si>
  <si>
    <t>Montaż układu odłacznikowego OUN/III - Rozłacznik RUN III 24/4o W-K-V z napedem recznym</t>
  </si>
  <si>
    <t>Montaż ograniczników przepiec - Ogranicznik AZBD 222 + Konstrukcja ogranicznika przepiec
KOG-7b</t>
  </si>
  <si>
    <t>Montaż przewodu uziemiajacego</t>
  </si>
  <si>
    <t>Montaż uziomów lub przewodów uziemiajacych, kategoria gruntu IV</t>
  </si>
  <si>
    <t>Mechaniczne pograżanie uziomów pionowych pretowych, grunt kategorii III</t>
  </si>
  <si>
    <t>4.</t>
  </si>
  <si>
    <t>4.1.</t>
  </si>
  <si>
    <t>4.2.</t>
  </si>
  <si>
    <t>4.3.</t>
  </si>
  <si>
    <t>Budowa stanowiska ON-12/20/Em</t>
  </si>
  <si>
    <t>5.</t>
  </si>
  <si>
    <t>Budowa stanowiska N-12/10/E</t>
  </si>
  <si>
    <t>5.1.</t>
  </si>
  <si>
    <t>5.2.</t>
  </si>
  <si>
    <t>5.3.</t>
  </si>
  <si>
    <t>6.1.</t>
  </si>
  <si>
    <t>6.2.</t>
  </si>
  <si>
    <t>6.3.</t>
  </si>
  <si>
    <t>6.4.</t>
  </si>
  <si>
    <t>7.1.</t>
  </si>
  <si>
    <t>7.2.</t>
  </si>
  <si>
    <t>7.3.</t>
  </si>
  <si>
    <t>Dozbrojenie istn stacji transf</t>
  </si>
  <si>
    <t>Podwieszanie kabla Axces</t>
  </si>
  <si>
    <t>KNNR 5/728/5</t>
  </si>
  <si>
    <t>KNP 1813/1328/2</t>
  </si>
  <si>
    <t>Linia kablowa o napieciu do 15kV o długosci do 1000m</t>
  </si>
  <si>
    <t>Montaż i stawianie słupów wirowanych 1-żerdziowych, z ustojem prefabrykowanym, żerdz 12,0˙m
- E-12/10 + ustój UP3</t>
  </si>
  <si>
    <t>Montaż konstrukcji pod głowice kablowa i kabel</t>
  </si>
  <si>
    <t>Montaż i stawianie słupów żelbetowych i strunobetonowych linii jednotorowych dla płaskiego
układu przewodów o przekroju do 70˙mm2, słup pojedynczy, żerdz 12˙m - hak wieszakowy z
uchwytem odciagowym</t>
  </si>
  <si>
    <t>Głowice małogabarytowe na kablach na napiecie do 30kV, kabel 3-żyłowy, do 240˙mm2</t>
  </si>
  <si>
    <t>odcinek</t>
  </si>
  <si>
    <t>Budowa stanowiska ONo-12/20/Em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</si>
</sst>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64"/>
      <name val="Arial"/>
      <family val="2"/>
      <charset val="238"/>
    </font>
    <font>
      <i/>
      <sz val="7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2" fillId="0" borderId="0" xfId="1" applyAlignment="1"/>
    <xf numFmtId="0" fontId="7" fillId="2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top" wrapText="1"/>
    </xf>
    <xf numFmtId="0" fontId="2" fillId="0" borderId="0" xfId="1" applyAlignment="1">
      <alignment horizontal="right"/>
    </xf>
    <xf numFmtId="0" fontId="6" fillId="0" borderId="1" xfId="1" applyNumberFormat="1" applyFont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left" vertical="center" wrapText="1"/>
    </xf>
    <xf numFmtId="0" fontId="8" fillId="4" borderId="1" xfId="1" applyNumberFormat="1" applyFont="1" applyFill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 shrinkToFit="1"/>
    </xf>
    <xf numFmtId="0" fontId="8" fillId="4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shrinkToFit="1"/>
    </xf>
    <xf numFmtId="0" fontId="8" fillId="4" borderId="1" xfId="1" applyNumberFormat="1" applyFont="1" applyFill="1" applyBorder="1" applyAlignment="1">
      <alignment horizontal="center" vertical="center" shrinkToFit="1"/>
    </xf>
    <xf numFmtId="164" fontId="8" fillId="4" borderId="1" xfId="1" applyNumberFormat="1" applyFont="1" applyFill="1" applyBorder="1" applyAlignment="1">
      <alignment horizontal="center" vertical="center" shrinkToFit="1"/>
    </xf>
    <xf numFmtId="164" fontId="9" fillId="5" borderId="1" xfId="0" applyNumberFormat="1" applyFont="1" applyFill="1" applyBorder="1" applyAlignment="1">
      <alignment horizontal="right" shrinkToFit="1"/>
    </xf>
    <xf numFmtId="16" fontId="6" fillId="0" borderId="1" xfId="1" applyNumberFormat="1" applyFont="1" applyBorder="1" applyAlignment="1">
      <alignment horizontal="left" vertical="top" wrapText="1"/>
    </xf>
    <xf numFmtId="0" fontId="4" fillId="0" borderId="0" xfId="2" applyFont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9" fillId="5" borderId="1" xfId="0" applyFont="1" applyFill="1" applyBorder="1" applyAlignment="1">
      <alignment horizontal="right"/>
    </xf>
  </cellXfs>
  <cellStyles count="4">
    <cellStyle name="Normalny" xfId="0" builtinId="0"/>
    <cellStyle name="Normalny 2" xfId="2"/>
    <cellStyle name="Normalny 3" xfId="3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10" workbookViewId="0">
      <selection activeCell="C20" sqref="C20"/>
    </sheetView>
  </sheetViews>
  <sheetFormatPr defaultRowHeight="14.4" x14ac:dyDescent="0.3"/>
  <cols>
    <col min="1" max="1" width="6.21875" customWidth="1"/>
    <col min="2" max="2" width="18.5546875" customWidth="1"/>
    <col min="3" max="3" width="62.109375" customWidth="1"/>
    <col min="4" max="4" width="5.6640625" customWidth="1"/>
    <col min="5" max="6" width="6.5546875" customWidth="1"/>
    <col min="8" max="8" width="13.2187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4" t="s">
        <v>19</v>
      </c>
    </row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ht="17.399999999999999" x14ac:dyDescent="0.3">
      <c r="A4" s="19" t="s">
        <v>20</v>
      </c>
      <c r="B4" s="19"/>
      <c r="C4" s="19"/>
      <c r="D4" s="19"/>
      <c r="E4" s="19"/>
      <c r="F4" s="19"/>
      <c r="G4" s="19"/>
      <c r="H4" s="19"/>
    </row>
    <row r="5" spans="1:8" x14ac:dyDescent="0.3">
      <c r="A5" s="20"/>
      <c r="B5" s="20"/>
      <c r="C5" s="20"/>
      <c r="D5" s="20"/>
      <c r="E5" s="20"/>
      <c r="F5" s="20"/>
      <c r="G5" s="20"/>
      <c r="H5" s="20"/>
    </row>
    <row r="7" spans="1:8" ht="20.399999999999999" x14ac:dyDescent="0.3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</row>
    <row r="8" spans="1:8" x14ac:dyDescent="0.3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</row>
    <row r="9" spans="1:8" x14ac:dyDescent="0.3">
      <c r="A9" s="7" t="s">
        <v>8</v>
      </c>
      <c r="B9" s="8" t="s">
        <v>9</v>
      </c>
      <c r="C9" s="8" t="s">
        <v>21</v>
      </c>
      <c r="D9" s="8" t="s">
        <v>10</v>
      </c>
      <c r="E9" s="8" t="s">
        <v>10</v>
      </c>
      <c r="F9" s="7" t="s">
        <v>10</v>
      </c>
      <c r="G9" s="7"/>
      <c r="H9" s="8" t="s">
        <v>10</v>
      </c>
    </row>
    <row r="10" spans="1:8" ht="20.399999999999999" x14ac:dyDescent="0.3">
      <c r="A10" s="3" t="s">
        <v>22</v>
      </c>
      <c r="B10" s="5" t="s">
        <v>28</v>
      </c>
      <c r="C10" s="11" t="s">
        <v>45</v>
      </c>
      <c r="D10" s="12" t="s">
        <v>42</v>
      </c>
      <c r="E10" s="12">
        <v>2</v>
      </c>
      <c r="F10" s="5">
        <v>1</v>
      </c>
      <c r="G10" s="14"/>
      <c r="H10" s="14">
        <f>ROUND(E10*G10,2)</f>
        <v>0</v>
      </c>
    </row>
    <row r="11" spans="1:8" x14ac:dyDescent="0.3">
      <c r="A11" s="3" t="s">
        <v>23</v>
      </c>
      <c r="B11" s="5" t="s">
        <v>29</v>
      </c>
      <c r="C11" s="11" t="s">
        <v>46</v>
      </c>
      <c r="D11" s="12" t="s">
        <v>42</v>
      </c>
      <c r="E11" s="12">
        <v>2</v>
      </c>
      <c r="F11" s="5">
        <v>1</v>
      </c>
      <c r="G11" s="14"/>
      <c r="H11" s="14">
        <f>ROUND(E11*G11,2)</f>
        <v>0</v>
      </c>
    </row>
    <row r="12" spans="1:8" ht="20.399999999999999" x14ac:dyDescent="0.3">
      <c r="A12" s="3" t="s">
        <v>24</v>
      </c>
      <c r="B12" s="5" t="s">
        <v>30</v>
      </c>
      <c r="C12" s="11" t="s">
        <v>47</v>
      </c>
      <c r="D12" s="12" t="s">
        <v>11</v>
      </c>
      <c r="E12" s="12">
        <v>0.36</v>
      </c>
      <c r="F12" s="5">
        <v>1</v>
      </c>
      <c r="G12" s="14"/>
      <c r="H12" s="14">
        <f t="shared" ref="H12:H14" si="0">ROUND(E12*G12,2)</f>
        <v>0</v>
      </c>
    </row>
    <row r="13" spans="1:8" ht="20.399999999999999" x14ac:dyDescent="0.3">
      <c r="A13" s="3" t="s">
        <v>25</v>
      </c>
      <c r="B13" s="5" t="s">
        <v>31</v>
      </c>
      <c r="C13" s="11" t="s">
        <v>44</v>
      </c>
      <c r="D13" s="12" t="s">
        <v>43</v>
      </c>
      <c r="E13" s="12">
        <v>2</v>
      </c>
      <c r="F13" s="5">
        <v>1</v>
      </c>
      <c r="G13" s="14"/>
      <c r="H13" s="14">
        <f t="shared" si="0"/>
        <v>0</v>
      </c>
    </row>
    <row r="14" spans="1:8" ht="30.6" x14ac:dyDescent="0.3">
      <c r="A14" s="18" t="s">
        <v>27</v>
      </c>
      <c r="B14" s="5" t="s">
        <v>32</v>
      </c>
      <c r="C14" s="11" t="s">
        <v>48</v>
      </c>
      <c r="D14" s="12" t="s">
        <v>43</v>
      </c>
      <c r="E14" s="12">
        <v>2</v>
      </c>
      <c r="F14" s="5">
        <v>20</v>
      </c>
      <c r="G14" s="14"/>
      <c r="H14" s="14">
        <f t="shared" si="0"/>
        <v>0</v>
      </c>
    </row>
    <row r="15" spans="1:8" x14ac:dyDescent="0.3">
      <c r="A15" s="7" t="s">
        <v>13</v>
      </c>
      <c r="B15" s="8" t="s">
        <v>9</v>
      </c>
      <c r="C15" s="7" t="s">
        <v>26</v>
      </c>
      <c r="D15" s="10" t="s">
        <v>10</v>
      </c>
      <c r="E15" s="13"/>
      <c r="F15" s="10"/>
      <c r="G15" s="16"/>
      <c r="H15" s="15"/>
    </row>
    <row r="16" spans="1:8" ht="20.399999999999999" x14ac:dyDescent="0.3">
      <c r="A16" s="3" t="s">
        <v>33</v>
      </c>
      <c r="B16" s="5" t="s">
        <v>36</v>
      </c>
      <c r="C16" s="11" t="s">
        <v>49</v>
      </c>
      <c r="D16" s="9" t="s">
        <v>41</v>
      </c>
      <c r="E16" s="12">
        <v>1</v>
      </c>
      <c r="F16" s="5">
        <v>1</v>
      </c>
      <c r="G16" s="14"/>
      <c r="H16" s="14">
        <f t="shared" ref="H16:H18" si="1">ROUND(E16*G16,2)</f>
        <v>0</v>
      </c>
    </row>
    <row r="17" spans="1:8" ht="20.399999999999999" x14ac:dyDescent="0.3">
      <c r="A17" s="3" t="s">
        <v>34</v>
      </c>
      <c r="B17" s="5" t="s">
        <v>37</v>
      </c>
      <c r="C17" s="11" t="s">
        <v>40</v>
      </c>
      <c r="D17" s="9" t="s">
        <v>41</v>
      </c>
      <c r="E17" s="12">
        <v>1</v>
      </c>
      <c r="F17" s="5">
        <v>1</v>
      </c>
      <c r="G17" s="14"/>
      <c r="H17" s="14">
        <f t="shared" si="1"/>
        <v>0</v>
      </c>
    </row>
    <row r="18" spans="1:8" x14ac:dyDescent="0.3">
      <c r="A18" s="3" t="s">
        <v>35</v>
      </c>
      <c r="B18" s="5" t="s">
        <v>38</v>
      </c>
      <c r="C18" s="11" t="s">
        <v>39</v>
      </c>
      <c r="D18" s="9" t="s">
        <v>11</v>
      </c>
      <c r="E18" s="12">
        <v>1.4999999999999999E-2</v>
      </c>
      <c r="F18" s="5">
        <v>1</v>
      </c>
      <c r="G18" s="14"/>
      <c r="H18" s="14">
        <f t="shared" si="1"/>
        <v>0</v>
      </c>
    </row>
    <row r="19" spans="1:8" x14ac:dyDescent="0.3">
      <c r="A19" s="7" t="s">
        <v>14</v>
      </c>
      <c r="B19" s="8" t="s">
        <v>9</v>
      </c>
      <c r="C19" s="7" t="s">
        <v>111</v>
      </c>
      <c r="D19" s="10" t="s">
        <v>10</v>
      </c>
      <c r="E19" s="13"/>
      <c r="F19" s="10"/>
      <c r="G19" s="16"/>
      <c r="H19" s="15"/>
    </row>
    <row r="20" spans="1:8" x14ac:dyDescent="0.3">
      <c r="A20" s="3" t="s">
        <v>50</v>
      </c>
      <c r="B20" s="5" t="s">
        <v>62</v>
      </c>
      <c r="C20" s="11" t="s">
        <v>77</v>
      </c>
      <c r="D20" s="9" t="s">
        <v>76</v>
      </c>
      <c r="E20" s="12">
        <v>1</v>
      </c>
      <c r="F20" s="5">
        <v>1</v>
      </c>
      <c r="G20" s="14"/>
      <c r="H20" s="14">
        <f t="shared" ref="H20:H31" si="2">ROUND(E20*G20,2)</f>
        <v>0</v>
      </c>
    </row>
    <row r="21" spans="1:8" x14ac:dyDescent="0.3">
      <c r="A21" s="3" t="s">
        <v>51</v>
      </c>
      <c r="B21" s="5" t="s">
        <v>63</v>
      </c>
      <c r="C21" s="11" t="s">
        <v>72</v>
      </c>
      <c r="D21" s="9" t="s">
        <v>15</v>
      </c>
      <c r="E21" s="12">
        <v>6</v>
      </c>
      <c r="F21" s="5">
        <v>1</v>
      </c>
      <c r="G21" s="14"/>
      <c r="H21" s="14">
        <f t="shared" si="2"/>
        <v>0</v>
      </c>
    </row>
    <row r="22" spans="1:8" ht="30.6" x14ac:dyDescent="0.3">
      <c r="A22" s="3" t="s">
        <v>52</v>
      </c>
      <c r="B22" s="5" t="s">
        <v>64</v>
      </c>
      <c r="C22" s="11" t="s">
        <v>78</v>
      </c>
      <c r="D22" s="9" t="s">
        <v>42</v>
      </c>
      <c r="E22" s="12">
        <v>1</v>
      </c>
      <c r="F22" s="5">
        <v>1</v>
      </c>
      <c r="G22" s="14"/>
      <c r="H22" s="14">
        <f t="shared" si="2"/>
        <v>0</v>
      </c>
    </row>
    <row r="23" spans="1:8" ht="20.399999999999999" x14ac:dyDescent="0.3">
      <c r="A23" s="3" t="s">
        <v>53</v>
      </c>
      <c r="B23" s="5" t="s">
        <v>37</v>
      </c>
      <c r="C23" s="11" t="s">
        <v>40</v>
      </c>
      <c r="D23" s="9" t="s">
        <v>41</v>
      </c>
      <c r="E23" s="12">
        <v>1</v>
      </c>
      <c r="F23" s="5">
        <v>1</v>
      </c>
      <c r="G23" s="14"/>
      <c r="H23" s="14">
        <f t="shared" si="2"/>
        <v>0</v>
      </c>
    </row>
    <row r="24" spans="1:8" ht="20.399999999999999" x14ac:dyDescent="0.3">
      <c r="A24" s="3" t="s">
        <v>54</v>
      </c>
      <c r="B24" s="5" t="s">
        <v>65</v>
      </c>
      <c r="C24" s="11" t="s">
        <v>79</v>
      </c>
      <c r="D24" s="9" t="s">
        <v>41</v>
      </c>
      <c r="E24" s="12">
        <v>1</v>
      </c>
      <c r="F24" s="5">
        <v>1</v>
      </c>
      <c r="G24" s="14"/>
      <c r="H24" s="14">
        <f t="shared" si="2"/>
        <v>0</v>
      </c>
    </row>
    <row r="25" spans="1:8" x14ac:dyDescent="0.3">
      <c r="A25" s="3" t="s">
        <v>55</v>
      </c>
      <c r="B25" s="5" t="s">
        <v>66</v>
      </c>
      <c r="C25" s="11" t="s">
        <v>73</v>
      </c>
      <c r="D25" s="9" t="s">
        <v>41</v>
      </c>
      <c r="E25" s="12">
        <v>1</v>
      </c>
      <c r="F25" s="5">
        <v>1</v>
      </c>
      <c r="G25" s="14"/>
      <c r="H25" s="14">
        <f t="shared" si="2"/>
        <v>0</v>
      </c>
    </row>
    <row r="26" spans="1:8" ht="30.6" x14ac:dyDescent="0.3">
      <c r="A26" s="3" t="s">
        <v>56</v>
      </c>
      <c r="B26" s="5" t="s">
        <v>67</v>
      </c>
      <c r="C26" s="11" t="s">
        <v>80</v>
      </c>
      <c r="D26" s="9" t="s">
        <v>75</v>
      </c>
      <c r="E26" s="12">
        <v>1</v>
      </c>
      <c r="F26" s="5">
        <v>1</v>
      </c>
      <c r="G26" s="14"/>
      <c r="H26" s="14">
        <f t="shared" ref="H26:H30" si="3">ROUND(E26*G26,2)</f>
        <v>0</v>
      </c>
    </row>
    <row r="27" spans="1:8" x14ac:dyDescent="0.3">
      <c r="A27" s="3" t="s">
        <v>57</v>
      </c>
      <c r="B27" s="5" t="s">
        <v>38</v>
      </c>
      <c r="C27" s="11" t="s">
        <v>39</v>
      </c>
      <c r="D27" s="9" t="s">
        <v>11</v>
      </c>
      <c r="E27" s="12">
        <v>1.4999999999999999E-2</v>
      </c>
      <c r="F27" s="5">
        <v>1</v>
      </c>
      <c r="G27" s="14"/>
      <c r="H27" s="14">
        <f t="shared" si="3"/>
        <v>0</v>
      </c>
    </row>
    <row r="28" spans="1:8" x14ac:dyDescent="0.3">
      <c r="A28" s="3" t="s">
        <v>58</v>
      </c>
      <c r="B28" s="5" t="s">
        <v>68</v>
      </c>
      <c r="C28" s="11" t="s">
        <v>81</v>
      </c>
      <c r="D28" s="9" t="s">
        <v>12</v>
      </c>
      <c r="E28" s="12">
        <v>12</v>
      </c>
      <c r="F28" s="5">
        <v>1</v>
      </c>
      <c r="G28" s="14"/>
      <c r="H28" s="14">
        <f t="shared" si="3"/>
        <v>0</v>
      </c>
    </row>
    <row r="29" spans="1:8" x14ac:dyDescent="0.3">
      <c r="A29" s="3" t="s">
        <v>59</v>
      </c>
      <c r="B29" s="5" t="s">
        <v>69</v>
      </c>
      <c r="C29" s="11" t="s">
        <v>82</v>
      </c>
      <c r="D29" s="9" t="s">
        <v>12</v>
      </c>
      <c r="E29" s="12">
        <v>54</v>
      </c>
      <c r="F29" s="5">
        <v>1</v>
      </c>
      <c r="G29" s="14"/>
      <c r="H29" s="14">
        <f t="shared" si="3"/>
        <v>0</v>
      </c>
    </row>
    <row r="30" spans="1:8" x14ac:dyDescent="0.3">
      <c r="A30" s="3" t="s">
        <v>60</v>
      </c>
      <c r="B30" s="5" t="s">
        <v>70</v>
      </c>
      <c r="C30" s="11" t="s">
        <v>83</v>
      </c>
      <c r="D30" s="9" t="s">
        <v>12</v>
      </c>
      <c r="E30" s="12">
        <v>24</v>
      </c>
      <c r="F30" s="5">
        <v>1</v>
      </c>
      <c r="G30" s="14"/>
      <c r="H30" s="14">
        <f t="shared" si="3"/>
        <v>0</v>
      </c>
    </row>
    <row r="31" spans="1:8" x14ac:dyDescent="0.3">
      <c r="A31" s="18" t="s">
        <v>61</v>
      </c>
      <c r="B31" s="5" t="s">
        <v>71</v>
      </c>
      <c r="C31" s="11" t="s">
        <v>74</v>
      </c>
      <c r="D31" s="9" t="s">
        <v>41</v>
      </c>
      <c r="E31" s="12">
        <v>1</v>
      </c>
      <c r="F31" s="5">
        <v>1</v>
      </c>
      <c r="G31" s="14"/>
      <c r="H31" s="14">
        <f t="shared" si="2"/>
        <v>0</v>
      </c>
    </row>
    <row r="32" spans="1:8" x14ac:dyDescent="0.3">
      <c r="A32" s="7" t="s">
        <v>84</v>
      </c>
      <c r="B32" s="8" t="s">
        <v>9</v>
      </c>
      <c r="C32" s="7" t="s">
        <v>88</v>
      </c>
      <c r="D32" s="10"/>
      <c r="E32" s="13"/>
      <c r="F32" s="10"/>
      <c r="G32" s="16"/>
      <c r="H32" s="15"/>
    </row>
    <row r="33" spans="1:8" x14ac:dyDescent="0.3">
      <c r="A33" s="3" t="s">
        <v>85</v>
      </c>
      <c r="B33" s="5" t="s">
        <v>62</v>
      </c>
      <c r="C33" s="11" t="s">
        <v>77</v>
      </c>
      <c r="D33" s="9" t="s">
        <v>76</v>
      </c>
      <c r="E33" s="12">
        <v>1</v>
      </c>
      <c r="F33" s="5">
        <v>1</v>
      </c>
      <c r="G33" s="14"/>
      <c r="H33" s="14">
        <f t="shared" ref="H33:H35" si="4">ROUND(E33*G33,2)</f>
        <v>0</v>
      </c>
    </row>
    <row r="34" spans="1:8" x14ac:dyDescent="0.3">
      <c r="A34" s="3" t="s">
        <v>86</v>
      </c>
      <c r="B34" s="5" t="s">
        <v>63</v>
      </c>
      <c r="C34" s="11" t="s">
        <v>72</v>
      </c>
      <c r="D34" s="9" t="s">
        <v>15</v>
      </c>
      <c r="E34" s="12">
        <v>6</v>
      </c>
      <c r="F34" s="5">
        <v>1</v>
      </c>
      <c r="G34" s="14"/>
      <c r="H34" s="14">
        <f t="shared" si="4"/>
        <v>0</v>
      </c>
    </row>
    <row r="35" spans="1:8" ht="30.6" x14ac:dyDescent="0.3">
      <c r="A35" s="3" t="s">
        <v>87</v>
      </c>
      <c r="B35" s="5" t="s">
        <v>64</v>
      </c>
      <c r="C35" s="11" t="s">
        <v>78</v>
      </c>
      <c r="D35" s="9" t="s">
        <v>42</v>
      </c>
      <c r="E35" s="12">
        <v>1</v>
      </c>
      <c r="F35" s="5">
        <v>1</v>
      </c>
      <c r="G35" s="14"/>
      <c r="H35" s="14">
        <f t="shared" si="4"/>
        <v>0</v>
      </c>
    </row>
    <row r="36" spans="1:8" x14ac:dyDescent="0.3">
      <c r="A36" s="7" t="s">
        <v>89</v>
      </c>
      <c r="B36" s="8" t="s">
        <v>9</v>
      </c>
      <c r="C36" s="7" t="s">
        <v>90</v>
      </c>
      <c r="D36" s="10"/>
      <c r="E36" s="13"/>
      <c r="F36" s="10"/>
      <c r="G36" s="16"/>
      <c r="H36" s="15"/>
    </row>
    <row r="37" spans="1:8" x14ac:dyDescent="0.3">
      <c r="A37" s="3" t="s">
        <v>91</v>
      </c>
      <c r="B37" s="5" t="s">
        <v>62</v>
      </c>
      <c r="C37" s="11" t="s">
        <v>77</v>
      </c>
      <c r="D37" s="9" t="s">
        <v>76</v>
      </c>
      <c r="E37" s="12">
        <v>1</v>
      </c>
      <c r="F37" s="5">
        <v>1</v>
      </c>
      <c r="G37" s="14"/>
      <c r="H37" s="14">
        <f t="shared" ref="H37:H39" si="5">ROUND(E37*G37,2)</f>
        <v>0</v>
      </c>
    </row>
    <row r="38" spans="1:8" x14ac:dyDescent="0.3">
      <c r="A38" s="3" t="s">
        <v>92</v>
      </c>
      <c r="B38" s="5" t="s">
        <v>63</v>
      </c>
      <c r="C38" s="11" t="s">
        <v>72</v>
      </c>
      <c r="D38" s="9" t="s">
        <v>15</v>
      </c>
      <c r="E38" s="12">
        <v>6</v>
      </c>
      <c r="F38" s="5">
        <v>1</v>
      </c>
      <c r="G38" s="14"/>
      <c r="H38" s="14">
        <f t="shared" si="5"/>
        <v>0</v>
      </c>
    </row>
    <row r="39" spans="1:8" ht="30.6" x14ac:dyDescent="0.3">
      <c r="A39" s="3" t="s">
        <v>93</v>
      </c>
      <c r="B39" s="5" t="s">
        <v>64</v>
      </c>
      <c r="C39" s="11" t="s">
        <v>106</v>
      </c>
      <c r="D39" s="9" t="s">
        <v>42</v>
      </c>
      <c r="E39" s="12">
        <v>1</v>
      </c>
      <c r="F39" s="5">
        <v>1</v>
      </c>
      <c r="G39" s="14"/>
      <c r="H39" s="14">
        <f t="shared" si="5"/>
        <v>0</v>
      </c>
    </row>
    <row r="40" spans="1:8" x14ac:dyDescent="0.3">
      <c r="A40" s="7">
        <v>6</v>
      </c>
      <c r="B40" s="8" t="s">
        <v>9</v>
      </c>
      <c r="C40" s="7" t="s">
        <v>101</v>
      </c>
      <c r="D40" s="10"/>
      <c r="E40" s="13"/>
      <c r="F40" s="10"/>
      <c r="G40" s="16"/>
      <c r="H40" s="15"/>
    </row>
    <row r="41" spans="1:8" x14ac:dyDescent="0.3">
      <c r="A41" s="3" t="s">
        <v>94</v>
      </c>
      <c r="B41" s="5" t="s">
        <v>66</v>
      </c>
      <c r="C41" s="11" t="s">
        <v>107</v>
      </c>
      <c r="D41" s="9" t="s">
        <v>41</v>
      </c>
      <c r="E41" s="12">
        <v>1</v>
      </c>
      <c r="F41" s="5">
        <v>1</v>
      </c>
      <c r="G41" s="14"/>
      <c r="H41" s="14">
        <f t="shared" ref="H41:H44" si="6">ROUND(E41*G41,2)</f>
        <v>0</v>
      </c>
    </row>
    <row r="42" spans="1:8" ht="30.6" x14ac:dyDescent="0.3">
      <c r="A42" s="3" t="s">
        <v>95</v>
      </c>
      <c r="B42" s="5" t="s">
        <v>67</v>
      </c>
      <c r="C42" s="11" t="s">
        <v>80</v>
      </c>
      <c r="D42" s="9" t="s">
        <v>75</v>
      </c>
      <c r="E42" s="12">
        <v>1</v>
      </c>
      <c r="F42" s="5">
        <v>1</v>
      </c>
      <c r="G42" s="14"/>
      <c r="H42" s="14">
        <f t="shared" si="6"/>
        <v>0</v>
      </c>
    </row>
    <row r="43" spans="1:8" ht="30.6" x14ac:dyDescent="0.3">
      <c r="A43" s="3" t="s">
        <v>96</v>
      </c>
      <c r="B43" s="5" t="s">
        <v>36</v>
      </c>
      <c r="C43" s="11" t="s">
        <v>108</v>
      </c>
      <c r="D43" s="9" t="s">
        <v>41</v>
      </c>
      <c r="E43" s="12">
        <v>1</v>
      </c>
      <c r="F43" s="5">
        <v>1</v>
      </c>
      <c r="G43" s="14"/>
      <c r="H43" s="14">
        <f t="shared" si="6"/>
        <v>0</v>
      </c>
    </row>
    <row r="44" spans="1:8" x14ac:dyDescent="0.3">
      <c r="A44" s="3" t="s">
        <v>97</v>
      </c>
      <c r="B44" s="5" t="s">
        <v>38</v>
      </c>
      <c r="C44" s="11" t="s">
        <v>39</v>
      </c>
      <c r="D44" s="9" t="s">
        <v>11</v>
      </c>
      <c r="E44" s="12">
        <v>1.4999999999999999E-2</v>
      </c>
      <c r="F44" s="5">
        <v>1</v>
      </c>
      <c r="G44" s="14"/>
      <c r="H44" s="14">
        <f t="shared" si="6"/>
        <v>0</v>
      </c>
    </row>
    <row r="45" spans="1:8" x14ac:dyDescent="0.3">
      <c r="A45" s="7">
        <v>7</v>
      </c>
      <c r="B45" s="8" t="s">
        <v>9</v>
      </c>
      <c r="C45" s="7" t="s">
        <v>102</v>
      </c>
      <c r="D45" s="10"/>
      <c r="E45" s="13"/>
      <c r="F45" s="10"/>
      <c r="G45" s="16"/>
      <c r="H45" s="15"/>
    </row>
    <row r="46" spans="1:8" x14ac:dyDescent="0.3">
      <c r="A46" s="3" t="s">
        <v>98</v>
      </c>
      <c r="B46" s="5" t="s">
        <v>38</v>
      </c>
      <c r="C46" s="11" t="s">
        <v>39</v>
      </c>
      <c r="D46" s="9" t="s">
        <v>11</v>
      </c>
      <c r="E46" s="12">
        <v>0.12</v>
      </c>
      <c r="F46" s="5">
        <v>1</v>
      </c>
      <c r="G46" s="14"/>
      <c r="H46" s="14">
        <f t="shared" ref="H46:H48" si="7">ROUND(E46*G46,2)</f>
        <v>0</v>
      </c>
    </row>
    <row r="47" spans="1:8" x14ac:dyDescent="0.3">
      <c r="A47" s="3" t="s">
        <v>99</v>
      </c>
      <c r="B47" s="5" t="s">
        <v>103</v>
      </c>
      <c r="C47" s="11" t="s">
        <v>109</v>
      </c>
      <c r="D47" s="9" t="s">
        <v>41</v>
      </c>
      <c r="E47" s="12">
        <v>2</v>
      </c>
      <c r="F47" s="5">
        <v>1</v>
      </c>
      <c r="G47" s="14"/>
      <c r="H47" s="14">
        <f t="shared" si="7"/>
        <v>0</v>
      </c>
    </row>
    <row r="48" spans="1:8" x14ac:dyDescent="0.3">
      <c r="A48" s="3" t="s">
        <v>100</v>
      </c>
      <c r="B48" s="5" t="s">
        <v>104</v>
      </c>
      <c r="C48" s="11" t="s">
        <v>105</v>
      </c>
      <c r="D48" s="9" t="s">
        <v>110</v>
      </c>
      <c r="E48" s="12">
        <v>1</v>
      </c>
      <c r="F48" s="5">
        <v>1</v>
      </c>
      <c r="G48" s="14"/>
      <c r="H48" s="14">
        <f t="shared" si="7"/>
        <v>0</v>
      </c>
    </row>
    <row r="49" spans="1:8" x14ac:dyDescent="0.3">
      <c r="A49" s="21" t="s">
        <v>16</v>
      </c>
      <c r="B49" s="21"/>
      <c r="C49" s="21"/>
      <c r="D49" s="21"/>
      <c r="E49" s="21"/>
      <c r="F49" s="21"/>
      <c r="G49" s="21"/>
      <c r="H49" s="17">
        <f>SUM(H10:H48)</f>
        <v>0</v>
      </c>
    </row>
    <row r="50" spans="1:8" x14ac:dyDescent="0.3">
      <c r="A50" s="21" t="s">
        <v>17</v>
      </c>
      <c r="B50" s="21"/>
      <c r="C50" s="21"/>
      <c r="D50" s="21"/>
      <c r="E50" s="21"/>
      <c r="F50" s="21"/>
      <c r="G50" s="21"/>
      <c r="H50" s="17">
        <f>ROUND(H49*0.23,2)</f>
        <v>0</v>
      </c>
    </row>
    <row r="51" spans="1:8" x14ac:dyDescent="0.3">
      <c r="A51" s="21" t="s">
        <v>18</v>
      </c>
      <c r="B51" s="21"/>
      <c r="C51" s="21"/>
      <c r="D51" s="21"/>
      <c r="E51" s="21"/>
      <c r="F51" s="21"/>
      <c r="G51" s="21"/>
      <c r="H51" s="17">
        <f>H49+H50</f>
        <v>0</v>
      </c>
    </row>
  </sheetData>
  <mergeCells count="5">
    <mergeCell ref="A4:H4"/>
    <mergeCell ref="A5:H5"/>
    <mergeCell ref="A49:G49"/>
    <mergeCell ref="A50:G50"/>
    <mergeCell ref="A51:G51"/>
  </mergeCells>
  <pageMargins left="0.39370078740157483" right="0.19685039370078741" top="0.19685039370078741" bottom="0.39370078740157483" header="0.51181102362204722" footer="0.51181102362204722"/>
  <pageSetup paperSize="9" scale="77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Bodziony</dc:creator>
  <cp:lastModifiedBy>Tomasz Bodziony (Nadl. St. Sącz)</cp:lastModifiedBy>
  <cp:lastPrinted>2022-02-03T13:04:47Z</cp:lastPrinted>
  <dcterms:created xsi:type="dcterms:W3CDTF">2019-05-09T09:00:53Z</dcterms:created>
  <dcterms:modified xsi:type="dcterms:W3CDTF">2022-02-03T13:22:25Z</dcterms:modified>
</cp:coreProperties>
</file>