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2_leki\Dokumenty na stronę\"/>
    </mc:Choice>
  </mc:AlternateContent>
  <xr:revisionPtr revIDLastSave="0" documentId="13_ncr:1_{69429321-E6E6-4D03-9E5B-3DBDAFE0B476}" xr6:coauthVersionLast="47" xr6:coauthVersionMax="47" xr10:uidLastSave="{00000000-0000-0000-0000-000000000000}"/>
  <bookViews>
    <workbookView xWindow="3390" yWindow="1020" windowWidth="25230" windowHeight="14055" firstSheet="54" activeTab="62" xr2:uid="{00000000-000D-0000-FFFF-FFFF00000000}"/>
  </bookViews>
  <sheets>
    <sheet name="Pakiet 1" sheetId="107" r:id="rId1"/>
    <sheet name="Pakiet 2" sheetId="108" r:id="rId2"/>
    <sheet name="Pakiet 3" sheetId="109" r:id="rId3"/>
    <sheet name="Pakiet 4" sheetId="110" r:id="rId4"/>
    <sheet name="Pakiet 5" sheetId="111" r:id="rId5"/>
    <sheet name="Pakiet 6" sheetId="112" r:id="rId6"/>
    <sheet name="Pakiet 7" sheetId="113" r:id="rId7"/>
    <sheet name="Pakiet 8" sheetId="114" r:id="rId8"/>
    <sheet name="Pakiet 9" sheetId="115" r:id="rId9"/>
    <sheet name="Pakiet 10" sheetId="116" r:id="rId10"/>
    <sheet name="Pakiet 11" sheetId="117" r:id="rId11"/>
    <sheet name="Pakiet 12" sheetId="118" r:id="rId12"/>
    <sheet name="Pakiet 13" sheetId="119" r:id="rId13"/>
    <sheet name="Pakiet 14" sheetId="121" r:id="rId14"/>
    <sheet name="Pakiet 15" sheetId="122" r:id="rId15"/>
    <sheet name="Pakiet 16" sheetId="123" r:id="rId16"/>
    <sheet name="Pakiet 17" sheetId="124" r:id="rId17"/>
    <sheet name="Pakiet 18" sheetId="172" r:id="rId18"/>
    <sheet name="Pakiet nr 19" sheetId="179" r:id="rId19"/>
    <sheet name="Pakiet 20" sheetId="127" r:id="rId20"/>
    <sheet name="Pakiet 21" sheetId="128" r:id="rId21"/>
    <sheet name="Pakiet 22" sheetId="130" r:id="rId22"/>
    <sheet name="Pakiet 23" sheetId="131" r:id="rId23"/>
    <sheet name="Pakiet 24" sheetId="132" r:id="rId24"/>
    <sheet name="Pakiet 25" sheetId="133" r:id="rId25"/>
    <sheet name="Pakiet 26" sheetId="134" r:id="rId26"/>
    <sheet name="Pakiet 27" sheetId="135" r:id="rId27"/>
    <sheet name="Pakiet 28" sheetId="136" r:id="rId28"/>
    <sheet name="Pakiet 29" sheetId="137" r:id="rId29"/>
    <sheet name="Pakiet 30" sheetId="138" r:id="rId30"/>
    <sheet name="Pakiet 31" sheetId="139" r:id="rId31"/>
    <sheet name="Pakiet 32" sheetId="140" r:id="rId32"/>
    <sheet name="Pakiet 33" sheetId="141" r:id="rId33"/>
    <sheet name="Pakiet 34" sheetId="171" r:id="rId34"/>
    <sheet name="Pakiet 35" sheetId="143" r:id="rId35"/>
    <sheet name="Pakiet 36" sheetId="144" r:id="rId36"/>
    <sheet name="Pakiet 37" sheetId="145" r:id="rId37"/>
    <sheet name="Pakiet 38" sheetId="146" r:id="rId38"/>
    <sheet name="Pakiet 39" sheetId="147" r:id="rId39"/>
    <sheet name="Pakiet 40" sheetId="148" r:id="rId40"/>
    <sheet name="Pakiet 41" sheetId="149" r:id="rId41"/>
    <sheet name="Pakiet 42" sheetId="150" r:id="rId42"/>
    <sheet name="Pakiet 43" sheetId="151" r:id="rId43"/>
    <sheet name="Pakiet 44" sheetId="152" r:id="rId44"/>
    <sheet name="Pakiet 45" sheetId="153" r:id="rId45"/>
    <sheet name="Pakiet 46" sheetId="154" r:id="rId46"/>
    <sheet name="Pakiet 47" sheetId="155" r:id="rId47"/>
    <sheet name="Pakiet 48" sheetId="156" r:id="rId48"/>
    <sheet name="Pakiet 49" sheetId="157" r:id="rId49"/>
    <sheet name="Pakiet 50" sheetId="158" r:id="rId50"/>
    <sheet name="Pakiet 51" sheetId="159" r:id="rId51"/>
    <sheet name="Pakiet 52" sheetId="160" r:id="rId52"/>
    <sheet name="Pakiet 53" sheetId="170" r:id="rId53"/>
    <sheet name="Pakiet 54" sheetId="169" r:id="rId54"/>
    <sheet name="Pakiet 55" sheetId="163" r:id="rId55"/>
    <sheet name="Pakiet 56" sheetId="164" r:id="rId56"/>
    <sheet name="Pakiet 57" sheetId="165" r:id="rId57"/>
    <sheet name="Pakiet 58" sheetId="166" r:id="rId58"/>
    <sheet name="Pakiet 59" sheetId="167" r:id="rId59"/>
    <sheet name="Pakiet 60" sheetId="168" r:id="rId60"/>
    <sheet name="Pakiet 61" sheetId="180" r:id="rId61"/>
    <sheet name="Pakiet nr 62" sheetId="181" r:id="rId62"/>
    <sheet name="Pakiet nr 63" sheetId="182" r:id="rId6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52" l="1"/>
  <c r="J11" i="115"/>
  <c r="K14" i="108" l="1"/>
  <c r="M14" i="108"/>
  <c r="K11" i="107"/>
  <c r="L11" i="182"/>
  <c r="L12" i="182" s="1"/>
  <c r="K11" i="182"/>
  <c r="N11" i="182" s="1"/>
  <c r="K11" i="181"/>
  <c r="K12" i="181" s="1"/>
  <c r="J11" i="181"/>
  <c r="M11" i="181" s="1"/>
  <c r="M12" i="181" s="1"/>
  <c r="K12" i="180"/>
  <c r="K13" i="180"/>
  <c r="K14" i="180"/>
  <c r="K15" i="180"/>
  <c r="K16" i="180"/>
  <c r="K11" i="180"/>
  <c r="K17" i="180" s="1"/>
  <c r="J12" i="180"/>
  <c r="M12" i="180" s="1"/>
  <c r="J13" i="180"/>
  <c r="M13" i="180" s="1"/>
  <c r="L13" i="180" s="1"/>
  <c r="J14" i="180"/>
  <c r="M14" i="180" s="1"/>
  <c r="J15" i="180"/>
  <c r="M15" i="180" s="1"/>
  <c r="J16" i="180"/>
  <c r="M16" i="180" s="1"/>
  <c r="J11" i="180"/>
  <c r="M11" i="180" s="1"/>
  <c r="L16" i="180" l="1"/>
  <c r="L15" i="180"/>
  <c r="L14" i="180"/>
  <c r="L12" i="180"/>
  <c r="L11" i="180"/>
  <c r="M17" i="180"/>
  <c r="M11" i="182"/>
  <c r="N12" i="182"/>
  <c r="L11" i="179"/>
  <c r="K11" i="179"/>
  <c r="N11" i="179" s="1"/>
  <c r="L10" i="179"/>
  <c r="L12" i="179" s="1"/>
  <c r="K10" i="179"/>
  <c r="N10" i="179" s="1"/>
  <c r="M11" i="179" l="1"/>
  <c r="N12" i="179"/>
  <c r="M10" i="179"/>
  <c r="J15" i="117" l="1"/>
  <c r="M15" i="117"/>
  <c r="K15" i="117"/>
  <c r="K12" i="172"/>
  <c r="K13" i="172"/>
  <c r="K14" i="172"/>
  <c r="K11" i="172"/>
  <c r="J12" i="172"/>
  <c r="M12" i="172" s="1"/>
  <c r="J13" i="172"/>
  <c r="M13" i="172" s="1"/>
  <c r="J14" i="172"/>
  <c r="M14" i="172" s="1"/>
  <c r="L14" i="172" s="1"/>
  <c r="J11" i="172"/>
  <c r="M11" i="172" s="1"/>
  <c r="K12" i="171"/>
  <c r="K13" i="171"/>
  <c r="K14" i="171"/>
  <c r="K15" i="171"/>
  <c r="K16" i="171"/>
  <c r="K17" i="171"/>
  <c r="K18" i="171"/>
  <c r="K19" i="171"/>
  <c r="K11" i="171"/>
  <c r="J12" i="171"/>
  <c r="M12" i="171" s="1"/>
  <c r="J13" i="171"/>
  <c r="M13" i="171" s="1"/>
  <c r="J14" i="171"/>
  <c r="M14" i="171" s="1"/>
  <c r="J15" i="171"/>
  <c r="M15" i="171" s="1"/>
  <c r="L15" i="171" s="1"/>
  <c r="J16" i="171"/>
  <c r="M16" i="171" s="1"/>
  <c r="J17" i="171"/>
  <c r="M17" i="171" s="1"/>
  <c r="J18" i="171"/>
  <c r="M18" i="171" s="1"/>
  <c r="L18" i="171" s="1"/>
  <c r="J19" i="171"/>
  <c r="M19" i="171" s="1"/>
  <c r="J11" i="171"/>
  <c r="M11" i="171" s="1"/>
  <c r="K12" i="170"/>
  <c r="K13" i="170"/>
  <c r="K14" i="170"/>
  <c r="K15" i="170"/>
  <c r="K16" i="170"/>
  <c r="K17" i="170"/>
  <c r="K11" i="170"/>
  <c r="J12" i="170"/>
  <c r="M12" i="170" s="1"/>
  <c r="J13" i="170"/>
  <c r="M13" i="170" s="1"/>
  <c r="J14" i="170"/>
  <c r="M14" i="170" s="1"/>
  <c r="J15" i="170"/>
  <c r="M15" i="170" s="1"/>
  <c r="J16" i="170"/>
  <c r="M16" i="170" s="1"/>
  <c r="J17" i="170"/>
  <c r="M17" i="170" s="1"/>
  <c r="J11" i="170"/>
  <c r="M11" i="170" s="1"/>
  <c r="K12" i="169"/>
  <c r="K13" i="169"/>
  <c r="K14" i="169"/>
  <c r="K15" i="169"/>
  <c r="K16" i="169"/>
  <c r="K17" i="169"/>
  <c r="K11" i="169"/>
  <c r="J12" i="169"/>
  <c r="M12" i="169" s="1"/>
  <c r="J13" i="169"/>
  <c r="M13" i="169" s="1"/>
  <c r="J14" i="169"/>
  <c r="M14" i="169" s="1"/>
  <c r="J15" i="169"/>
  <c r="M15" i="169" s="1"/>
  <c r="J16" i="169"/>
  <c r="M16" i="169" s="1"/>
  <c r="J17" i="169"/>
  <c r="M17" i="169" s="1"/>
  <c r="J11" i="169"/>
  <c r="M11" i="169" s="1"/>
  <c r="K12" i="168"/>
  <c r="K13" i="168"/>
  <c r="K14" i="168"/>
  <c r="K15" i="168"/>
  <c r="K16" i="168"/>
  <c r="K17" i="168"/>
  <c r="K11" i="168"/>
  <c r="J12" i="168"/>
  <c r="M12" i="168" s="1"/>
  <c r="J13" i="168"/>
  <c r="M13" i="168" s="1"/>
  <c r="J14" i="168"/>
  <c r="M14" i="168" s="1"/>
  <c r="J15" i="168"/>
  <c r="M15" i="168" s="1"/>
  <c r="J16" i="168"/>
  <c r="M16" i="168" s="1"/>
  <c r="J17" i="168"/>
  <c r="M17" i="168" s="1"/>
  <c r="L17" i="168" s="1"/>
  <c r="J11" i="168"/>
  <c r="M11" i="168" s="1"/>
  <c r="K12" i="167"/>
  <c r="K11" i="167"/>
  <c r="J12" i="167"/>
  <c r="M12" i="167" s="1"/>
  <c r="J11" i="167"/>
  <c r="M11" i="167" s="1"/>
  <c r="K12" i="166"/>
  <c r="K13" i="166"/>
  <c r="K14" i="166"/>
  <c r="K11" i="166"/>
  <c r="J12" i="166"/>
  <c r="M12" i="166" s="1"/>
  <c r="L12" i="166" s="1"/>
  <c r="J13" i="166"/>
  <c r="M13" i="166" s="1"/>
  <c r="J14" i="166"/>
  <c r="M14" i="166" s="1"/>
  <c r="L14" i="166" s="1"/>
  <c r="J11" i="166"/>
  <c r="M11" i="166" s="1"/>
  <c r="K12" i="165"/>
  <c r="K13" i="165"/>
  <c r="K14" i="165"/>
  <c r="K15" i="165"/>
  <c r="K16" i="165"/>
  <c r="K17" i="165"/>
  <c r="K18" i="165"/>
  <c r="K19" i="165"/>
  <c r="K11" i="165"/>
  <c r="J12" i="165"/>
  <c r="M12" i="165" s="1"/>
  <c r="J13" i="165"/>
  <c r="M13" i="165" s="1"/>
  <c r="J14" i="165"/>
  <c r="M14" i="165" s="1"/>
  <c r="J15" i="165"/>
  <c r="M15" i="165" s="1"/>
  <c r="J16" i="165"/>
  <c r="M16" i="165" s="1"/>
  <c r="J17" i="165"/>
  <c r="M17" i="165" s="1"/>
  <c r="J18" i="165"/>
  <c r="M18" i="165" s="1"/>
  <c r="J19" i="165"/>
  <c r="M19" i="165" s="1"/>
  <c r="J11" i="165"/>
  <c r="M11" i="165" s="1"/>
  <c r="K12" i="164"/>
  <c r="K13" i="164"/>
  <c r="K14" i="164"/>
  <c r="K11" i="164"/>
  <c r="J12" i="164"/>
  <c r="M12" i="164" s="1"/>
  <c r="L12" i="164" s="1"/>
  <c r="J13" i="164"/>
  <c r="M13" i="164" s="1"/>
  <c r="J14" i="164"/>
  <c r="M14" i="164" s="1"/>
  <c r="L14" i="164" s="1"/>
  <c r="J11" i="164"/>
  <c r="M11" i="164" s="1"/>
  <c r="K11" i="163"/>
  <c r="K12" i="163" s="1"/>
  <c r="J11" i="163"/>
  <c r="M11" i="163" s="1"/>
  <c r="K12" i="160"/>
  <c r="K13" i="160"/>
  <c r="K14" i="160"/>
  <c r="K11" i="160"/>
  <c r="J12" i="160"/>
  <c r="M12" i="160" s="1"/>
  <c r="J13" i="160"/>
  <c r="M13" i="160" s="1"/>
  <c r="L13" i="160" s="1"/>
  <c r="J14" i="160"/>
  <c r="M14" i="160" s="1"/>
  <c r="L14" i="160" s="1"/>
  <c r="J11" i="160"/>
  <c r="M11" i="160" s="1"/>
  <c r="K11" i="159"/>
  <c r="K12" i="159" s="1"/>
  <c r="J11" i="159"/>
  <c r="M11" i="159" s="1"/>
  <c r="K11" i="158"/>
  <c r="K12" i="158" s="1"/>
  <c r="J11" i="158"/>
  <c r="M11" i="158" s="1"/>
  <c r="K11" i="157"/>
  <c r="K12" i="157" s="1"/>
  <c r="J11" i="157"/>
  <c r="M11" i="157" s="1"/>
  <c r="K11" i="156"/>
  <c r="K12" i="156" s="1"/>
  <c r="J11" i="156"/>
  <c r="M11" i="156" s="1"/>
  <c r="K11" i="155"/>
  <c r="K12" i="155" s="1"/>
  <c r="J11" i="155"/>
  <c r="M11" i="155" s="1"/>
  <c r="M12" i="155" s="1"/>
  <c r="K12" i="154"/>
  <c r="K13" i="154"/>
  <c r="K14" i="154"/>
  <c r="K15" i="154"/>
  <c r="K16" i="154"/>
  <c r="K17" i="154"/>
  <c r="K18" i="154"/>
  <c r="K19" i="154"/>
  <c r="K20" i="154"/>
  <c r="K21" i="154"/>
  <c r="K22" i="154"/>
  <c r="K23" i="154"/>
  <c r="K24" i="154"/>
  <c r="K25" i="154"/>
  <c r="K26" i="154"/>
  <c r="K27" i="154"/>
  <c r="K28" i="154"/>
  <c r="K29" i="154"/>
  <c r="K11" i="154"/>
  <c r="J12" i="154"/>
  <c r="M12" i="154" s="1"/>
  <c r="J13" i="154"/>
  <c r="M13" i="154" s="1"/>
  <c r="J14" i="154"/>
  <c r="M14" i="154" s="1"/>
  <c r="J15" i="154"/>
  <c r="M15" i="154" s="1"/>
  <c r="J16" i="154"/>
  <c r="M16" i="154" s="1"/>
  <c r="J17" i="154"/>
  <c r="M17" i="154" s="1"/>
  <c r="L17" i="154" s="1"/>
  <c r="J18" i="154"/>
  <c r="M18" i="154" s="1"/>
  <c r="J19" i="154"/>
  <c r="M19" i="154" s="1"/>
  <c r="L19" i="154" s="1"/>
  <c r="J20" i="154"/>
  <c r="M20" i="154" s="1"/>
  <c r="J21" i="154"/>
  <c r="M21" i="154" s="1"/>
  <c r="J22" i="154"/>
  <c r="M22" i="154" s="1"/>
  <c r="J23" i="154"/>
  <c r="M23" i="154" s="1"/>
  <c r="J24" i="154"/>
  <c r="M24" i="154" s="1"/>
  <c r="J25" i="154"/>
  <c r="M25" i="154" s="1"/>
  <c r="J26" i="154"/>
  <c r="M26" i="154" s="1"/>
  <c r="J27" i="154"/>
  <c r="M27" i="154" s="1"/>
  <c r="J28" i="154"/>
  <c r="M28" i="154" s="1"/>
  <c r="J29" i="154"/>
  <c r="M29" i="154" s="1"/>
  <c r="L29" i="154" s="1"/>
  <c r="J11" i="154"/>
  <c r="M11" i="154" s="1"/>
  <c r="K12" i="153"/>
  <c r="K13" i="153"/>
  <c r="K11" i="153"/>
  <c r="J12" i="153"/>
  <c r="M12" i="153" s="1"/>
  <c r="J13" i="153"/>
  <c r="M13" i="153" s="1"/>
  <c r="L13" i="153" s="1"/>
  <c r="J11" i="153"/>
  <c r="M11" i="153" s="1"/>
  <c r="K11" i="152"/>
  <c r="K12" i="152" s="1"/>
  <c r="M11" i="152"/>
  <c r="K12" i="151"/>
  <c r="K13" i="151"/>
  <c r="K14" i="151"/>
  <c r="K15" i="151"/>
  <c r="K16" i="151"/>
  <c r="K17" i="151"/>
  <c r="K18" i="151"/>
  <c r="K19" i="151"/>
  <c r="K20" i="151"/>
  <c r="K21" i="151"/>
  <c r="K22" i="151"/>
  <c r="K23" i="151"/>
  <c r="K24" i="151"/>
  <c r="K11" i="151"/>
  <c r="J12" i="151"/>
  <c r="M12" i="151" s="1"/>
  <c r="L12" i="151" s="1"/>
  <c r="J13" i="151"/>
  <c r="M13" i="151" s="1"/>
  <c r="J14" i="151"/>
  <c r="M14" i="151" s="1"/>
  <c r="J15" i="151"/>
  <c r="M15" i="151" s="1"/>
  <c r="J16" i="151"/>
  <c r="M16" i="151" s="1"/>
  <c r="L16" i="151" s="1"/>
  <c r="J17" i="151"/>
  <c r="M17" i="151" s="1"/>
  <c r="L17" i="151" s="1"/>
  <c r="J18" i="151"/>
  <c r="M18" i="151" s="1"/>
  <c r="L18" i="151" s="1"/>
  <c r="J19" i="151"/>
  <c r="M19" i="151" s="1"/>
  <c r="L19" i="151" s="1"/>
  <c r="J20" i="151"/>
  <c r="M20" i="151" s="1"/>
  <c r="J21" i="151"/>
  <c r="M21" i="151" s="1"/>
  <c r="J22" i="151"/>
  <c r="M22" i="151" s="1"/>
  <c r="L22" i="151" s="1"/>
  <c r="J23" i="151"/>
  <c r="M23" i="151" s="1"/>
  <c r="J24" i="151"/>
  <c r="M24" i="151" s="1"/>
  <c r="L24" i="151" s="1"/>
  <c r="J11" i="151"/>
  <c r="M11" i="151" s="1"/>
  <c r="K12" i="150"/>
  <c r="K11" i="150"/>
  <c r="J12" i="150"/>
  <c r="M12" i="150" s="1"/>
  <c r="J11" i="150"/>
  <c r="M11" i="150" s="1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11" i="149"/>
  <c r="J12" i="149"/>
  <c r="M12" i="149" s="1"/>
  <c r="L12" i="149" s="1"/>
  <c r="J13" i="149"/>
  <c r="M13" i="149" s="1"/>
  <c r="J14" i="149"/>
  <c r="M14" i="149" s="1"/>
  <c r="L14" i="149" s="1"/>
  <c r="J15" i="149"/>
  <c r="M15" i="149" s="1"/>
  <c r="J16" i="149"/>
  <c r="M16" i="149" s="1"/>
  <c r="J17" i="149"/>
  <c r="M17" i="149" s="1"/>
  <c r="J18" i="149"/>
  <c r="M18" i="149" s="1"/>
  <c r="J19" i="149"/>
  <c r="M19" i="149" s="1"/>
  <c r="J20" i="149"/>
  <c r="M20" i="149" s="1"/>
  <c r="J21" i="149"/>
  <c r="M21" i="149" s="1"/>
  <c r="L21" i="149" s="1"/>
  <c r="J22" i="149"/>
  <c r="M22" i="149" s="1"/>
  <c r="J23" i="149"/>
  <c r="M23" i="149" s="1"/>
  <c r="L23" i="149" s="1"/>
  <c r="J24" i="149"/>
  <c r="M24" i="149" s="1"/>
  <c r="L24" i="149" s="1"/>
  <c r="J25" i="149"/>
  <c r="M25" i="149" s="1"/>
  <c r="J26" i="149"/>
  <c r="M26" i="149" s="1"/>
  <c r="L26" i="149" s="1"/>
  <c r="J27" i="149"/>
  <c r="M27" i="149" s="1"/>
  <c r="J28" i="149"/>
  <c r="M28" i="149" s="1"/>
  <c r="J11" i="149"/>
  <c r="M11" i="149" s="1"/>
  <c r="K12" i="148"/>
  <c r="K11" i="148"/>
  <c r="J12" i="148"/>
  <c r="M12" i="148" s="1"/>
  <c r="J11" i="148"/>
  <c r="M11" i="148" s="1"/>
  <c r="K11" i="147"/>
  <c r="K12" i="147" s="1"/>
  <c r="J11" i="147"/>
  <c r="M11" i="147" s="1"/>
  <c r="M12" i="147" s="1"/>
  <c r="K12" i="146"/>
  <c r="K11" i="146"/>
  <c r="J12" i="146"/>
  <c r="M12" i="146" s="1"/>
  <c r="J11" i="146"/>
  <c r="M11" i="146" s="1"/>
  <c r="K12" i="145"/>
  <c r="K11" i="145"/>
  <c r="K13" i="145" s="1"/>
  <c r="J12" i="145"/>
  <c r="M12" i="145" s="1"/>
  <c r="L12" i="145" s="1"/>
  <c r="J11" i="145"/>
  <c r="M11" i="145" s="1"/>
  <c r="K12" i="144"/>
  <c r="K11" i="144"/>
  <c r="K13" i="144" s="1"/>
  <c r="J12" i="144"/>
  <c r="M12" i="144" s="1"/>
  <c r="L12" i="144" s="1"/>
  <c r="J11" i="144"/>
  <c r="M11" i="144" s="1"/>
  <c r="K12" i="143"/>
  <c r="K13" i="143"/>
  <c r="K11" i="143"/>
  <c r="M12" i="143"/>
  <c r="M13" i="143"/>
  <c r="M11" i="143"/>
  <c r="K12" i="141"/>
  <c r="K13" i="141"/>
  <c r="K14" i="141"/>
  <c r="K15" i="141"/>
  <c r="K16" i="141"/>
  <c r="K17" i="141"/>
  <c r="K11" i="141"/>
  <c r="J12" i="141"/>
  <c r="M12" i="141" s="1"/>
  <c r="J13" i="141"/>
  <c r="M13" i="141" s="1"/>
  <c r="J14" i="141"/>
  <c r="M14" i="141" s="1"/>
  <c r="L14" i="141" s="1"/>
  <c r="J15" i="141"/>
  <c r="M15" i="141" s="1"/>
  <c r="J16" i="141"/>
  <c r="M16" i="141" s="1"/>
  <c r="J17" i="141"/>
  <c r="M17" i="141" s="1"/>
  <c r="J11" i="141"/>
  <c r="M11" i="141" s="1"/>
  <c r="K12" i="140"/>
  <c r="K13" i="140"/>
  <c r="K11" i="140"/>
  <c r="J12" i="140"/>
  <c r="M12" i="140" s="1"/>
  <c r="J13" i="140"/>
  <c r="M13" i="140" s="1"/>
  <c r="J11" i="140"/>
  <c r="M11" i="140" s="1"/>
  <c r="K12" i="139"/>
  <c r="K13" i="139"/>
  <c r="K14" i="139"/>
  <c r="K15" i="139"/>
  <c r="K16" i="139"/>
  <c r="K17" i="139"/>
  <c r="K18" i="139"/>
  <c r="K11" i="139"/>
  <c r="J12" i="139"/>
  <c r="M12" i="139" s="1"/>
  <c r="J13" i="139"/>
  <c r="M13" i="139" s="1"/>
  <c r="J14" i="139"/>
  <c r="M14" i="139" s="1"/>
  <c r="L14" i="139" s="1"/>
  <c r="J15" i="139"/>
  <c r="M15" i="139" s="1"/>
  <c r="J16" i="139"/>
  <c r="M16" i="139" s="1"/>
  <c r="J17" i="139"/>
  <c r="M17" i="139" s="1"/>
  <c r="L17" i="139" s="1"/>
  <c r="J18" i="139"/>
  <c r="M18" i="139" s="1"/>
  <c r="L18" i="139" s="1"/>
  <c r="J11" i="139"/>
  <c r="M11" i="139" s="1"/>
  <c r="K12" i="138"/>
  <c r="K13" i="138"/>
  <c r="K14" i="138"/>
  <c r="K15" i="138"/>
  <c r="K16" i="138"/>
  <c r="K17" i="138"/>
  <c r="K18" i="138"/>
  <c r="K11" i="138"/>
  <c r="K19" i="138" s="1"/>
  <c r="J12" i="138"/>
  <c r="M12" i="138" s="1"/>
  <c r="J13" i="138"/>
  <c r="M13" i="138" s="1"/>
  <c r="L13" i="138" s="1"/>
  <c r="J14" i="138"/>
  <c r="M14" i="138" s="1"/>
  <c r="L14" i="138" s="1"/>
  <c r="J15" i="138"/>
  <c r="M15" i="138" s="1"/>
  <c r="J16" i="138"/>
  <c r="M16" i="138" s="1"/>
  <c r="J17" i="138"/>
  <c r="M17" i="138" s="1"/>
  <c r="J18" i="138"/>
  <c r="M18" i="138" s="1"/>
  <c r="J11" i="138"/>
  <c r="M11" i="138" s="1"/>
  <c r="K12" i="137"/>
  <c r="K13" i="137"/>
  <c r="K14" i="137"/>
  <c r="K15" i="137"/>
  <c r="K16" i="137"/>
  <c r="K17" i="137"/>
  <c r="K11" i="137"/>
  <c r="J12" i="137"/>
  <c r="M12" i="137" s="1"/>
  <c r="J13" i="137"/>
  <c r="M13" i="137" s="1"/>
  <c r="J14" i="137"/>
  <c r="M14" i="137" s="1"/>
  <c r="J15" i="137"/>
  <c r="M15" i="137" s="1"/>
  <c r="J16" i="137"/>
  <c r="M16" i="137" s="1"/>
  <c r="J17" i="137"/>
  <c r="M17" i="137" s="1"/>
  <c r="J11" i="137"/>
  <c r="M11" i="137" s="1"/>
  <c r="K12" i="136"/>
  <c r="K13" i="136"/>
  <c r="K11" i="136"/>
  <c r="J12" i="136"/>
  <c r="M12" i="136" s="1"/>
  <c r="J13" i="136"/>
  <c r="M13" i="136" s="1"/>
  <c r="J11" i="136"/>
  <c r="M11" i="136" s="1"/>
  <c r="K12" i="135"/>
  <c r="K13" i="135"/>
  <c r="K14" i="135"/>
  <c r="K15" i="135"/>
  <c r="K16" i="135"/>
  <c r="K17" i="135"/>
  <c r="K18" i="135"/>
  <c r="K11" i="135"/>
  <c r="J12" i="135"/>
  <c r="M12" i="135" s="1"/>
  <c r="J13" i="135"/>
  <c r="M13" i="135" s="1"/>
  <c r="J14" i="135"/>
  <c r="M14" i="135" s="1"/>
  <c r="L14" i="135" s="1"/>
  <c r="J15" i="135"/>
  <c r="M15" i="135" s="1"/>
  <c r="J16" i="135"/>
  <c r="M16" i="135" s="1"/>
  <c r="J17" i="135"/>
  <c r="M17" i="135" s="1"/>
  <c r="J18" i="135"/>
  <c r="M18" i="135" s="1"/>
  <c r="J11" i="135"/>
  <c r="M11" i="135" s="1"/>
  <c r="K12" i="134"/>
  <c r="K13" i="134"/>
  <c r="K14" i="134"/>
  <c r="K15" i="134"/>
  <c r="K11" i="134"/>
  <c r="J12" i="134"/>
  <c r="M12" i="134" s="1"/>
  <c r="J13" i="134"/>
  <c r="M13" i="134" s="1"/>
  <c r="J14" i="134"/>
  <c r="M14" i="134" s="1"/>
  <c r="J15" i="134"/>
  <c r="M15" i="134" s="1"/>
  <c r="J11" i="134"/>
  <c r="M11" i="134" s="1"/>
  <c r="K12" i="133"/>
  <c r="K13" i="133"/>
  <c r="K14" i="133"/>
  <c r="K15" i="133"/>
  <c r="K16" i="133"/>
  <c r="K11" i="133"/>
  <c r="J12" i="133"/>
  <c r="M12" i="133" s="1"/>
  <c r="L12" i="133" s="1"/>
  <c r="J13" i="133"/>
  <c r="M13" i="133" s="1"/>
  <c r="J14" i="133"/>
  <c r="M14" i="133" s="1"/>
  <c r="J15" i="133"/>
  <c r="M15" i="133" s="1"/>
  <c r="J16" i="133"/>
  <c r="M16" i="133" s="1"/>
  <c r="J11" i="133"/>
  <c r="M11" i="133" s="1"/>
  <c r="K12" i="132"/>
  <c r="K11" i="132"/>
  <c r="J12" i="132"/>
  <c r="M12" i="132" s="1"/>
  <c r="J11" i="132"/>
  <c r="M11" i="132" s="1"/>
  <c r="K12" i="131"/>
  <c r="K13" i="131"/>
  <c r="K14" i="131"/>
  <c r="K15" i="131"/>
  <c r="K16" i="131"/>
  <c r="K17" i="131"/>
  <c r="K18" i="131"/>
  <c r="K19" i="131"/>
  <c r="K20" i="131"/>
  <c r="K21" i="131"/>
  <c r="K11" i="131"/>
  <c r="J12" i="131"/>
  <c r="M12" i="131" s="1"/>
  <c r="J13" i="131"/>
  <c r="M13" i="131" s="1"/>
  <c r="J14" i="131"/>
  <c r="M14" i="131" s="1"/>
  <c r="J15" i="131"/>
  <c r="M15" i="131" s="1"/>
  <c r="J16" i="131"/>
  <c r="M16" i="131" s="1"/>
  <c r="J17" i="131"/>
  <c r="M17" i="131" s="1"/>
  <c r="L17" i="131" s="1"/>
  <c r="J18" i="131"/>
  <c r="M18" i="131" s="1"/>
  <c r="L18" i="131" s="1"/>
  <c r="J19" i="131"/>
  <c r="M19" i="131" s="1"/>
  <c r="L19" i="131" s="1"/>
  <c r="J20" i="131"/>
  <c r="M20" i="131" s="1"/>
  <c r="L20" i="131" s="1"/>
  <c r="J21" i="131"/>
  <c r="M21" i="131" s="1"/>
  <c r="J11" i="131"/>
  <c r="M11" i="131" s="1"/>
  <c r="K12" i="130"/>
  <c r="K13" i="130"/>
  <c r="K14" i="130"/>
  <c r="K11" i="130"/>
  <c r="J12" i="130"/>
  <c r="M12" i="130" s="1"/>
  <c r="J13" i="130"/>
  <c r="M13" i="130" s="1"/>
  <c r="J14" i="130"/>
  <c r="M14" i="130" s="1"/>
  <c r="J11" i="130"/>
  <c r="M11" i="130" s="1"/>
  <c r="K12" i="128"/>
  <c r="K11" i="128"/>
  <c r="K13" i="128" s="1"/>
  <c r="J12" i="128"/>
  <c r="M12" i="128" s="1"/>
  <c r="L12" i="128" s="1"/>
  <c r="J11" i="128"/>
  <c r="M11" i="128" s="1"/>
  <c r="K11" i="127"/>
  <c r="K12" i="127" s="1"/>
  <c r="J11" i="127"/>
  <c r="M11" i="127" s="1"/>
  <c r="K11" i="124"/>
  <c r="K12" i="124" s="1"/>
  <c r="J11" i="124"/>
  <c r="M11" i="124" s="1"/>
  <c r="M12" i="124" s="1"/>
  <c r="K12" i="123"/>
  <c r="K11" i="123"/>
  <c r="J12" i="123"/>
  <c r="M12" i="123" s="1"/>
  <c r="J11" i="123"/>
  <c r="M11" i="123" s="1"/>
  <c r="K12" i="122"/>
  <c r="K13" i="122"/>
  <c r="K14" i="122"/>
  <c r="K11" i="122"/>
  <c r="J12" i="122"/>
  <c r="M12" i="122" s="1"/>
  <c r="J13" i="122"/>
  <c r="M13" i="122" s="1"/>
  <c r="L13" i="122" s="1"/>
  <c r="J14" i="122"/>
  <c r="M14" i="122" s="1"/>
  <c r="J11" i="122"/>
  <c r="M11" i="122" s="1"/>
  <c r="K11" i="121"/>
  <c r="K12" i="121" s="1"/>
  <c r="J11" i="121"/>
  <c r="M11" i="121" s="1"/>
  <c r="K12" i="119"/>
  <c r="K13" i="119"/>
  <c r="K14" i="119"/>
  <c r="K15" i="119"/>
  <c r="K11" i="119"/>
  <c r="J12" i="119"/>
  <c r="M12" i="119" s="1"/>
  <c r="J13" i="119"/>
  <c r="M13" i="119" s="1"/>
  <c r="J14" i="119"/>
  <c r="M14" i="119" s="1"/>
  <c r="L14" i="119" s="1"/>
  <c r="J15" i="119"/>
  <c r="M15" i="119" s="1"/>
  <c r="J11" i="119"/>
  <c r="M11" i="119" s="1"/>
  <c r="K12" i="118"/>
  <c r="K13" i="118"/>
  <c r="K11" i="118"/>
  <c r="J12" i="118"/>
  <c r="M12" i="118" s="1"/>
  <c r="L12" i="118" s="1"/>
  <c r="J13" i="118"/>
  <c r="M13" i="118" s="1"/>
  <c r="J11" i="118"/>
  <c r="M11" i="118" s="1"/>
  <c r="K12" i="117"/>
  <c r="K13" i="117"/>
  <c r="K14" i="117"/>
  <c r="K16" i="117"/>
  <c r="K17" i="117"/>
  <c r="K11" i="117"/>
  <c r="J12" i="117"/>
  <c r="M12" i="117" s="1"/>
  <c r="L12" i="117" s="1"/>
  <c r="J13" i="117"/>
  <c r="M13" i="117" s="1"/>
  <c r="J14" i="117"/>
  <c r="M14" i="117" s="1"/>
  <c r="J16" i="117"/>
  <c r="M16" i="117" s="1"/>
  <c r="J17" i="117"/>
  <c r="M17" i="117" s="1"/>
  <c r="J11" i="117"/>
  <c r="M11" i="117" s="1"/>
  <c r="K12" i="116"/>
  <c r="K13" i="116"/>
  <c r="K14" i="116"/>
  <c r="K15" i="116"/>
  <c r="K16" i="116"/>
  <c r="K11" i="116"/>
  <c r="J12" i="116"/>
  <c r="M12" i="116" s="1"/>
  <c r="L12" i="116" s="1"/>
  <c r="J13" i="116"/>
  <c r="M13" i="116" s="1"/>
  <c r="J14" i="116"/>
  <c r="M14" i="116" s="1"/>
  <c r="J15" i="116"/>
  <c r="M15" i="116" s="1"/>
  <c r="J16" i="116"/>
  <c r="M16" i="116" s="1"/>
  <c r="J11" i="116"/>
  <c r="M11" i="116" s="1"/>
  <c r="K12" i="115"/>
  <c r="K13" i="115"/>
  <c r="K14" i="115"/>
  <c r="K15" i="115"/>
  <c r="K16" i="115"/>
  <c r="K17" i="115"/>
  <c r="K18" i="115"/>
  <c r="K19" i="115"/>
  <c r="K20" i="115"/>
  <c r="K21" i="115"/>
  <c r="K22" i="115"/>
  <c r="K23" i="115"/>
  <c r="K24" i="115"/>
  <c r="K25" i="115"/>
  <c r="K26" i="115"/>
  <c r="K27" i="115"/>
  <c r="K28" i="115"/>
  <c r="K29" i="115"/>
  <c r="K30" i="115"/>
  <c r="K11" i="115"/>
  <c r="J12" i="115"/>
  <c r="M12" i="115" s="1"/>
  <c r="L12" i="115" s="1"/>
  <c r="J13" i="115"/>
  <c r="M13" i="115" s="1"/>
  <c r="J14" i="115"/>
  <c r="M14" i="115" s="1"/>
  <c r="J15" i="115"/>
  <c r="M15" i="115" s="1"/>
  <c r="J16" i="115"/>
  <c r="M16" i="115" s="1"/>
  <c r="J17" i="115"/>
  <c r="M17" i="115" s="1"/>
  <c r="J18" i="115"/>
  <c r="M18" i="115" s="1"/>
  <c r="J19" i="115"/>
  <c r="M19" i="115" s="1"/>
  <c r="L19" i="115" s="1"/>
  <c r="J20" i="115"/>
  <c r="M20" i="115" s="1"/>
  <c r="L20" i="115" s="1"/>
  <c r="J21" i="115"/>
  <c r="M21" i="115" s="1"/>
  <c r="J22" i="115"/>
  <c r="M22" i="115" s="1"/>
  <c r="J23" i="115"/>
  <c r="M23" i="115" s="1"/>
  <c r="J24" i="115"/>
  <c r="M24" i="115" s="1"/>
  <c r="L24" i="115" s="1"/>
  <c r="J25" i="115"/>
  <c r="M25" i="115" s="1"/>
  <c r="J26" i="115"/>
  <c r="M26" i="115" s="1"/>
  <c r="L26" i="115" s="1"/>
  <c r="J27" i="115"/>
  <c r="M27" i="115" s="1"/>
  <c r="J28" i="115"/>
  <c r="M28" i="115" s="1"/>
  <c r="J29" i="115"/>
  <c r="M29" i="115" s="1"/>
  <c r="J30" i="115"/>
  <c r="M30" i="115" s="1"/>
  <c r="M11" i="115"/>
  <c r="K12" i="114"/>
  <c r="K13" i="114"/>
  <c r="K14" i="114"/>
  <c r="K15" i="114"/>
  <c r="K16" i="114"/>
  <c r="K17" i="114"/>
  <c r="K18" i="114"/>
  <c r="K19" i="114"/>
  <c r="K20" i="114"/>
  <c r="K11" i="114"/>
  <c r="J12" i="114"/>
  <c r="M12" i="114" s="1"/>
  <c r="J13" i="114"/>
  <c r="M13" i="114" s="1"/>
  <c r="J14" i="114"/>
  <c r="M14" i="114" s="1"/>
  <c r="J15" i="114"/>
  <c r="M15" i="114" s="1"/>
  <c r="J16" i="114"/>
  <c r="M16" i="114" s="1"/>
  <c r="J17" i="114"/>
  <c r="M17" i="114" s="1"/>
  <c r="J18" i="114"/>
  <c r="M18" i="114" s="1"/>
  <c r="J19" i="114"/>
  <c r="M19" i="114" s="1"/>
  <c r="J20" i="114"/>
  <c r="M20" i="114" s="1"/>
  <c r="L20" i="114" s="1"/>
  <c r="J11" i="114"/>
  <c r="M11" i="114" s="1"/>
  <c r="K12" i="113"/>
  <c r="K13" i="113"/>
  <c r="K14" i="113"/>
  <c r="K15" i="113"/>
  <c r="K16" i="113"/>
  <c r="K17" i="113"/>
  <c r="K18" i="113"/>
  <c r="K19" i="113"/>
  <c r="K20" i="113"/>
  <c r="K21" i="113"/>
  <c r="K22" i="113"/>
  <c r="K23" i="113"/>
  <c r="K11" i="113"/>
  <c r="J12" i="113"/>
  <c r="M12" i="113" s="1"/>
  <c r="L12" i="113" s="1"/>
  <c r="J13" i="113"/>
  <c r="M13" i="113" s="1"/>
  <c r="J14" i="113"/>
  <c r="M14" i="113" s="1"/>
  <c r="L14" i="113" s="1"/>
  <c r="J15" i="113"/>
  <c r="M15" i="113" s="1"/>
  <c r="J16" i="113"/>
  <c r="M16" i="113" s="1"/>
  <c r="J17" i="113"/>
  <c r="M17" i="113" s="1"/>
  <c r="J18" i="113"/>
  <c r="M18" i="113" s="1"/>
  <c r="J19" i="113"/>
  <c r="M19" i="113" s="1"/>
  <c r="J20" i="113"/>
  <c r="M20" i="113" s="1"/>
  <c r="L20" i="113" s="1"/>
  <c r="J21" i="113"/>
  <c r="M21" i="113" s="1"/>
  <c r="J22" i="113"/>
  <c r="M22" i="113" s="1"/>
  <c r="L22" i="113" s="1"/>
  <c r="J23" i="113"/>
  <c r="M23" i="113" s="1"/>
  <c r="J11" i="113"/>
  <c r="M11" i="113" s="1"/>
  <c r="K12" i="112"/>
  <c r="K13" i="112"/>
  <c r="K14" i="112"/>
  <c r="K15" i="112"/>
  <c r="K16" i="112"/>
  <c r="K17" i="112"/>
  <c r="K18" i="112"/>
  <c r="K19" i="112"/>
  <c r="K20" i="112"/>
  <c r="K11" i="112"/>
  <c r="J12" i="112"/>
  <c r="M12" i="112" s="1"/>
  <c r="J13" i="112"/>
  <c r="M13" i="112" s="1"/>
  <c r="L13" i="112" s="1"/>
  <c r="J14" i="112"/>
  <c r="M14" i="112" s="1"/>
  <c r="J15" i="112"/>
  <c r="M15" i="112" s="1"/>
  <c r="J16" i="112"/>
  <c r="M16" i="112" s="1"/>
  <c r="J17" i="112"/>
  <c r="M17" i="112" s="1"/>
  <c r="J18" i="112"/>
  <c r="M18" i="112" s="1"/>
  <c r="J19" i="112"/>
  <c r="M19" i="112" s="1"/>
  <c r="J20" i="112"/>
  <c r="M20" i="112" s="1"/>
  <c r="J11" i="112"/>
  <c r="M11" i="112" s="1"/>
  <c r="K12" i="111"/>
  <c r="K13" i="111"/>
  <c r="K14" i="111"/>
  <c r="K15" i="111"/>
  <c r="K16" i="111"/>
  <c r="K17" i="111"/>
  <c r="K18" i="111"/>
  <c r="K19" i="111"/>
  <c r="K20" i="111"/>
  <c r="K11" i="111"/>
  <c r="J12" i="111"/>
  <c r="M12" i="111" s="1"/>
  <c r="L12" i="111" s="1"/>
  <c r="J13" i="111"/>
  <c r="M13" i="111" s="1"/>
  <c r="L13" i="111" s="1"/>
  <c r="J14" i="111"/>
  <c r="M14" i="111" s="1"/>
  <c r="L14" i="111" s="1"/>
  <c r="J15" i="111"/>
  <c r="M15" i="111" s="1"/>
  <c r="J16" i="111"/>
  <c r="M16" i="111" s="1"/>
  <c r="L16" i="111" s="1"/>
  <c r="J17" i="111"/>
  <c r="M17" i="111" s="1"/>
  <c r="L17" i="111" s="1"/>
  <c r="J18" i="111"/>
  <c r="M18" i="111" s="1"/>
  <c r="J19" i="111"/>
  <c r="M19" i="111" s="1"/>
  <c r="J20" i="111"/>
  <c r="M20" i="111" s="1"/>
  <c r="J11" i="111"/>
  <c r="M11" i="111" s="1"/>
  <c r="K12" i="110"/>
  <c r="K13" i="110"/>
  <c r="K14" i="110"/>
  <c r="K15" i="110"/>
  <c r="K16" i="110"/>
  <c r="K17" i="110"/>
  <c r="K18" i="110"/>
  <c r="K19" i="110"/>
  <c r="K11" i="110"/>
  <c r="J12" i="110"/>
  <c r="M12" i="110" s="1"/>
  <c r="J13" i="110"/>
  <c r="M13" i="110" s="1"/>
  <c r="J14" i="110"/>
  <c r="M14" i="110" s="1"/>
  <c r="J15" i="110"/>
  <c r="M15" i="110" s="1"/>
  <c r="J16" i="110"/>
  <c r="M16" i="110" s="1"/>
  <c r="L16" i="110" s="1"/>
  <c r="J17" i="110"/>
  <c r="M17" i="110" s="1"/>
  <c r="J18" i="110"/>
  <c r="M18" i="110" s="1"/>
  <c r="L18" i="110" s="1"/>
  <c r="J19" i="110"/>
  <c r="M19" i="110" s="1"/>
  <c r="J11" i="110"/>
  <c r="M11" i="110" s="1"/>
  <c r="K12" i="109"/>
  <c r="K13" i="109"/>
  <c r="K14" i="109"/>
  <c r="K15" i="109"/>
  <c r="K11" i="109"/>
  <c r="J12" i="109"/>
  <c r="M12" i="109" s="1"/>
  <c r="J13" i="109"/>
  <c r="M13" i="109" s="1"/>
  <c r="J14" i="109"/>
  <c r="M14" i="109" s="1"/>
  <c r="J15" i="109"/>
  <c r="M15" i="109" s="1"/>
  <c r="J11" i="109"/>
  <c r="M11" i="109" s="1"/>
  <c r="K12" i="108"/>
  <c r="K13" i="108"/>
  <c r="K11" i="108"/>
  <c r="J12" i="108"/>
  <c r="M12" i="108" s="1"/>
  <c r="J13" i="108"/>
  <c r="M13" i="108" s="1"/>
  <c r="J11" i="108"/>
  <c r="M11" i="108" s="1"/>
  <c r="K12" i="107"/>
  <c r="K13" i="107"/>
  <c r="K14" i="107"/>
  <c r="K15" i="107"/>
  <c r="K16" i="107"/>
  <c r="K17" i="107"/>
  <c r="K18" i="107"/>
  <c r="K19" i="107"/>
  <c r="K20" i="107"/>
  <c r="J11" i="107"/>
  <c r="M11" i="107" s="1"/>
  <c r="L11" i="107" s="1"/>
  <c r="J12" i="107"/>
  <c r="M12" i="107" s="1"/>
  <c r="J13" i="107"/>
  <c r="M13" i="107" s="1"/>
  <c r="J14" i="107"/>
  <c r="M14" i="107" s="1"/>
  <c r="J15" i="107"/>
  <c r="M15" i="107" s="1"/>
  <c r="J16" i="107"/>
  <c r="M16" i="107" s="1"/>
  <c r="J17" i="107"/>
  <c r="M17" i="107" s="1"/>
  <c r="J18" i="107"/>
  <c r="M18" i="107" s="1"/>
  <c r="L18" i="107" s="1"/>
  <c r="J19" i="107"/>
  <c r="M19" i="107" s="1"/>
  <c r="L19" i="107" s="1"/>
  <c r="J20" i="107"/>
  <c r="M20" i="107" s="1"/>
  <c r="L15" i="168" l="1"/>
  <c r="L13" i="166"/>
  <c r="L13" i="165"/>
  <c r="L19" i="165"/>
  <c r="L16" i="165"/>
  <c r="L15" i="165"/>
  <c r="L14" i="165"/>
  <c r="L13" i="164"/>
  <c r="L13" i="170"/>
  <c r="L12" i="170"/>
  <c r="L12" i="160"/>
  <c r="L15" i="154"/>
  <c r="L13" i="151"/>
  <c r="L21" i="151"/>
  <c r="L12" i="150"/>
  <c r="L25" i="149"/>
  <c r="L13" i="149"/>
  <c r="L22" i="149"/>
  <c r="L20" i="149"/>
  <c r="K13" i="146"/>
  <c r="L13" i="171"/>
  <c r="L17" i="171"/>
  <c r="L12" i="141"/>
  <c r="L15" i="139"/>
  <c r="L13" i="139"/>
  <c r="L12" i="139"/>
  <c r="K19" i="139"/>
  <c r="L17" i="137"/>
  <c r="K19" i="135"/>
  <c r="L13" i="135"/>
  <c r="L12" i="132"/>
  <c r="L14" i="131"/>
  <c r="L16" i="131"/>
  <c r="L13" i="172"/>
  <c r="L12" i="172"/>
  <c r="L12" i="123"/>
  <c r="K13" i="123"/>
  <c r="L14" i="122"/>
  <c r="L12" i="122"/>
  <c r="K15" i="122"/>
  <c r="L12" i="119"/>
  <c r="L21" i="115"/>
  <c r="L30" i="115"/>
  <c r="L18" i="115"/>
  <c r="L22" i="115"/>
  <c r="L18" i="114"/>
  <c r="L17" i="114"/>
  <c r="L15" i="114"/>
  <c r="L14" i="114"/>
  <c r="L16" i="114"/>
  <c r="L19" i="114"/>
  <c r="L16" i="113"/>
  <c r="L23" i="113"/>
  <c r="L18" i="113"/>
  <c r="L19" i="112"/>
  <c r="L17" i="112"/>
  <c r="L18" i="112"/>
  <c r="L16" i="112"/>
  <c r="L12" i="112"/>
  <c r="L20" i="112"/>
  <c r="L20" i="111"/>
  <c r="L14" i="110"/>
  <c r="L12" i="110"/>
  <c r="L12" i="108"/>
  <c r="L13" i="108"/>
  <c r="L16" i="107"/>
  <c r="L14" i="107"/>
  <c r="L15" i="107"/>
  <c r="L17" i="107"/>
  <c r="L13" i="107"/>
  <c r="L12" i="107"/>
  <c r="L19" i="111"/>
  <c r="L15" i="112"/>
  <c r="L13" i="114"/>
  <c r="L12" i="131"/>
  <c r="L23" i="151"/>
  <c r="L18" i="111"/>
  <c r="L14" i="112"/>
  <c r="L12" i="114"/>
  <c r="K15" i="164"/>
  <c r="L12" i="165"/>
  <c r="K20" i="165"/>
  <c r="L28" i="115"/>
  <c r="L16" i="115"/>
  <c r="L18" i="135"/>
  <c r="L18" i="138"/>
  <c r="L12" i="148"/>
  <c r="L20" i="151"/>
  <c r="L20" i="107"/>
  <c r="L15" i="111"/>
  <c r="K21" i="112"/>
  <c r="L17" i="135"/>
  <c r="L14" i="137"/>
  <c r="L17" i="138"/>
  <c r="L19" i="149"/>
  <c r="L25" i="154"/>
  <c r="L13" i="154"/>
  <c r="L13" i="168"/>
  <c r="L17" i="170"/>
  <c r="L17" i="115"/>
  <c r="L14" i="115"/>
  <c r="L16" i="116"/>
  <c r="L17" i="117"/>
  <c r="L16" i="133"/>
  <c r="L16" i="135"/>
  <c r="L16" i="138"/>
  <c r="L18" i="149"/>
  <c r="L15" i="116"/>
  <c r="L16" i="117"/>
  <c r="L15" i="133"/>
  <c r="L14" i="134"/>
  <c r="L15" i="135"/>
  <c r="L12" i="137"/>
  <c r="L15" i="138"/>
  <c r="L16" i="141"/>
  <c r="L17" i="149"/>
  <c r="K18" i="168"/>
  <c r="L13" i="169"/>
  <c r="L15" i="170"/>
  <c r="L13" i="131"/>
  <c r="L14" i="116"/>
  <c r="L14" i="117"/>
  <c r="L14" i="130"/>
  <c r="L14" i="133"/>
  <c r="L13" i="143"/>
  <c r="L16" i="149"/>
  <c r="L22" i="154"/>
  <c r="L13" i="116"/>
  <c r="L13" i="117"/>
  <c r="L13" i="130"/>
  <c r="L13" i="133"/>
  <c r="L12" i="136"/>
  <c r="L27" i="149"/>
  <c r="L15" i="149"/>
  <c r="L15" i="151"/>
  <c r="K14" i="153"/>
  <c r="L21" i="154"/>
  <c r="L17" i="165"/>
  <c r="L12" i="167"/>
  <c r="L15" i="117"/>
  <c r="L12" i="130"/>
  <c r="L12" i="135"/>
  <c r="L12" i="138"/>
  <c r="L16" i="139"/>
  <c r="K14" i="143"/>
  <c r="L12" i="146"/>
  <c r="L14" i="151"/>
  <c r="K13" i="167"/>
  <c r="K18" i="170"/>
  <c r="L12" i="134"/>
  <c r="K13" i="148"/>
  <c r="L12" i="143"/>
  <c r="K21" i="114"/>
  <c r="L18" i="165"/>
  <c r="L13" i="119"/>
  <c r="L15" i="119"/>
  <c r="K16" i="119"/>
  <c r="K17" i="133"/>
  <c r="L13" i="113"/>
  <c r="L15" i="113"/>
  <c r="L17" i="113"/>
  <c r="L19" i="113"/>
  <c r="K24" i="113"/>
  <c r="L21" i="113"/>
  <c r="L13" i="109"/>
  <c r="L14" i="109"/>
  <c r="L12" i="109"/>
  <c r="K16" i="109"/>
  <c r="L15" i="109"/>
  <c r="L15" i="141"/>
  <c r="L17" i="141"/>
  <c r="L13" i="141"/>
  <c r="K18" i="141"/>
  <c r="L12" i="168"/>
  <c r="L14" i="168"/>
  <c r="L16" i="168"/>
  <c r="K15" i="166"/>
  <c r="L15" i="169"/>
  <c r="L12" i="169"/>
  <c r="L14" i="169"/>
  <c r="L17" i="169"/>
  <c r="K18" i="169"/>
  <c r="L16" i="169"/>
  <c r="K15" i="172"/>
  <c r="K13" i="132"/>
  <c r="L13" i="134"/>
  <c r="L15" i="134"/>
  <c r="K16" i="134"/>
  <c r="L21" i="131"/>
  <c r="L15" i="131"/>
  <c r="K22" i="131"/>
  <c r="L19" i="171"/>
  <c r="L16" i="171"/>
  <c r="L14" i="171"/>
  <c r="L12" i="171"/>
  <c r="K20" i="171"/>
  <c r="K21" i="111"/>
  <c r="L28" i="149"/>
  <c r="K29" i="149"/>
  <c r="L12" i="153"/>
  <c r="L28" i="154"/>
  <c r="L27" i="154"/>
  <c r="L26" i="154"/>
  <c r="L23" i="154"/>
  <c r="K30" i="154"/>
  <c r="L24" i="154"/>
  <c r="L20" i="154"/>
  <c r="L18" i="154"/>
  <c r="L16" i="154"/>
  <c r="L14" i="154"/>
  <c r="L12" i="154"/>
  <c r="L29" i="115"/>
  <c r="L27" i="115"/>
  <c r="L25" i="115"/>
  <c r="L23" i="115"/>
  <c r="L15" i="115"/>
  <c r="L13" i="115"/>
  <c r="K31" i="115"/>
  <c r="L14" i="170"/>
  <c r="L16" i="170"/>
  <c r="K13" i="150"/>
  <c r="L13" i="136"/>
  <c r="K14" i="136"/>
  <c r="L13" i="118"/>
  <c r="K14" i="118"/>
  <c r="K15" i="130"/>
  <c r="K17" i="116"/>
  <c r="L12" i="140"/>
  <c r="L13" i="140"/>
  <c r="K14" i="140"/>
  <c r="L19" i="110"/>
  <c r="L17" i="110"/>
  <c r="K20" i="110"/>
  <c r="L15" i="110"/>
  <c r="L16" i="137"/>
  <c r="L15" i="137"/>
  <c r="L13" i="137"/>
  <c r="K18" i="137"/>
  <c r="L13" i="110"/>
  <c r="L11" i="108"/>
  <c r="M16" i="109"/>
  <c r="L11" i="109"/>
  <c r="M20" i="110"/>
  <c r="L11" i="110"/>
  <c r="L11" i="111"/>
  <c r="M21" i="111"/>
  <c r="M21" i="112"/>
  <c r="L11" i="112"/>
  <c r="M24" i="113"/>
  <c r="L11" i="113"/>
  <c r="M21" i="114"/>
  <c r="L11" i="114"/>
  <c r="M12" i="127"/>
  <c r="L11" i="127"/>
  <c r="M13" i="128"/>
  <c r="L11" i="128"/>
  <c r="M15" i="130"/>
  <c r="L11" i="130"/>
  <c r="L11" i="131"/>
  <c r="M22" i="131"/>
  <c r="M13" i="132"/>
  <c r="L11" i="132"/>
  <c r="M17" i="133"/>
  <c r="L11" i="133"/>
  <c r="M16" i="134"/>
  <c r="L11" i="134"/>
  <c r="M19" i="135"/>
  <c r="L11" i="135"/>
  <c r="M14" i="136"/>
  <c r="L11" i="136"/>
  <c r="L11" i="137"/>
  <c r="M18" i="137"/>
  <c r="M19" i="138"/>
  <c r="L11" i="138"/>
  <c r="M19" i="139"/>
  <c r="L11" i="139"/>
  <c r="L11" i="140"/>
  <c r="M14" i="140"/>
  <c r="L11" i="141"/>
  <c r="M18" i="141"/>
  <c r="M14" i="143"/>
  <c r="L11" i="143"/>
  <c r="M13" i="144"/>
  <c r="L11" i="144"/>
  <c r="M13" i="145"/>
  <c r="L11" i="145"/>
  <c r="L11" i="146"/>
  <c r="M13" i="146"/>
  <c r="M31" i="115"/>
  <c r="L11" i="115"/>
  <c r="M17" i="116"/>
  <c r="L11" i="116"/>
  <c r="M14" i="118"/>
  <c r="L11" i="118"/>
  <c r="M16" i="119"/>
  <c r="L11" i="119"/>
  <c r="M12" i="121"/>
  <c r="L11" i="121"/>
  <c r="M15" i="122"/>
  <c r="L11" i="122"/>
  <c r="M13" i="123"/>
  <c r="L11" i="123"/>
  <c r="K18" i="117"/>
  <c r="M13" i="148"/>
  <c r="L11" i="148"/>
  <c r="M29" i="149"/>
  <c r="L11" i="149"/>
  <c r="M13" i="150"/>
  <c r="L11" i="150"/>
  <c r="M25" i="151"/>
  <c r="L11" i="151"/>
  <c r="M12" i="152"/>
  <c r="L11" i="152"/>
  <c r="L11" i="153"/>
  <c r="M14" i="153"/>
  <c r="M30" i="154"/>
  <c r="L11" i="154"/>
  <c r="M12" i="156"/>
  <c r="L11" i="156"/>
  <c r="M12" i="157"/>
  <c r="L11" i="157"/>
  <c r="M12" i="158"/>
  <c r="L11" i="158"/>
  <c r="M12" i="159"/>
  <c r="L11" i="159"/>
  <c r="K25" i="151"/>
  <c r="M15" i="160"/>
  <c r="L11" i="160"/>
  <c r="K15" i="160"/>
  <c r="M12" i="163"/>
  <c r="L11" i="163"/>
  <c r="L11" i="164"/>
  <c r="M15" i="164"/>
  <c r="M20" i="165"/>
  <c r="L11" i="165"/>
  <c r="L11" i="166"/>
  <c r="M15" i="166"/>
  <c r="M13" i="167"/>
  <c r="L11" i="167"/>
  <c r="M18" i="168"/>
  <c r="L11" i="168"/>
  <c r="M18" i="169"/>
  <c r="L11" i="169"/>
  <c r="M18" i="170"/>
  <c r="L11" i="170"/>
  <c r="M20" i="171"/>
  <c r="L11" i="171"/>
  <c r="M15" i="172"/>
  <c r="L11" i="172"/>
  <c r="K21" i="107"/>
  <c r="M21" i="107"/>
  <c r="M18" i="117"/>
  <c r="L11" i="117"/>
</calcChain>
</file>

<file path=xl/sharedStrings.xml><?xml version="1.0" encoding="utf-8"?>
<sst xmlns="http://schemas.openxmlformats.org/spreadsheetml/2006/main" count="3138" uniqueCount="661">
  <si>
    <t xml:space="preserve">Nazwa międzynarodowa              </t>
  </si>
  <si>
    <t>Dawka</t>
  </si>
  <si>
    <t>Postać</t>
  </si>
  <si>
    <t>Ilość opakowań</t>
  </si>
  <si>
    <t>Cena jednostkowa netto za opakowanie</t>
  </si>
  <si>
    <t>Cena jednostkowa brutto za opakowanie</t>
  </si>
  <si>
    <t>1g</t>
  </si>
  <si>
    <t>2g</t>
  </si>
  <si>
    <t>Cefuroximum</t>
  </si>
  <si>
    <t>0,75g</t>
  </si>
  <si>
    <t>1,5g</t>
  </si>
  <si>
    <t>Ciprofloxacinum</t>
  </si>
  <si>
    <t>Clemastinum</t>
  </si>
  <si>
    <t>Fluconazolum</t>
  </si>
  <si>
    <t>Furosemidum</t>
  </si>
  <si>
    <t>Haloperidolum</t>
  </si>
  <si>
    <t>25000j.m./5ml</t>
  </si>
  <si>
    <t>Metronidazolum</t>
  </si>
  <si>
    <t>2,5mg</t>
  </si>
  <si>
    <t>Phytomenadionum</t>
  </si>
  <si>
    <t>Piracetamum</t>
  </si>
  <si>
    <t>1,2g</t>
  </si>
  <si>
    <t>Propranololum</t>
  </si>
  <si>
    <t>Pentoxifyllinum</t>
  </si>
  <si>
    <t>300mg/15ml</t>
  </si>
  <si>
    <t>Verapamilum</t>
  </si>
  <si>
    <t>Esomeprazolum</t>
  </si>
  <si>
    <t>5mg</t>
  </si>
  <si>
    <t>10mg</t>
  </si>
  <si>
    <t>40mg</t>
  </si>
  <si>
    <t>Salbutamolum</t>
  </si>
  <si>
    <t>Sulfamethoxazolum+Trimethoprimum</t>
  </si>
  <si>
    <t>Aciclovirum</t>
  </si>
  <si>
    <t>200mg</t>
  </si>
  <si>
    <t>Digoxinum</t>
  </si>
  <si>
    <t>0,5mg/2ml</t>
  </si>
  <si>
    <t>0,25mg</t>
  </si>
  <si>
    <t>0,1mg</t>
  </si>
  <si>
    <t>Omeprazolum</t>
  </si>
  <si>
    <t>20 mg</t>
  </si>
  <si>
    <t>Diazepamum</t>
  </si>
  <si>
    <t>10 mg</t>
  </si>
  <si>
    <t>75 mg</t>
  </si>
  <si>
    <t>500 mg</t>
  </si>
  <si>
    <t>tabletki</t>
  </si>
  <si>
    <t>1 g/100 ml</t>
  </si>
  <si>
    <t>Bisacodylum</t>
  </si>
  <si>
    <t>czopki</t>
  </si>
  <si>
    <t>5 szt.</t>
  </si>
  <si>
    <t>Razem</t>
  </si>
  <si>
    <t>........................................................</t>
  </si>
  <si>
    <t>podpis osoby upoważnionej</t>
  </si>
  <si>
    <t>Cefepimum</t>
  </si>
  <si>
    <t>100mg/5ml</t>
  </si>
  <si>
    <t>Ketoprofenum</t>
  </si>
  <si>
    <t>150mg</t>
  </si>
  <si>
    <t>100mg</t>
  </si>
  <si>
    <t>Dobutamini hydrochloridum</t>
  </si>
  <si>
    <t>Ondansetronum</t>
  </si>
  <si>
    <t>4mg</t>
  </si>
  <si>
    <t>40 mg</t>
  </si>
  <si>
    <t>Glucosum</t>
  </si>
  <si>
    <t>0,5mg</t>
  </si>
  <si>
    <t>Etamsylatum</t>
  </si>
  <si>
    <t>Glyceroli trinitras</t>
  </si>
  <si>
    <t>Pantoprazolum</t>
  </si>
  <si>
    <t>40mg/2ml</t>
  </si>
  <si>
    <t>Theophyllinum</t>
  </si>
  <si>
    <t>Hyoscini butylbromidum</t>
  </si>
  <si>
    <t>Vinpocetinum</t>
  </si>
  <si>
    <t>Betamethasonum</t>
  </si>
  <si>
    <t>Nimodipinum</t>
  </si>
  <si>
    <t>Galantaminum</t>
  </si>
  <si>
    <t>Adenosinum</t>
  </si>
  <si>
    <t>Hydrocortisonum</t>
  </si>
  <si>
    <t>Dexamethasonum</t>
  </si>
  <si>
    <t>Methylprednisolonum</t>
  </si>
  <si>
    <t>Paracetamolum</t>
  </si>
  <si>
    <t>Clonazepamum</t>
  </si>
  <si>
    <t>Midazolamum</t>
  </si>
  <si>
    <t>Estazolamum</t>
  </si>
  <si>
    <t>Lorazepamum</t>
  </si>
  <si>
    <t>Oxazepamum</t>
  </si>
  <si>
    <t>Buprenorphinum</t>
  </si>
  <si>
    <t>Fentanylum</t>
  </si>
  <si>
    <t>Oxycodoni hydrochloridum</t>
  </si>
  <si>
    <t>0,5mg/10ml</t>
  </si>
  <si>
    <t>100mg/2ml</t>
  </si>
  <si>
    <t>Remifentanilum</t>
  </si>
  <si>
    <t>Mesalazinum</t>
  </si>
  <si>
    <t>Ibuprofenum</t>
  </si>
  <si>
    <t>Diclofenacum natricum</t>
  </si>
  <si>
    <t>Phenylobutazonum</t>
  </si>
  <si>
    <t>1,25mg</t>
  </si>
  <si>
    <t>3,75mg</t>
  </si>
  <si>
    <t>7,5mg</t>
  </si>
  <si>
    <t>Captoprilum</t>
  </si>
  <si>
    <t>Nitrendipinum</t>
  </si>
  <si>
    <t>Insulinum humanum isophanum</t>
  </si>
  <si>
    <t>Insulini aspartum</t>
  </si>
  <si>
    <t>tabletki dopochwowe</t>
  </si>
  <si>
    <t>0,5 mg</t>
  </si>
  <si>
    <t>Neomycinum</t>
  </si>
  <si>
    <t>Enoxaparinum natricum</t>
  </si>
  <si>
    <t>500mg</t>
  </si>
  <si>
    <t>Urapidilum</t>
  </si>
  <si>
    <t>25mg/5ml</t>
  </si>
  <si>
    <t>50mg/10ml</t>
  </si>
  <si>
    <t>100mg/20ml</t>
  </si>
  <si>
    <t>Prednisonum</t>
  </si>
  <si>
    <t>Sulfasalazinum</t>
  </si>
  <si>
    <t>Colchici seminis extractum siccum</t>
  </si>
  <si>
    <t>Amantadini sulfas</t>
  </si>
  <si>
    <t>Ornithini aspartas</t>
  </si>
  <si>
    <t>3g/5g</t>
  </si>
  <si>
    <t>Ferrosi sulfas</t>
  </si>
  <si>
    <t>Meropenemum</t>
  </si>
  <si>
    <t>Ampicillinum</t>
  </si>
  <si>
    <t>1 000 000j.m.</t>
  </si>
  <si>
    <t>Clindamycinum</t>
  </si>
  <si>
    <t>Doxycyclinum</t>
  </si>
  <si>
    <t>5 000 000j.m.</t>
  </si>
  <si>
    <t>3 000 000j.m.</t>
  </si>
  <si>
    <t>Clarithromycinum</t>
  </si>
  <si>
    <t>Cloxacillinum</t>
  </si>
  <si>
    <t>Vancomycinum</t>
  </si>
  <si>
    <t>Ampicillinum+Sulbactamum</t>
  </si>
  <si>
    <t>2g+1g</t>
  </si>
  <si>
    <t>Amoxicillinum</t>
  </si>
  <si>
    <t>Azithromycinum</t>
  </si>
  <si>
    <t>Erythromycinum</t>
  </si>
  <si>
    <t>Norfloxacinum</t>
  </si>
  <si>
    <t>Nystatinum</t>
  </si>
  <si>
    <t>500 000j.m.</t>
  </si>
  <si>
    <t>Phenoxymethylpenicillinum</t>
  </si>
  <si>
    <t>Cefalexinum</t>
  </si>
  <si>
    <t>1000mg + 62,5 mg</t>
  </si>
  <si>
    <t>250mg</t>
  </si>
  <si>
    <t>50mg</t>
  </si>
  <si>
    <t>Piperacillin+Tazobactam</t>
  </si>
  <si>
    <t>Sevofluranum</t>
  </si>
  <si>
    <t>Desfluranum</t>
  </si>
  <si>
    <t>W zakresie pozycji 1: (każda ampułka musi być pakowana w jałowe opakowanie)- stosowana do znieczulenia podpajęczynówkowego. Wykonawca zobowiązany jest dostarczyć dokumenty potwierdzające jałowość każdej ampułki</t>
  </si>
  <si>
    <t>Ketaminum</t>
  </si>
  <si>
    <t>Lp.</t>
  </si>
  <si>
    <t>1.</t>
  </si>
  <si>
    <t>Ilość w opakowaniu</t>
  </si>
  <si>
    <t>2 fiol. 50 ml</t>
  </si>
  <si>
    <t>2,5 g / 50 ml</t>
  </si>
  <si>
    <t>300 j.m. / 3 ml</t>
  </si>
  <si>
    <t>roztw. do wstrz.</t>
  </si>
  <si>
    <t>roztw. do wstrzyk. lub inf.</t>
  </si>
  <si>
    <t>Clopidogrelum</t>
  </si>
  <si>
    <t>roztwór do infuzji</t>
  </si>
  <si>
    <t>proszek i rozp. do sporz. roztw. do wstrzyk. lub inf.</t>
  </si>
  <si>
    <t>proszek i rozp. do sporz. roztw. do wstrzyk.</t>
  </si>
  <si>
    <t>Methylprednisolone</t>
  </si>
  <si>
    <t>80 mg / 0,8 ml</t>
  </si>
  <si>
    <t>60 mg / 0,6 ml</t>
  </si>
  <si>
    <t>40 mg / 0,4 ml</t>
  </si>
  <si>
    <t>Phenytoinum natricum</t>
  </si>
  <si>
    <t>Oxytocinum</t>
  </si>
  <si>
    <t>150 mg / 1 ml</t>
  </si>
  <si>
    <r>
      <rPr>
        <sz val="8"/>
        <rFont val="Tahoma"/>
        <family val="2"/>
        <charset val="238"/>
      </rPr>
      <t>120 mg / 0,8 m</t>
    </r>
    <r>
      <rPr>
        <strike/>
        <sz val="8"/>
        <rFont val="Tahoma"/>
        <family val="2"/>
        <charset val="238"/>
      </rPr>
      <t>l</t>
    </r>
  </si>
  <si>
    <t>100 mg / 1 ml</t>
  </si>
  <si>
    <t>20 mg / 0,2 ml</t>
  </si>
  <si>
    <t>Natrii valproas+Acidum valproicum</t>
  </si>
  <si>
    <t>tabl. o przedł. uwaln.</t>
  </si>
  <si>
    <t>Natrii valproas</t>
  </si>
  <si>
    <t>30% rozpuszczalnej insuliny aspart, 70% insuliny aspart krystalizowanej z protaminą</t>
  </si>
  <si>
    <t>50% rozpuszczalnej insuliny aspart, 50% insuliny aspart krystalizowanej z protaminą</t>
  </si>
  <si>
    <t>30% insuliny rozpuszczalnej, 70% insuliny izofanowej</t>
  </si>
  <si>
    <t>40% insuliny rozpuszczalnej, 60% insuliny izofanowej</t>
  </si>
  <si>
    <t>proszek do sporz. roztw. do inf.</t>
  </si>
  <si>
    <t>1 fiolka</t>
  </si>
  <si>
    <t>1mg/ml</t>
  </si>
  <si>
    <t>5 fiolek</t>
  </si>
  <si>
    <t>20mg/4ml</t>
  </si>
  <si>
    <t>5 amp.</t>
  </si>
  <si>
    <t>10 amp.</t>
  </si>
  <si>
    <t>670mg/10ml</t>
  </si>
  <si>
    <t xml:space="preserve">proszek do sporz. roztw. do wstrz. </t>
  </si>
  <si>
    <t>100mg/50ml</t>
  </si>
  <si>
    <t>200mg/100ml</t>
  </si>
  <si>
    <t>400mg/200ml</t>
  </si>
  <si>
    <t xml:space="preserve">Ciprofloxacinum </t>
  </si>
  <si>
    <t>1 butelka</t>
  </si>
  <si>
    <t>Atropini sulfas</t>
  </si>
  <si>
    <t>Bupivacaini hydrochloridum</t>
  </si>
  <si>
    <t>Calcii chloridum</t>
  </si>
  <si>
    <t>Cefazolinum</t>
  </si>
  <si>
    <t>Cefotaximum</t>
  </si>
  <si>
    <t>proszek do sporz. roztw. do wstrz.lub inf.</t>
  </si>
  <si>
    <t>Ceftriaxonum</t>
  </si>
  <si>
    <t>tabl. powl.</t>
  </si>
  <si>
    <t>10 tabl.</t>
  </si>
  <si>
    <t>2mg/2ml</t>
  </si>
  <si>
    <t>kapsułki/kapsułki twarde</t>
  </si>
  <si>
    <t>7 kaps.</t>
  </si>
  <si>
    <t>30 tabl.</t>
  </si>
  <si>
    <t>5mg/ml</t>
  </si>
  <si>
    <t>1mg</t>
  </si>
  <si>
    <t>40 tabl.</t>
  </si>
  <si>
    <t>Heparinum natricum</t>
  </si>
  <si>
    <t>10 fiol.</t>
  </si>
  <si>
    <t>Kalii chloridum</t>
  </si>
  <si>
    <t>1,5g/10ml</t>
  </si>
  <si>
    <t>konc. do sporz. roztw. do inf.</t>
  </si>
  <si>
    <t>50 amp.</t>
  </si>
  <si>
    <t>3g/20ml</t>
  </si>
  <si>
    <t>Lidocaini hydrochloridum</t>
  </si>
  <si>
    <t>200mg/20ml</t>
  </si>
  <si>
    <t>5 fiol.</t>
  </si>
  <si>
    <t>20mg/2ml</t>
  </si>
  <si>
    <t>400mg/20ml</t>
  </si>
  <si>
    <t>Metamizolum natricum</t>
  </si>
  <si>
    <t>1g/2ml</t>
  </si>
  <si>
    <t>2,5g/5ml</t>
  </si>
  <si>
    <t>12 tabl.</t>
  </si>
  <si>
    <t>Metoclopramidi hydrochloridum</t>
  </si>
  <si>
    <t>50 tabl.</t>
  </si>
  <si>
    <t>10mg/2ml</t>
  </si>
  <si>
    <t>20 tabl.</t>
  </si>
  <si>
    <t>Magnesii sulfas</t>
  </si>
  <si>
    <t>2g/10ml</t>
  </si>
  <si>
    <t>Noradrenalini tartras</t>
  </si>
  <si>
    <t>roztw. do inf.</t>
  </si>
  <si>
    <t>4mg/4ml</t>
  </si>
  <si>
    <t>Natrii hydrogenocarbonas</t>
  </si>
  <si>
    <t>1,68g/20ml</t>
  </si>
  <si>
    <t>Tramadoli hydrochloridum + Paracetamolum</t>
  </si>
  <si>
    <t>37,5mg + 325mg</t>
  </si>
  <si>
    <t>tabl. drażowane</t>
  </si>
  <si>
    <t>10mg/ml</t>
  </si>
  <si>
    <t>60 tabl.</t>
  </si>
  <si>
    <t>12g/60ml</t>
  </si>
  <si>
    <t>Propranololi hydrochloridum</t>
  </si>
  <si>
    <t xml:space="preserve">kapsułki </t>
  </si>
  <si>
    <t>Tramadoli hydrochloridum</t>
  </si>
  <si>
    <t>20 kaps.</t>
  </si>
  <si>
    <t>tabl. o przedł. uwalnianiu</t>
  </si>
  <si>
    <t>krople doustne, roztwór</t>
  </si>
  <si>
    <t>1 butelka a 10ml</t>
  </si>
  <si>
    <t>100mg/ml</t>
  </si>
  <si>
    <t>50mg/ml</t>
  </si>
  <si>
    <t>proszek do sporz. roztw. do wstrz.lub/i inf.</t>
  </si>
  <si>
    <t>Papaverini hydrochloridum</t>
  </si>
  <si>
    <t>(400mg + 80mg) / 5ml</t>
  </si>
  <si>
    <t>Naloxoni hydrochloridum</t>
  </si>
  <si>
    <t>0,4mg/ml</t>
  </si>
  <si>
    <t>tabl. dojelitowe</t>
  </si>
  <si>
    <t>tabl. o zmod. uwaln.</t>
  </si>
  <si>
    <t>75mg</t>
  </si>
  <si>
    <t>800mg + 160mg</t>
  </si>
  <si>
    <t>10 tabl. w blistrze</t>
  </si>
  <si>
    <t>tabl. / tabl. powl.</t>
  </si>
  <si>
    <t>400mg</t>
  </si>
  <si>
    <t xml:space="preserve">800mg </t>
  </si>
  <si>
    <t>300mg</t>
  </si>
  <si>
    <t>Acidum acetylsalicylicum</t>
  </si>
  <si>
    <t>Antazolini mesilas</t>
  </si>
  <si>
    <t>Voriconazolum</t>
  </si>
  <si>
    <t>Dopamini hydrochloridum</t>
  </si>
  <si>
    <t>200mg/5ml</t>
  </si>
  <si>
    <t>Ephedrini hydrochloridum</t>
  </si>
  <si>
    <t>0,5mg/1ml</t>
  </si>
  <si>
    <t>25mg/ml</t>
  </si>
  <si>
    <t>Adrenalinum</t>
  </si>
  <si>
    <t>kaps. dojelitowe, twarde</t>
  </si>
  <si>
    <t>28 kaps.</t>
  </si>
  <si>
    <t>5mg/5ml</t>
  </si>
  <si>
    <t>600mg</t>
  </si>
  <si>
    <t>Amiodaroni hydrochloridum</t>
  </si>
  <si>
    <t>tabletki/tabl. powl.</t>
  </si>
  <si>
    <t>600mg/300ml</t>
  </si>
  <si>
    <t>10 worków</t>
  </si>
  <si>
    <t>Linezolidum</t>
  </si>
  <si>
    <t>zawiesina doodbytnicza</t>
  </si>
  <si>
    <t>7 butelek</t>
  </si>
  <si>
    <t>Nazwa handlowa</t>
  </si>
  <si>
    <t>Stawka podatku VAT</t>
  </si>
  <si>
    <t>Wartość netto
(7x8)</t>
  </si>
  <si>
    <t>Wartość podatku VAT</t>
  </si>
  <si>
    <t>Wartość brutto
(7x8x9)</t>
  </si>
  <si>
    <t>Szczecin, dnia …………………..</t>
  </si>
  <si>
    <t>proszek do sporz. roztw. do wstrzyk. i/lub inf.</t>
  </si>
  <si>
    <t>Ferri hydroxidum saccharum</t>
  </si>
  <si>
    <t>roztw. do wstrzyk. i inf.</t>
  </si>
  <si>
    <t>roztw. do wstrzyk.</t>
  </si>
  <si>
    <t>roztw. do wstrzyk. i.v. i i.m.</t>
  </si>
  <si>
    <t>kaps. twarde</t>
  </si>
  <si>
    <t>kaps. o przedł. uwaln. twarde</t>
  </si>
  <si>
    <t>30 kaps.</t>
  </si>
  <si>
    <t>konc./liofilizat/ proszek do sporz. roztw. do inf.</t>
  </si>
  <si>
    <t>1 fiolka/amp.</t>
  </si>
  <si>
    <t>Levofloxacinum</t>
  </si>
  <si>
    <t>500mg/100ml</t>
  </si>
  <si>
    <t>1 butelka/fiolka</t>
  </si>
  <si>
    <t>16mg</t>
  </si>
  <si>
    <t>2 czopki</t>
  </si>
  <si>
    <t>20mg</t>
  </si>
  <si>
    <t>28 tabl.</t>
  </si>
  <si>
    <t>proszek do sporz. roztw. do wstrzyk.</t>
  </si>
  <si>
    <t>4g/10ml</t>
  </si>
  <si>
    <t>Hydroxyzini hydrochloridum</t>
  </si>
  <si>
    <t>250mg/2ml</t>
  </si>
  <si>
    <t>1 amp.</t>
  </si>
  <si>
    <t>1g/100ml</t>
  </si>
  <si>
    <t>10 fiol./butelek/worków</t>
  </si>
  <si>
    <t>Rocuronii bromidum</t>
  </si>
  <si>
    <t>100mg/10ml</t>
  </si>
  <si>
    <t>50mg/5ml</t>
  </si>
  <si>
    <t>2mg</t>
  </si>
  <si>
    <t>Dihydrocodeini tartras</t>
  </si>
  <si>
    <t>60mg</t>
  </si>
  <si>
    <t>tabl. o zmodyf. uwaln.</t>
  </si>
  <si>
    <t>15mg</t>
  </si>
  <si>
    <t>100 tabl.</t>
  </si>
  <si>
    <t>roztw. doodbytniczy/mikrowlewka</t>
  </si>
  <si>
    <t>5mg/2,5ml</t>
  </si>
  <si>
    <t>5 sztuk</t>
  </si>
  <si>
    <t>10mg/2,5ml</t>
  </si>
  <si>
    <t>25 tabl.</t>
  </si>
  <si>
    <t>tabletki/ tabl. powl.</t>
  </si>
  <si>
    <t>system transdermalny, plaster</t>
  </si>
  <si>
    <t>70mcg/h (40mg)</t>
  </si>
  <si>
    <t>35mcg/h (20mg)</t>
  </si>
  <si>
    <t>5 plastrów</t>
  </si>
  <si>
    <t>Nitrazepamum</t>
  </si>
  <si>
    <t>25mcg/h</t>
  </si>
  <si>
    <t>50mcg/h</t>
  </si>
  <si>
    <t>75mcg/h</t>
  </si>
  <si>
    <t>100mcg/h</t>
  </si>
  <si>
    <t>0,1mg/2ml</t>
  </si>
  <si>
    <t>tabl. powl. o zmodyf. uwaln.</t>
  </si>
  <si>
    <t>30mg</t>
  </si>
  <si>
    <t>Morphini sulfas</t>
  </si>
  <si>
    <t>20mg/ml</t>
  </si>
  <si>
    <t>roztw. do wstrzyk. stosowany zewnątrzoponowo i podpajęczynówkowo</t>
  </si>
  <si>
    <t>proszek do sporz. koncentratu/roztworu do wstrz. i/lub inf.</t>
  </si>
  <si>
    <t>30 czopków</t>
  </si>
  <si>
    <t>tabl./tabl. powl.</t>
  </si>
  <si>
    <t>20mg/g</t>
  </si>
  <si>
    <t>żel</t>
  </si>
  <si>
    <t>1 tuba 30g typ A</t>
  </si>
  <si>
    <t>1 tuba 30g typ U</t>
  </si>
  <si>
    <t>50mg/g</t>
  </si>
  <si>
    <t>maść</t>
  </si>
  <si>
    <t>1 op. 30g</t>
  </si>
  <si>
    <t>Bisoprololi fumaras</t>
  </si>
  <si>
    <t>12,5mg</t>
  </si>
  <si>
    <t>25mg</t>
  </si>
  <si>
    <t>Isosorbidi mononitras</t>
  </si>
  <si>
    <t>tabl./tabl. powl. o przedł. uwaln.</t>
  </si>
  <si>
    <t>tabl. powl. o przedł. uwaln.</t>
  </si>
  <si>
    <t>0,4mg/dawkę</t>
  </si>
  <si>
    <t>aerozol podjęzykowy, roztwór</t>
  </si>
  <si>
    <t>1 poj. 11g (200 dawek)</t>
  </si>
  <si>
    <t>240 mg</t>
  </si>
  <si>
    <t>Terlipressinum</t>
  </si>
  <si>
    <t>kaps. o zmodyf. uwaln. twarde</t>
  </si>
  <si>
    <t>kaps. o zmodyf. uwaln. twarde/ tabl. o przedł. uwaln.</t>
  </si>
  <si>
    <t>50 sztuk</t>
  </si>
  <si>
    <t>Kalii chloridum, Macrogolum, Natrii hydrogenocarbonas, Natrii chloridum, Natrii sulfas anhydricum</t>
  </si>
  <si>
    <t>proszek do sporządzania roztworu doustnego</t>
  </si>
  <si>
    <t>4 sasz. 74g</t>
  </si>
  <si>
    <t>Atropini sulfas + Diphenoxylati hydrochloridum</t>
  </si>
  <si>
    <t>2,5mg+25mcg</t>
  </si>
  <si>
    <t>roztwór doodbytniczy</t>
  </si>
  <si>
    <t>1 butelka 150ml</t>
  </si>
  <si>
    <t>(32,2mg+139mg)/ml</t>
  </si>
  <si>
    <t>Natrii dihydrophosphas+Dinatrii phosphas dodecahydricum</t>
  </si>
  <si>
    <t>brak</t>
  </si>
  <si>
    <t>200mg/500ml</t>
  </si>
  <si>
    <t>10 butelek</t>
  </si>
  <si>
    <t>5g/10ml</t>
  </si>
  <si>
    <t>granulat do sporz. roztw. doustnego</t>
  </si>
  <si>
    <t>30 sasz.</t>
  </si>
  <si>
    <t>391mg jonów potasu</t>
  </si>
  <si>
    <t>Ferrii (III) isomaltosidum</t>
  </si>
  <si>
    <t>roztw. do wstrz. lub inf.</t>
  </si>
  <si>
    <t>500mg Fe 3+/5ml</t>
  </si>
  <si>
    <t>105mg Fe 2+</t>
  </si>
  <si>
    <t>Alteplasum</t>
  </si>
  <si>
    <t>proszek i rozpuszczalnik do sporządzania roztworu do infuzji</t>
  </si>
  <si>
    <t>1 fiolka + rozp. 10ml</t>
  </si>
  <si>
    <t>1 fiolka + rozp. 20ml</t>
  </si>
  <si>
    <t>proszek do sporz. roztw. do wstrz. lub inf.</t>
  </si>
  <si>
    <t>proszek do sporz. roztw. do wstrz.</t>
  </si>
  <si>
    <t>1 fiol.</t>
  </si>
  <si>
    <t>Colistimethatum natricum</t>
  </si>
  <si>
    <t>liofilizat do sporz. roztw. do wstrz., inf. i inhalacji</t>
  </si>
  <si>
    <t>20 fiol.</t>
  </si>
  <si>
    <t>300mg/2ml</t>
  </si>
  <si>
    <t>600mg/4ml</t>
  </si>
  <si>
    <t>roztw. do wstrz. i inf.</t>
  </si>
  <si>
    <t>Doxycyclini hyclas</t>
  </si>
  <si>
    <t>Benzylpenicillinum kalcium</t>
  </si>
  <si>
    <t>proszek do sporz. roztw./konc. roztw. do inf.</t>
  </si>
  <si>
    <t>Imipenemum + Cilastatinum</t>
  </si>
  <si>
    <t>500mg + 500mg</t>
  </si>
  <si>
    <t>proszek do sporz. konc. roztw. do inf.</t>
  </si>
  <si>
    <t>Ertapenemum</t>
  </si>
  <si>
    <t>proszek do sporz. roztw do wstrz. i/lub inf.</t>
  </si>
  <si>
    <t>80mg/2ml</t>
  </si>
  <si>
    <t>Amikacinum</t>
  </si>
  <si>
    <t>Gentamicinum</t>
  </si>
  <si>
    <t>40mg/1ml</t>
  </si>
  <si>
    <r>
      <t>W zakresie</t>
    </r>
    <r>
      <rPr>
        <b/>
        <sz val="8"/>
        <color rgb="FF000000"/>
        <rFont val="Tahoma"/>
        <family val="2"/>
        <charset val="238"/>
      </rPr>
      <t xml:space="preserve"> pozycji nr 1 i 2 Vancomycinum 1g i 500mg</t>
    </r>
    <r>
      <rPr>
        <sz val="8"/>
        <color rgb="FF000000"/>
        <rFont val="Tahoma"/>
        <family val="2"/>
        <charset val="238"/>
      </rPr>
      <t>: Zamawiający wymaga aby charakterystyka produktu leczniczego zawierała wskazania do stosowania i.v. oraz p.o ( w przypadku rzekomobłoniastego zapalenia jelit wywołanego przez Clostridium difficile, gronkowcowego zapalenia jelit.)</t>
    </r>
  </si>
  <si>
    <t>prosz. do sporz. roztw. do inf.</t>
  </si>
  <si>
    <t>1000mg + 200mg</t>
  </si>
  <si>
    <t>Amoxicillinum+Acidum clavulanicum</t>
  </si>
  <si>
    <t>prosz. do sporz. roztw. do wstrz. i/lub inf.</t>
  </si>
  <si>
    <t>875mg + 125mg</t>
  </si>
  <si>
    <t>500mg + 125mg</t>
  </si>
  <si>
    <t>14 tabl.</t>
  </si>
  <si>
    <t>roztw. do wstrz. i/lub inf.</t>
  </si>
  <si>
    <t>tabl. powl./ kaps./ kaps. twarde</t>
  </si>
  <si>
    <t>16 szt.</t>
  </si>
  <si>
    <t>12 szt.</t>
  </si>
  <si>
    <t>tabl. powl./ kaps. twarde</t>
  </si>
  <si>
    <t>kaps./ kaps. twarde</t>
  </si>
  <si>
    <t>tabl. powl./ tabl.</t>
  </si>
  <si>
    <t>3 tabl.</t>
  </si>
  <si>
    <t>kaps. twarde/ tabl.</t>
  </si>
  <si>
    <t>10 szt.</t>
  </si>
  <si>
    <t>2 400 000j.m./5g</t>
  </si>
  <si>
    <t>granulat do sporządzania zawiesiny doustnej i stosowania w jamie ustnej</t>
  </si>
  <si>
    <t>100 000 j.m.(IU)</t>
  </si>
  <si>
    <t>16 tabl.</t>
  </si>
  <si>
    <t>Rifaximinum</t>
  </si>
  <si>
    <t>1.000.000 j.m.(IU)</t>
  </si>
  <si>
    <t>1.500.000 j.m.(IU)</t>
  </si>
  <si>
    <t>16 kaps.</t>
  </si>
  <si>
    <t>Anidulafunginum</t>
  </si>
  <si>
    <t>prosz. do sporz. konc. roztw. do inf.</t>
  </si>
  <si>
    <t>Tigecyclinum</t>
  </si>
  <si>
    <t>4g + 0,5g</t>
  </si>
  <si>
    <t>płyn wziewny</t>
  </si>
  <si>
    <t>1 butelka a 250ml</t>
  </si>
  <si>
    <t>-</t>
  </si>
  <si>
    <t>płyn do inhalacji</t>
  </si>
  <si>
    <t>1 butelka a 240ml</t>
  </si>
  <si>
    <t>Zamawiający wymaga od wykonawcy aby zaoferowany produkt był z  bezpośrednim, szczelnym systemem napełniania parownika bez konieczności montowania dodatkowych łączników .</t>
  </si>
  <si>
    <t>roztw. do wstrz. do znieczuleń podpajęczynówkowych</t>
  </si>
  <si>
    <t>Bupivacaini hydrochloridum+Epinephrinum</t>
  </si>
  <si>
    <t>(5mg + 5mcg)/ml</t>
  </si>
  <si>
    <t>Lidocaini hydrochloridum + Norepinephrinum (Norepinephrini tartras)</t>
  </si>
  <si>
    <t>(20mg + 25mcg)/ml</t>
  </si>
  <si>
    <t>5 fiol. a 20ml</t>
  </si>
  <si>
    <t>10 amp. a 2ml</t>
  </si>
  <si>
    <t>500mg/10ml</t>
  </si>
  <si>
    <t>10 amp.-strzyk.</t>
  </si>
  <si>
    <t>Idarucizumabum</t>
  </si>
  <si>
    <t>zaw. do wstrz.</t>
  </si>
  <si>
    <t xml:space="preserve">10 wkładów </t>
  </si>
  <si>
    <t>Insulinum glarginum</t>
  </si>
  <si>
    <t>5 wstrzykiwaczy</t>
  </si>
  <si>
    <t xml:space="preserve">roztwór do wstrzykiwań </t>
  </si>
  <si>
    <t>Insulinum glulisinum</t>
  </si>
  <si>
    <t>25% Insulinum lisprum injectio neutralis, 75% Insulinym lisprum zinci protaminati injectio</t>
  </si>
  <si>
    <t>10 wkładów</t>
  </si>
  <si>
    <t>300j./3ml</t>
  </si>
  <si>
    <t>50% Insulinum lisprum injectio neutralis, 50% Insulinym lisprum zinci protaminati injectio</t>
  </si>
  <si>
    <t>Insulina ludzka o krótkim czasie działania</t>
  </si>
  <si>
    <t>roztw. do wstrzykiwań</t>
  </si>
  <si>
    <t>Insulium glarginum</t>
  </si>
  <si>
    <t>300j.m./3ml</t>
  </si>
  <si>
    <t>450j/1,5ml</t>
  </si>
  <si>
    <t>Insulinum lisprum</t>
  </si>
  <si>
    <t xml:space="preserve">5 wstrzykiwaczy </t>
  </si>
  <si>
    <t>Lidocaini hydrochloridum + Methylprednisoloni acetas</t>
  </si>
  <si>
    <t>zawies. do wstrz.</t>
  </si>
  <si>
    <t>Methylprednisoloni acetas</t>
  </si>
  <si>
    <t>40mg/ml</t>
  </si>
  <si>
    <t>(10 mg + 40 mg)/ml</t>
  </si>
  <si>
    <t>4mg/ml</t>
  </si>
  <si>
    <t>Betamethasoni dipropionas + Betamethasoni natrii phosphas</t>
  </si>
  <si>
    <t>(6,43 mg + 2,63 mg)/ml</t>
  </si>
  <si>
    <t>150mg/3ml</t>
  </si>
  <si>
    <t>6mg/2ml</t>
  </si>
  <si>
    <t>6 fiol.</t>
  </si>
  <si>
    <t xml:space="preserve">tabl. powl. </t>
  </si>
  <si>
    <t>10mg/50ml</t>
  </si>
  <si>
    <t>2,5mg/ml</t>
  </si>
  <si>
    <t>czopki doodbytnicze</t>
  </si>
  <si>
    <t>10 czopków</t>
  </si>
  <si>
    <t>75mg/3ml</t>
  </si>
  <si>
    <t>125mg</t>
  </si>
  <si>
    <t>1000mg</t>
  </si>
  <si>
    <t>5 fiol. + 5 amp. rozp.</t>
  </si>
  <si>
    <t>8mg/2ml</t>
  </si>
  <si>
    <t>Dexamethasoni phosphas</t>
  </si>
  <si>
    <t>Metoprololi tartras</t>
  </si>
  <si>
    <t>23,75 mg</t>
  </si>
  <si>
    <t>30 szt.</t>
  </si>
  <si>
    <t>47,5 mg</t>
  </si>
  <si>
    <t>95 mg</t>
  </si>
  <si>
    <t>Metoprololi succinas</t>
  </si>
  <si>
    <t>142,5mg</t>
  </si>
  <si>
    <t>190mg</t>
  </si>
  <si>
    <t>10 mg/2 ml</t>
  </si>
  <si>
    <t>250mg/5ml</t>
  </si>
  <si>
    <t>5IU/ml</t>
  </si>
  <si>
    <t>Propafenoni hydrochloridum</t>
  </si>
  <si>
    <t>70mg/20ml</t>
  </si>
  <si>
    <t>proszek i rozp. do sporz. roztw. do wstrz.</t>
  </si>
  <si>
    <t>400mg/4ml</t>
  </si>
  <si>
    <t>200mg + 87mg</t>
  </si>
  <si>
    <t>333mg + 145mg</t>
  </si>
  <si>
    <t>288,2mg/5ml</t>
  </si>
  <si>
    <t>syrop</t>
  </si>
  <si>
    <t>1 butelka a 150ml</t>
  </si>
  <si>
    <t>Zamawiający wymaga wymiany niezużytego leku na dobrą datę ważności minimum miesiąc przed końcem terminu ważności.</t>
  </si>
  <si>
    <t>Zamawiający wymaga, aby pozycje 1-4 pochodziły od tego samego producenta.</t>
  </si>
  <si>
    <t xml:space="preserve">Ceftazidimum </t>
  </si>
  <si>
    <t>Ceftazidimum</t>
  </si>
  <si>
    <t>Pakiet nr 1 Leki stosowane w chorobach przewodu pokarmowego.</t>
  </si>
  <si>
    <t>Kod CPV: 33600000-6; 33610000-9</t>
  </si>
  <si>
    <t>Kod CPV: 33600000-6; 33675000-2</t>
  </si>
  <si>
    <t>Pakiet nr 2 Leki antyhistaminowe</t>
  </si>
  <si>
    <t>Kod CPV: 33600000-6; 33661200-3</t>
  </si>
  <si>
    <t>Pakiet nr 3 Leki przeciwbólowe</t>
  </si>
  <si>
    <t>Kod CPV: 33600000-6; 33622000-6</t>
  </si>
  <si>
    <t>Pakiet nr 4 Leki dla układu sercowo-naczyniowego</t>
  </si>
  <si>
    <t>Kod CPV: 33600000-6; 33651100-9; 33651400-2</t>
  </si>
  <si>
    <t xml:space="preserve">Pakiet nr 5 Antybiotyki i chemioterapeutyki </t>
  </si>
  <si>
    <t>Kod CPV: 33600000-6; 33622000-6; 33661000-1</t>
  </si>
  <si>
    <t>Pakiet nr 6 Leki dla układu nerwowego i sercowo-naczyniowego</t>
  </si>
  <si>
    <t>Kod CPV: 33600000-6</t>
  </si>
  <si>
    <t xml:space="preserve">Pakiet nr 7 Produkty lecznicze </t>
  </si>
  <si>
    <t>Kod CPV: 33600000-6; 33661000-1; 33661200-3</t>
  </si>
  <si>
    <t>Pakiet nr 8 Leki uspokajające i przeciwbólowe</t>
  </si>
  <si>
    <t>Pakiet nr 9 Produkty lecznicze II</t>
  </si>
  <si>
    <t>Kod CPV: 33600000-6; 33661100-2</t>
  </si>
  <si>
    <t>Pakiet nr 10 Leki znieczulające</t>
  </si>
  <si>
    <t>Pakiet nr 11 Antybiotyki i chemioterapeutyki II</t>
  </si>
  <si>
    <t>Kod CPV: 33600000-6; 33651100-9</t>
  </si>
  <si>
    <t>Pakiet nr 12 Produkty lecznicze III</t>
  </si>
  <si>
    <t>Pakiet nr 13 Leki przeciwbólowe</t>
  </si>
  <si>
    <t>Pakiet nr 14 Leki dla układu sercowo-naczyniowego II</t>
  </si>
  <si>
    <t>Pakiet nr 15 Produkty lecznicze III</t>
  </si>
  <si>
    <t>Kod CPV: 33600000-6; 33621200-1</t>
  </si>
  <si>
    <t>Pakiet nr 16 Leki przeciwkrwotoczne</t>
  </si>
  <si>
    <t>Pakiet nr 17 Leki dla układu sercowo-naczyniowego III</t>
  </si>
  <si>
    <t>Pakiet nr 20 Leki przeciwbólowe</t>
  </si>
  <si>
    <t>Pakiet nr 21 Leki zwiotczające</t>
  </si>
  <si>
    <t>Kod CPV: 33600000-6; 33661000-1</t>
  </si>
  <si>
    <t>Pakiet nr 22 Substancje psychotropowe</t>
  </si>
  <si>
    <t xml:space="preserve">Pakiet nr 23 Środki odurzające i substancje psychotropowe </t>
  </si>
  <si>
    <t>Pakiet nr 24 Substancje psychotropowe II</t>
  </si>
  <si>
    <t>Pakiet nr 25 Środki odurzające</t>
  </si>
  <si>
    <t>Pakiet nr 26 Środki odurzające II</t>
  </si>
  <si>
    <t>Pakiet nr 27 Środki odurzające III</t>
  </si>
  <si>
    <t>Pakiet nr 28 Środki odurzające IV</t>
  </si>
  <si>
    <t>Pakiet nr 29 Produkty lecznicze III</t>
  </si>
  <si>
    <t>Pakiet nr 30 Leki dla układu sercowo-naczyniowego III</t>
  </si>
  <si>
    <t>Pakiet nr 31 Leki dla układu sercowo-naczyniowego IV</t>
  </si>
  <si>
    <t>Pakiet nr 32  Leki dla układu sercowo-naczyniowego V</t>
  </si>
  <si>
    <t>Pakiet nr 33 Leki sterydowe</t>
  </si>
  <si>
    <t>Kod CPV: 33600000-6; 33642200-4</t>
  </si>
  <si>
    <t>Pakiet nr 35 Leki dla układu sercowo-naczyniowego V</t>
  </si>
  <si>
    <t>Kod CPV: 33600000-6; 33613000-0</t>
  </si>
  <si>
    <t>Pakiet nr 36 Środki przeczyszczające</t>
  </si>
  <si>
    <t>Pakiet nr 37 Leki dla układu nerwowego</t>
  </si>
  <si>
    <t>Kod CPV: 33600000-6; 33610000-9; 33612000-3</t>
  </si>
  <si>
    <t>Kod CPV: 33600000-6; 33621300-2</t>
  </si>
  <si>
    <t>Pakiet nr 39 Preparat żelaza</t>
  </si>
  <si>
    <t>Kod CPV: 33600000-6; 33621100-0</t>
  </si>
  <si>
    <t>Pakiet nr 40 Leki trombolityczne</t>
  </si>
  <si>
    <t>Pakiet nr 41 Antybiotyki i chemioterapeutyki III</t>
  </si>
  <si>
    <t>Pakiet nr 42  Antybiotyki i chemioterapeutyki IV</t>
  </si>
  <si>
    <t>Pakiet nr 43 Antybiotyki i chemioterapeutyki V</t>
  </si>
  <si>
    <t>Pakiet nr 44 Antybiotyki i chemioterapeutyki VI</t>
  </si>
  <si>
    <t>Pakiet nr 45 Antybiotyki i chemioterapeutyki VII</t>
  </si>
  <si>
    <t>Pakiet nr 46 Antybiotyki i chemioterapeutyki VIII</t>
  </si>
  <si>
    <t>Pakiet nr 47 Antybiotyki i chemioterapeutyki IX</t>
  </si>
  <si>
    <t>Pakiet nr 48 Antybiotyki i chemioterapeutyki X</t>
  </si>
  <si>
    <t>Pakiet nr 49 Antybiotyki i chemioterapeutyki XI</t>
  </si>
  <si>
    <t xml:space="preserve">Pakiet nr 50 Leki anestetyczne </t>
  </si>
  <si>
    <t>Pakiet nr 51 Leki anestetyczne II</t>
  </si>
  <si>
    <t>Pakiet nr 52 Środki znieczulające</t>
  </si>
  <si>
    <t>Pakiet nr 55 Leki przeciwkrwotoczne</t>
  </si>
  <si>
    <t>Kod CPV: 33600000-6; 33615100-5</t>
  </si>
  <si>
    <t>Pakiet nr 56 Insuliny</t>
  </si>
  <si>
    <t>Pakiet nr 57 Insuliny II</t>
  </si>
  <si>
    <t>Pakiet nr 58 Leki sterydowe II</t>
  </si>
  <si>
    <t>Pakiet nr 59 Leki dla układu sercowo-naczyniowego III</t>
  </si>
  <si>
    <t>Pakiet nr 60 Leki sterydowe III</t>
  </si>
  <si>
    <t>Kod CPV: 33600000-6; 33661300-4</t>
  </si>
  <si>
    <t>1 fiol. roszku + amp. rozp.</t>
  </si>
  <si>
    <t>10mg/10ml</t>
  </si>
  <si>
    <t>Zamawiający wymaga od wykonawcy nieodpłatnego użyczenia 25 parowników kompatybilnych z aparatami do znieczulenia zamawiającego.</t>
  </si>
  <si>
    <t>Zamawiający wymaga od wykonawcy nieodpłatnego użyczenia 25 kompatybilnych parowników z aparatem do znieczulenia FABIUS Drager.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</si>
  <si>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</si>
  <si>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</si>
  <si>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</si>
  <si>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</si>
  <si>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</si>
  <si>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</si>
  <si>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</si>
  <si>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</si>
  <si>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</si>
  <si>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</si>
  <si>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</si>
  <si>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</si>
  <si>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</si>
  <si>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</si>
  <si>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</si>
  <si>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</si>
  <si>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</si>
  <si>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</si>
  <si>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</si>
  <si>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Kod CPV: 33600000-6, 33621400-3</t>
  </si>
  <si>
    <t>Objętość</t>
  </si>
  <si>
    <t>Rodzaj opakowania jednostkowego</t>
  </si>
  <si>
    <t>Wartość netto
(7x9)</t>
  </si>
  <si>
    <t xml:space="preserve">Roztwór albuminy ludzkiej 20% </t>
  </si>
  <si>
    <t>50 ml</t>
  </si>
  <si>
    <t>butelka / worek</t>
  </si>
  <si>
    <t>szt.</t>
  </si>
  <si>
    <t>100 ml</t>
  </si>
  <si>
    <t>Razem:</t>
  </si>
  <si>
    <t>20.</t>
  </si>
  <si>
    <t>Pakiet nr 18 Leki przeciwpadaczkowe</t>
  </si>
  <si>
    <t>Pakiet nr 19 - Roztwór albuminy ludzkiej</t>
  </si>
  <si>
    <t>Pakiet nr 34 Produkty lecznicze IV</t>
  </si>
  <si>
    <t xml:space="preserve">1. </t>
  </si>
  <si>
    <t>Pakiet nr 53 Heparyny drobnocząsteczkowe III</t>
  </si>
  <si>
    <t>Pakiet nr 54 Leki dla układu sercowo-naczyniowego IV</t>
  </si>
  <si>
    <t xml:space="preserve">1000mg / 100ml </t>
  </si>
  <si>
    <t>roztw. do infuzji</t>
  </si>
  <si>
    <t xml:space="preserve">Amikacin </t>
  </si>
  <si>
    <t xml:space="preserve">250mg/ 100ml </t>
  </si>
  <si>
    <t>Amikacin</t>
  </si>
  <si>
    <t xml:space="preserve">500mg/ 100ml </t>
  </si>
  <si>
    <t xml:space="preserve">80mg/ 80ml </t>
  </si>
  <si>
    <t xml:space="preserve"> roztw. do infuzji</t>
  </si>
  <si>
    <t>Gentamicin</t>
  </si>
  <si>
    <t>240mg/ 80ml</t>
  </si>
  <si>
    <t>Tobramycin</t>
  </si>
  <si>
    <t>360mg/ 120ml</t>
  </si>
  <si>
    <t>Pakiet nr 61 Antybiotyki i chemioterapeutyki XII</t>
  </si>
  <si>
    <t xml:space="preserve">Kod CPV: 33600000-6; 33651100-9; </t>
  </si>
  <si>
    <t>Pakiet nr 62 Antybiotyki i chemioterapeutyki XIII</t>
  </si>
  <si>
    <t>500mg/ 100ml</t>
  </si>
  <si>
    <t xml:space="preserve">roztw. do infuzji </t>
  </si>
  <si>
    <t xml:space="preserve">Metronidazole </t>
  </si>
  <si>
    <t>gąbka</t>
  </si>
  <si>
    <t>1 szt.</t>
  </si>
  <si>
    <t>130mg (2mg/cm2 )</t>
  </si>
  <si>
    <t>Rozmiar</t>
  </si>
  <si>
    <t xml:space="preserve">Gentamycinum </t>
  </si>
  <si>
    <t xml:space="preserve">10x10x0,5 cm  </t>
  </si>
  <si>
    <t>Załącznik nr 2 do SWZ</t>
  </si>
  <si>
    <t xml:space="preserve">Wartość brutto
</t>
  </si>
  <si>
    <t>Znak sprawy: 2/2023</t>
  </si>
  <si>
    <t>Znak sprawy:2/2023</t>
  </si>
  <si>
    <t>Nr sprawy: 2/2023</t>
  </si>
  <si>
    <t>Pakiet nr 38 Leki dla przewodu pokarmowego</t>
  </si>
  <si>
    <t>Pakiet nr 63 Gąbka z gentamycyną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</si>
</sst>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&quot; zł&quot;"/>
    <numFmt numFmtId="166" formatCode="#,##0.00&quot; zł &quot;;#,##0.00&quot; zł &quot;;&quot;-&quot;#&quot; zł &quot;;&quot; &quot;@&quot; &quot;"/>
    <numFmt numFmtId="167" formatCode="#,##0.00&quot;     &quot;"/>
    <numFmt numFmtId="168" formatCode="#,##0.00&quot;      &quot;;#,##0.00&quot;      &quot;;&quot;-&quot;#&quot;      &quot;;@&quot; &quot;"/>
    <numFmt numFmtId="169" formatCode="#,##0.00&quot; zł &quot;;#,##0.00&quot; zł &quot;;\-#&quot; zł &quot;;@\ "/>
    <numFmt numFmtId="170" formatCode="#,##0.00&quot; zł &quot;;#,##0.00&quot; zł &quot;;\-#&quot; zł &quot;;\ @\ "/>
    <numFmt numFmtId="171" formatCode="#,##0.00&quot;      &quot;;#,##0.00&quot;      &quot;;\-#&quot;      &quot;;@\ "/>
    <numFmt numFmtId="172" formatCode="#,##0.00\ [$zł-415];[Red]\-#,##0.00\ [$zł-415]"/>
    <numFmt numFmtId="173" formatCode="_-* #,##0.00\ [$zł-415]_-;\-* #,##0.00\ [$zł-415]_-;_-* &quot;-&quot;??\ [$zł-415]_-;_-@_-"/>
    <numFmt numFmtId="174" formatCode="[$-415]General"/>
    <numFmt numFmtId="175" formatCode="#,##0.00&quot; zł &quot;;#,##0.00&quot; zł &quot;;&quot;-&quot;#&quot; zł &quot;;@&quot; &quot;"/>
    <numFmt numFmtId="176" formatCode="[$-415]0%"/>
    <numFmt numFmtId="177" formatCode="&quot; &quot;#,##0.00&quot; zł &quot;;&quot;-&quot;#,##0.00&quot; zł &quot;;&quot;-&quot;#&quot; zł &quot;;&quot; &quot;@&quot; &quot;"/>
    <numFmt numFmtId="178" formatCode="&quot; &quot;#,##0.00&quot; &quot;[$zł-415]&quot; &quot;;&quot;-&quot;#,##0.00&quot; &quot;[$zł-415]&quot; &quot;;&quot;-&quot;00&quot; &quot;[$zł-415]&quot; &quot;;&quot; &quot;@&quot; &quot;"/>
    <numFmt numFmtId="179" formatCode="&quot; &quot;#,##0.00&quot; &quot;[$zł-415]&quot; &quot;;&quot;-&quot;#,##0.00&quot; &quot;[$zł-415]&quot; &quot;;&quot; -&quot;00&quot; &quot;[$zł-415]&quot; &quot;;&quot; &quot;@&quot; &quot;"/>
  </numFmts>
  <fonts count="8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2"/>
      <color rgb="FF000000"/>
      <name val="Times New Roman CE"/>
      <charset val="238"/>
    </font>
    <font>
      <sz val="10"/>
      <color rgb="FF000000"/>
      <name val="Arial CE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11"/>
      <color indexed="8"/>
      <name val="Czcionka tekstu podstawowego"/>
      <charset val="238"/>
    </font>
    <font>
      <sz val="8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Liberation Sans1"/>
      <charset val="238"/>
    </font>
    <font>
      <b/>
      <i/>
      <sz val="16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b/>
      <i/>
      <sz val="11"/>
      <color indexed="10"/>
      <name val="Czcionka tekstu podstawowego1"/>
      <charset val="238"/>
    </font>
    <font>
      <sz val="10"/>
      <color indexed="8"/>
      <name val="Arial CE"/>
      <charset val="238"/>
    </font>
    <font>
      <sz val="8"/>
      <color indexed="63"/>
      <name val="Tahoma"/>
      <family val="2"/>
      <charset val="238"/>
    </font>
    <font>
      <sz val="8"/>
      <name val="Tahoma"/>
      <family val="2"/>
      <charset val="238"/>
    </font>
    <font>
      <strike/>
      <sz val="8"/>
      <name val="Tahoma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color rgb="FFFF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zcionka tekstu podstawowego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rgb="FF800080"/>
      <name val="Czcionka tekstu podstawowego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rgb="FFFF99CC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0">
    <xf numFmtId="0" fontId="0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168" fontId="6" fillId="0" borderId="0"/>
    <xf numFmtId="0" fontId="7" fillId="6" borderId="0"/>
    <xf numFmtId="166" fontId="2" fillId="0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>
      <alignment horizontal="center" textRotation="90"/>
    </xf>
    <xf numFmtId="0" fontId="14" fillId="8" borderId="0"/>
    <xf numFmtId="0" fontId="15" fillId="0" borderId="0"/>
    <xf numFmtId="0" fontId="16" fillId="0" borderId="0"/>
    <xf numFmtId="0" fontId="16" fillId="0" borderId="0"/>
    <xf numFmtId="0" fontId="17" fillId="8" borderId="1"/>
    <xf numFmtId="0" fontId="18" fillId="0" borderId="0"/>
    <xf numFmtId="164" fontId="18" fillId="0" borderId="0"/>
    <xf numFmtId="0" fontId="2" fillId="0" borderId="0"/>
    <xf numFmtId="0" fontId="2" fillId="0" borderId="0"/>
    <xf numFmtId="0" fontId="5" fillId="0" borderId="0"/>
    <xf numFmtId="0" fontId="26" fillId="0" borderId="0"/>
    <xf numFmtId="169" fontId="26" fillId="0" borderId="0" applyBorder="0" applyProtection="0"/>
    <xf numFmtId="0" fontId="28" fillId="0" borderId="0" applyNumberFormat="0" applyBorder="0" applyProtection="0"/>
    <xf numFmtId="0" fontId="30" fillId="0" borderId="0"/>
    <xf numFmtId="0" fontId="26" fillId="0" borderId="0"/>
    <xf numFmtId="170" fontId="26" fillId="0" borderId="0"/>
    <xf numFmtId="0" fontId="32" fillId="0" borderId="0"/>
    <xf numFmtId="171" fontId="33" fillId="0" borderId="0"/>
    <xf numFmtId="0" fontId="34" fillId="0" borderId="0">
      <alignment horizontal="center"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>
      <alignment horizontal="center" textRotation="90"/>
    </xf>
    <xf numFmtId="0" fontId="35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 horizontal="center" textRotation="90"/>
    </xf>
    <xf numFmtId="0" fontId="35" fillId="0" borderId="0">
      <alignment horizontal="center" textRotation="90"/>
    </xf>
    <xf numFmtId="0" fontId="35" fillId="0" borderId="0">
      <alignment horizontal="center" textRotation="90"/>
    </xf>
    <xf numFmtId="0" fontId="34" fillId="0" borderId="0">
      <alignment horizontal="center" textRotation="90"/>
    </xf>
    <xf numFmtId="0" fontId="32" fillId="0" borderId="0"/>
    <xf numFmtId="0" fontId="32" fillId="0" borderId="0"/>
    <xf numFmtId="0" fontId="26" fillId="0" borderId="0"/>
    <xf numFmtId="0" fontId="36" fillId="0" borderId="0"/>
    <xf numFmtId="0" fontId="37" fillId="0" borderId="0" applyNumberFormat="0" applyBorder="0" applyProtection="0"/>
    <xf numFmtId="0" fontId="37" fillId="0" borderId="0"/>
    <xf numFmtId="0" fontId="38" fillId="0" borderId="0"/>
    <xf numFmtId="0" fontId="39" fillId="0" borderId="0" applyNumberFormat="0" applyFill="0" applyBorder="0" applyProtection="0"/>
    <xf numFmtId="0" fontId="30" fillId="0" borderId="0" applyNumberFormat="0" applyBorder="0" applyProtection="0"/>
    <xf numFmtId="0" fontId="30" fillId="0" borderId="0"/>
    <xf numFmtId="0" fontId="30" fillId="0" borderId="0"/>
    <xf numFmtId="0" fontId="38" fillId="0" borderId="0"/>
    <xf numFmtId="0" fontId="30" fillId="0" borderId="0" applyNumberFormat="0" applyBorder="0" applyProtection="0"/>
    <xf numFmtId="0" fontId="30" fillId="0" borderId="0"/>
    <xf numFmtId="0" fontId="30" fillId="0" borderId="0"/>
    <xf numFmtId="9" fontId="26" fillId="0" borderId="0" applyBorder="0" applyProtection="0"/>
    <xf numFmtId="9" fontId="26" fillId="0" borderId="0" applyFill="0" applyBorder="0" applyAlignment="0" applyProtection="0"/>
    <xf numFmtId="0" fontId="40" fillId="0" borderId="0"/>
    <xf numFmtId="0" fontId="41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/>
    <xf numFmtId="0" fontId="41" fillId="0" borderId="0"/>
    <xf numFmtId="0" fontId="40" fillId="0" borderId="0"/>
    <xf numFmtId="172" fontId="40" fillId="0" borderId="0"/>
    <xf numFmtId="172" fontId="41" fillId="0" borderId="0"/>
    <xf numFmtId="172" fontId="41" fillId="0" borderId="0" applyBorder="0" applyProtection="0"/>
    <xf numFmtId="172" fontId="41" fillId="0" borderId="0" applyBorder="0" applyProtection="0"/>
    <xf numFmtId="172" fontId="41" fillId="0" borderId="0"/>
    <xf numFmtId="172" fontId="41" fillId="0" borderId="0"/>
    <xf numFmtId="172" fontId="40" fillId="0" borderId="0"/>
    <xf numFmtId="172" fontId="40" fillId="0" borderId="0" applyBorder="0" applyProtection="0"/>
    <xf numFmtId="172" fontId="40" fillId="0" borderId="0"/>
    <xf numFmtId="169" fontId="26" fillId="0" borderId="0"/>
    <xf numFmtId="170" fontId="26" fillId="0" borderId="0"/>
    <xf numFmtId="169" fontId="26" fillId="0" borderId="0"/>
    <xf numFmtId="170" fontId="26" fillId="0" borderId="0"/>
    <xf numFmtId="0" fontId="43" fillId="0" borderId="0" applyNumberFormat="0" applyBorder="0" applyProtection="0"/>
    <xf numFmtId="0" fontId="43" fillId="0" borderId="0" applyNumberFormat="0" applyBorder="0" applyProtection="0"/>
    <xf numFmtId="169" fontId="26" fillId="0" borderId="0" applyBorder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2" fillId="0" borderId="0" applyNumberFormat="0" applyBorder="0" applyProtection="0"/>
    <xf numFmtId="0" fontId="2" fillId="0" borderId="0"/>
    <xf numFmtId="174" fontId="58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9" fillId="2" borderId="0"/>
    <xf numFmtId="0" fontId="59" fillId="3" borderId="0"/>
    <xf numFmtId="0" fontId="60" fillId="4" borderId="0"/>
    <xf numFmtId="0" fontId="60" fillId="0" borderId="0"/>
    <xf numFmtId="0" fontId="61" fillId="5" borderId="0"/>
    <xf numFmtId="0" fontId="62" fillId="6" borderId="0"/>
    <xf numFmtId="175" fontId="63" fillId="0" borderId="0"/>
    <xf numFmtId="175" fontId="63" fillId="0" borderId="0"/>
    <xf numFmtId="0" fontId="63" fillId="0" borderId="0"/>
    <xf numFmtId="174" fontId="64" fillId="19" borderId="0" applyBorder="0" applyProtection="0"/>
    <xf numFmtId="174" fontId="2" fillId="0" borderId="0" applyBorder="0" applyProtection="0"/>
    <xf numFmtId="174" fontId="2" fillId="0" borderId="0" applyBorder="0" applyProtection="0"/>
    <xf numFmtId="174" fontId="58" fillId="0" borderId="0" applyBorder="0" applyProtection="0"/>
    <xf numFmtId="0" fontId="65" fillId="0" borderId="0"/>
    <xf numFmtId="0" fontId="66" fillId="7" borderId="0"/>
    <xf numFmtId="0" fontId="67" fillId="0" borderId="0"/>
    <xf numFmtId="0" fontId="68" fillId="0" borderId="0"/>
    <xf numFmtId="0" fontId="69" fillId="0" borderId="0">
      <alignment horizontal="center"/>
    </xf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1" fillId="0" borderId="0"/>
    <xf numFmtId="0" fontId="69" fillId="0" borderId="0">
      <alignment horizontal="center"/>
    </xf>
    <xf numFmtId="0" fontId="69" fillId="0" borderId="0">
      <alignment horizontal="center"/>
    </xf>
    <xf numFmtId="0" fontId="69" fillId="0" borderId="0">
      <alignment horizontal="center"/>
    </xf>
    <xf numFmtId="0" fontId="69" fillId="0" borderId="0">
      <alignment horizontal="center"/>
    </xf>
    <xf numFmtId="0" fontId="69" fillId="0" borderId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69" fillId="0" borderId="0">
      <alignment horizontal="center" textRotation="90"/>
    </xf>
    <xf numFmtId="0" fontId="69" fillId="0" borderId="0">
      <alignment horizontal="center" textRotation="90"/>
    </xf>
    <xf numFmtId="0" fontId="69" fillId="0" borderId="0">
      <alignment horizontal="center" textRotation="90"/>
    </xf>
    <xf numFmtId="0" fontId="69" fillId="0" borderId="0">
      <alignment horizontal="center" textRotation="90"/>
    </xf>
    <xf numFmtId="0" fontId="72" fillId="8" borderId="0"/>
    <xf numFmtId="0" fontId="73" fillId="0" borderId="0"/>
    <xf numFmtId="0" fontId="1" fillId="0" borderId="0"/>
    <xf numFmtId="0" fontId="1" fillId="0" borderId="0"/>
    <xf numFmtId="0" fontId="26" fillId="0" borderId="0"/>
    <xf numFmtId="0" fontId="37" fillId="0" borderId="0"/>
    <xf numFmtId="0" fontId="15" fillId="0" borderId="0"/>
    <xf numFmtId="0" fontId="30" fillId="0" borderId="0" applyNumberFormat="0" applyFill="0" applyBorder="0" applyProtection="0"/>
    <xf numFmtId="0" fontId="2" fillId="0" borderId="0"/>
    <xf numFmtId="0" fontId="2" fillId="0" borderId="0" applyNumberFormat="0" applyBorder="0" applyProtection="0"/>
    <xf numFmtId="0" fontId="53" fillId="0" borderId="0"/>
    <xf numFmtId="0" fontId="74" fillId="8" borderId="1"/>
    <xf numFmtId="9" fontId="2" fillId="0" borderId="0" applyBorder="0" applyProtection="0"/>
    <xf numFmtId="176" fontId="2" fillId="0" borderId="0" applyBorder="0" applyProtection="0"/>
    <xf numFmtId="9" fontId="26" fillId="0" borderId="0" applyBorder="0" applyProtection="0"/>
    <xf numFmtId="9" fontId="2" fillId="0" borderId="0" applyBorder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76" fillId="0" borderId="0" applyNumberFormat="0" applyBorder="0" applyProtection="0"/>
    <xf numFmtId="0" fontId="76" fillId="0" borderId="0" applyNumberFormat="0" applyBorder="0" applyProtection="0"/>
    <xf numFmtId="0" fontId="76" fillId="0" borderId="0" applyNumberFormat="0" applyBorder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164" fontId="75" fillId="0" borderId="0"/>
    <xf numFmtId="164" fontId="76" fillId="0" borderId="0" applyBorder="0" applyProtection="0"/>
    <xf numFmtId="164" fontId="76" fillId="0" borderId="0" applyBorder="0" applyProtection="0"/>
    <xf numFmtId="164" fontId="76" fillId="0" borderId="0" applyBorder="0" applyProtection="0"/>
    <xf numFmtId="164" fontId="75" fillId="0" borderId="0"/>
    <xf numFmtId="164" fontId="75" fillId="0" borderId="0"/>
    <xf numFmtId="164" fontId="75" fillId="0" borderId="0"/>
    <xf numFmtId="164" fontId="75" fillId="0" borderId="0"/>
    <xf numFmtId="0" fontId="77" fillId="0" borderId="0"/>
    <xf numFmtId="169" fontId="73" fillId="0" borderId="0"/>
    <xf numFmtId="174" fontId="78" fillId="0" borderId="0" applyBorder="0" applyProtection="0"/>
    <xf numFmtId="172" fontId="40" fillId="0" borderId="0" applyBorder="0" applyProtection="0"/>
    <xf numFmtId="0" fontId="79" fillId="0" borderId="0" applyNumberFormat="0" applyBorder="0" applyProtection="0"/>
    <xf numFmtId="169" fontId="73" fillId="0" borderId="0"/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/>
    <xf numFmtId="169" fontId="26" fillId="0" borderId="0" applyBorder="0" applyProtection="0"/>
    <xf numFmtId="169" fontId="2" fillId="0" borderId="0"/>
    <xf numFmtId="177" fontId="2" fillId="0" borderId="0" applyBorder="0" applyProtection="0"/>
    <xf numFmtId="170" fontId="26" fillId="0" borderId="0"/>
    <xf numFmtId="44" fontId="53" fillId="0" borderId="0" applyFont="0" applyFill="0" applyBorder="0" applyAlignment="0" applyProtection="0"/>
    <xf numFmtId="178" fontId="73" fillId="0" borderId="0" applyFont="0" applyBorder="0" applyProtection="0"/>
    <xf numFmtId="169" fontId="2" fillId="0" borderId="0"/>
    <xf numFmtId="169" fontId="2" fillId="0" borderId="0"/>
    <xf numFmtId="179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1" fillId="0" borderId="0"/>
  </cellStyleXfs>
  <cellXfs count="27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6" fontId="19" fillId="0" borderId="2" xfId="8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164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9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19" fillId="9" borderId="2" xfId="17" applyFont="1" applyFill="1" applyBorder="1" applyAlignment="1">
      <alignment horizontal="center" vertical="center" wrapText="1"/>
    </xf>
    <xf numFmtId="0" fontId="20" fillId="9" borderId="2" xfId="17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9" fillId="9" borderId="2" xfId="17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167" fontId="20" fillId="0" borderId="0" xfId="0" applyNumberFormat="1" applyFont="1" applyAlignment="1">
      <alignment horizontal="center" vertical="center"/>
    </xf>
    <xf numFmtId="166" fontId="19" fillId="0" borderId="2" xfId="8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2" xfId="18" applyFont="1" applyBorder="1" applyAlignment="1">
      <alignment horizontal="center" vertical="center"/>
    </xf>
    <xf numFmtId="0" fontId="20" fillId="0" borderId="2" xfId="18" applyFont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 wrapText="1"/>
    </xf>
    <xf numFmtId="166" fontId="19" fillId="9" borderId="8" xfId="8" applyFont="1" applyFill="1" applyBorder="1" applyAlignment="1">
      <alignment horizontal="center" vertical="center" wrapText="1"/>
    </xf>
    <xf numFmtId="0" fontId="19" fillId="0" borderId="2" xfId="17" applyFont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 wrapText="1"/>
    </xf>
    <xf numFmtId="164" fontId="19" fillId="9" borderId="2" xfId="17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left" wrapText="1"/>
    </xf>
    <xf numFmtId="0" fontId="19" fillId="0" borderId="5" xfId="17" applyFont="1" applyBorder="1" applyAlignment="1">
      <alignment horizontal="center" vertical="center"/>
    </xf>
    <xf numFmtId="0" fontId="19" fillId="9" borderId="9" xfId="17" applyFont="1" applyFill="1" applyBorder="1" applyAlignment="1">
      <alignment horizontal="center" vertical="center" wrapText="1"/>
    </xf>
    <xf numFmtId="0" fontId="19" fillId="9" borderId="4" xfId="17" applyFont="1" applyFill="1" applyBorder="1" applyAlignment="1">
      <alignment horizontal="center" vertical="center" wrapText="1"/>
    </xf>
    <xf numFmtId="0" fontId="20" fillId="9" borderId="4" xfId="17" applyFont="1" applyFill="1" applyBorder="1" applyAlignment="1">
      <alignment horizontal="center" vertical="center" wrapText="1"/>
    </xf>
    <xf numFmtId="0" fontId="25" fillId="0" borderId="0" xfId="0" applyFont="1"/>
    <xf numFmtId="0" fontId="31" fillId="0" borderId="13" xfId="31" applyFont="1" applyBorder="1" applyAlignment="1">
      <alignment vertical="center" wrapText="1"/>
    </xf>
    <xf numFmtId="0" fontId="26" fillId="0" borderId="0" xfId="48"/>
    <xf numFmtId="0" fontId="31" fillId="0" borderId="0" xfId="48" applyFont="1"/>
    <xf numFmtId="0" fontId="42" fillId="0" borderId="0" xfId="27" applyNumberFormat="1" applyFont="1" applyBorder="1" applyProtection="1"/>
    <xf numFmtId="0" fontId="31" fillId="0" borderId="10" xfId="31" applyFont="1" applyBorder="1" applyAlignment="1">
      <alignment vertical="center" wrapText="1"/>
    </xf>
    <xf numFmtId="0" fontId="44" fillId="0" borderId="11" xfId="48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45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12" borderId="0" xfId="0" applyFont="1" applyFill="1" applyAlignment="1">
      <alignment horizontal="left"/>
    </xf>
    <xf numFmtId="0" fontId="20" fillId="13" borderId="15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/>
    </xf>
    <xf numFmtId="169" fontId="20" fillId="14" borderId="15" xfId="86" applyNumberFormat="1" applyFont="1" applyFill="1" applyBorder="1" applyAlignment="1" applyProtection="1">
      <alignment horizontal="center" vertical="center"/>
    </xf>
    <xf numFmtId="169" fontId="20" fillId="0" borderId="15" xfId="86" applyNumberFormat="1" applyFont="1" applyBorder="1" applyAlignment="1" applyProtection="1">
      <alignment horizontal="right" wrapText="1"/>
    </xf>
    <xf numFmtId="0" fontId="19" fillId="0" borderId="0" xfId="0" applyFont="1" applyAlignment="1">
      <alignment horizontal="left" vertical="center" wrapText="1"/>
    </xf>
    <xf numFmtId="169" fontId="20" fillId="0" borderId="0" xfId="0" applyNumberFormat="1" applyFont="1" applyAlignment="1">
      <alignment horizontal="center" vertical="center" wrapText="1"/>
    </xf>
    <xf numFmtId="169" fontId="20" fillId="0" borderId="0" xfId="88" applyNumberFormat="1" applyFont="1" applyAlignment="1">
      <alignment horizontal="center" vertical="center" wrapText="1"/>
    </xf>
    <xf numFmtId="169" fontId="20" fillId="0" borderId="0" xfId="88" applyNumberFormat="1" applyFont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7" xfId="0" applyBorder="1"/>
    <xf numFmtId="0" fontId="45" fillId="0" borderId="17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19" fillId="11" borderId="18" xfId="0" applyFont="1" applyFill="1" applyBorder="1" applyAlignment="1">
      <alignment horizontal="center"/>
    </xf>
    <xf numFmtId="169" fontId="20" fillId="14" borderId="19" xfId="86" applyNumberFormat="1" applyFont="1" applyFill="1" applyBorder="1" applyAlignment="1" applyProtection="1">
      <alignment horizontal="center" vertical="center"/>
    </xf>
    <xf numFmtId="169" fontId="20" fillId="0" borderId="19" xfId="86" applyNumberFormat="1" applyFont="1" applyBorder="1" applyAlignment="1" applyProtection="1">
      <alignment horizontal="right" wrapText="1"/>
    </xf>
    <xf numFmtId="0" fontId="19" fillId="9" borderId="17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169" fontId="20" fillId="14" borderId="17" xfId="86" applyNumberFormat="1" applyFont="1" applyFill="1" applyBorder="1" applyAlignment="1" applyProtection="1">
      <alignment horizontal="center" vertical="center"/>
    </xf>
    <xf numFmtId="0" fontId="19" fillId="0" borderId="5" xfId="0" applyFont="1" applyBorder="1"/>
    <xf numFmtId="0" fontId="19" fillId="9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19" fillId="0" borderId="17" xfId="0" applyFont="1" applyBorder="1"/>
    <xf numFmtId="0" fontId="45" fillId="9" borderId="2" xfId="17" applyFont="1" applyFill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8" fillId="0" borderId="10" xfId="31" applyFont="1" applyBorder="1" applyAlignment="1">
      <alignment vertical="center" wrapText="1"/>
    </xf>
    <xf numFmtId="0" fontId="45" fillId="0" borderId="2" xfId="0" applyFont="1" applyBorder="1" applyAlignment="1">
      <alignment horizontal="left" wrapText="1"/>
    </xf>
    <xf numFmtId="0" fontId="45" fillId="0" borderId="2" xfId="0" applyFont="1" applyBorder="1"/>
    <xf numFmtId="49" fontId="45" fillId="0" borderId="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19" fillId="0" borderId="5" xfId="18" applyFont="1" applyBorder="1" applyAlignment="1">
      <alignment horizontal="center" vertical="center"/>
    </xf>
    <xf numFmtId="0" fontId="20" fillId="0" borderId="5" xfId="18" applyFont="1" applyBorder="1" applyAlignment="1">
      <alignment horizontal="center" vertical="center"/>
    </xf>
    <xf numFmtId="0" fontId="19" fillId="0" borderId="7" xfId="0" applyFont="1" applyBorder="1"/>
    <xf numFmtId="0" fontId="19" fillId="0" borderId="7" xfId="0" applyFont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/>
    </xf>
    <xf numFmtId="0" fontId="19" fillId="0" borderId="17" xfId="18" applyFont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11" borderId="20" xfId="0" applyFont="1" applyFill="1" applyBorder="1" applyAlignment="1">
      <alignment horizontal="center"/>
    </xf>
    <xf numFmtId="0" fontId="19" fillId="11" borderId="17" xfId="0" applyFont="1" applyFill="1" applyBorder="1" applyAlignment="1">
      <alignment horizontal="center"/>
    </xf>
    <xf numFmtId="9" fontId="19" fillId="9" borderId="2" xfId="17" applyNumberFormat="1" applyFont="1" applyFill="1" applyBorder="1" applyAlignment="1">
      <alignment horizontal="center" vertical="center"/>
    </xf>
    <xf numFmtId="0" fontId="31" fillId="0" borderId="11" xfId="48" applyFont="1" applyBorder="1" applyAlignment="1">
      <alignment horizontal="left" vertical="center"/>
    </xf>
    <xf numFmtId="0" fontId="29" fillId="0" borderId="11" xfId="83" applyNumberFormat="1" applyFont="1" applyBorder="1" applyAlignment="1" applyProtection="1">
      <alignment horizontal="center" vertical="center" wrapText="1"/>
    </xf>
    <xf numFmtId="0" fontId="27" fillId="0" borderId="11" xfId="83" applyNumberFormat="1" applyFont="1" applyBorder="1" applyAlignment="1" applyProtection="1">
      <alignment horizontal="center" vertical="center" wrapText="1"/>
    </xf>
    <xf numFmtId="0" fontId="19" fillId="11" borderId="22" xfId="0" applyFont="1" applyFill="1" applyBorder="1" applyAlignment="1">
      <alignment horizontal="center"/>
    </xf>
    <xf numFmtId="0" fontId="29" fillId="0" borderId="23" xfId="83" applyNumberFormat="1" applyFont="1" applyBorder="1" applyAlignment="1" applyProtection="1">
      <alignment horizontal="center" vertical="center" wrapText="1"/>
    </xf>
    <xf numFmtId="0" fontId="31" fillId="0" borderId="17" xfId="31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/>
    </xf>
    <xf numFmtId="172" fontId="19" fillId="0" borderId="15" xfId="0" applyNumberFormat="1" applyFont="1" applyBorder="1" applyAlignment="1">
      <alignment horizontal="center" vertical="center" wrapText="1"/>
    </xf>
    <xf numFmtId="0" fontId="29" fillId="0" borderId="11" xfId="50" applyNumberFormat="1" applyFont="1" applyBorder="1" applyAlignment="1" applyProtection="1">
      <alignment horizontal="center" vertical="center" wrapText="1"/>
    </xf>
    <xf numFmtId="0" fontId="27" fillId="0" borderId="11" xfId="50" applyNumberFormat="1" applyFont="1" applyBorder="1" applyAlignment="1" applyProtection="1">
      <alignment horizontal="center" vertical="center" wrapText="1"/>
    </xf>
    <xf numFmtId="0" fontId="31" fillId="0" borderId="25" xfId="31" applyFont="1" applyBorder="1" applyAlignment="1">
      <alignment vertical="center" wrapText="1"/>
    </xf>
    <xf numFmtId="0" fontId="29" fillId="0" borderId="26" xfId="50" applyNumberFormat="1" applyFont="1" applyBorder="1" applyAlignment="1" applyProtection="1">
      <alignment horizontal="center" vertical="center" wrapText="1"/>
    </xf>
    <xf numFmtId="0" fontId="27" fillId="0" borderId="24" xfId="50" applyNumberFormat="1" applyFont="1" applyBorder="1" applyAlignment="1" applyProtection="1">
      <alignment horizontal="center" vertical="center" wrapText="1"/>
    </xf>
    <xf numFmtId="0" fontId="29" fillId="0" borderId="14" xfId="50" applyNumberFormat="1" applyFont="1" applyBorder="1" applyAlignment="1" applyProtection="1">
      <alignment horizontal="center" vertical="center" wrapText="1"/>
    </xf>
    <xf numFmtId="0" fontId="29" fillId="0" borderId="11" xfId="28" applyFont="1" applyBorder="1" applyAlignment="1">
      <alignment vertical="center"/>
    </xf>
    <xf numFmtId="0" fontId="29" fillId="0" borderId="12" xfId="50" applyNumberFormat="1" applyFont="1" applyBorder="1" applyAlignment="1" applyProtection="1">
      <alignment horizontal="center" vertical="center" wrapText="1"/>
    </xf>
    <xf numFmtId="0" fontId="29" fillId="0" borderId="11" xfId="28" applyFont="1" applyBorder="1" applyAlignment="1">
      <alignment horizontal="center" vertical="center" wrapText="1"/>
    </xf>
    <xf numFmtId="0" fontId="27" fillId="0" borderId="11" xfId="28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  <xf numFmtId="0" fontId="19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9" fillId="0" borderId="11" xfId="84" applyNumberFormat="1" applyFont="1" applyBorder="1" applyAlignment="1" applyProtection="1">
      <alignment horizontal="center" vertical="center" wrapText="1"/>
    </xf>
    <xf numFmtId="0" fontId="27" fillId="0" borderId="11" xfId="84" applyNumberFormat="1" applyFont="1" applyBorder="1" applyAlignment="1" applyProtection="1">
      <alignment horizontal="center" vertical="center" wrapText="1"/>
    </xf>
    <xf numFmtId="0" fontId="27" fillId="0" borderId="11" xfId="50" applyNumberFormat="1" applyFont="1" applyBorder="1" applyAlignment="1" applyProtection="1">
      <alignment horizontal="center" vertical="center"/>
    </xf>
    <xf numFmtId="0" fontId="29" fillId="0" borderId="11" xfId="28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29" fillId="0" borderId="17" xfId="28" applyFont="1" applyBorder="1" applyAlignment="1">
      <alignment horizontal="center" vertical="center" wrapText="1"/>
    </xf>
    <xf numFmtId="0" fontId="29" fillId="0" borderId="11" xfId="5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0" fontId="29" fillId="0" borderId="12" xfId="30" applyFont="1" applyBorder="1" applyAlignment="1">
      <alignment horizontal="center" vertical="center"/>
    </xf>
    <xf numFmtId="0" fontId="29" fillId="0" borderId="24" xfId="50" applyNumberFormat="1" applyFont="1" applyBorder="1" applyAlignment="1" applyProtection="1">
      <alignment horizontal="center" vertical="center"/>
    </xf>
    <xf numFmtId="0" fontId="29" fillId="0" borderId="11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12" borderId="27" xfId="0" applyFont="1" applyFill="1" applyBorder="1" applyAlignment="1">
      <alignment horizontal="center" vertical="center" wrapText="1"/>
    </xf>
    <xf numFmtId="0" fontId="19" fillId="12" borderId="17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left" wrapText="1"/>
    </xf>
    <xf numFmtId="0" fontId="19" fillId="12" borderId="30" xfId="0" applyFont="1" applyFill="1" applyBorder="1" applyAlignment="1">
      <alignment horizontal="center" vertical="center" wrapText="1"/>
    </xf>
    <xf numFmtId="0" fontId="20" fillId="12" borderId="30" xfId="0" applyFont="1" applyFill="1" applyBorder="1" applyAlignment="1">
      <alignment horizontal="center" vertical="center" wrapText="1"/>
    </xf>
    <xf numFmtId="0" fontId="45" fillId="0" borderId="11" xfId="50" applyNumberFormat="1" applyFont="1" applyBorder="1" applyAlignment="1" applyProtection="1">
      <alignment horizontal="center" vertical="center"/>
    </xf>
    <xf numFmtId="0" fontId="45" fillId="9" borderId="17" xfId="0" applyFont="1" applyFill="1" applyBorder="1" applyAlignment="1">
      <alignment horizontal="center" vertical="center" wrapText="1"/>
    </xf>
    <xf numFmtId="0" fontId="45" fillId="0" borderId="11" xfId="28" applyFont="1" applyBorder="1" applyAlignment="1">
      <alignment horizontal="center" vertical="center" wrapText="1"/>
    </xf>
    <xf numFmtId="0" fontId="50" fillId="0" borderId="0" xfId="0" applyFont="1"/>
    <xf numFmtId="0" fontId="19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170" fontId="29" fillId="0" borderId="11" xfId="30" applyFont="1" applyBorder="1" applyAlignment="1">
      <alignment horizontal="center" vertical="center"/>
    </xf>
    <xf numFmtId="9" fontId="19" fillId="0" borderId="2" xfId="87" applyFont="1" applyFill="1" applyBorder="1" applyAlignment="1" applyProtection="1">
      <alignment horizontal="center" vertical="center"/>
    </xf>
    <xf numFmtId="173" fontId="19" fillId="0" borderId="6" xfId="8" applyNumberFormat="1" applyFont="1" applyBorder="1" applyAlignment="1">
      <alignment horizontal="center" vertical="center"/>
    </xf>
    <xf numFmtId="173" fontId="19" fillId="0" borderId="17" xfId="8" applyNumberFormat="1" applyFont="1" applyBorder="1" applyAlignment="1">
      <alignment horizontal="center" vertical="center"/>
    </xf>
    <xf numFmtId="173" fontId="19" fillId="0" borderId="15" xfId="0" applyNumberFormat="1" applyFont="1" applyBorder="1" applyAlignment="1">
      <alignment horizontal="center" vertical="center"/>
    </xf>
    <xf numFmtId="173" fontId="19" fillId="0" borderId="17" xfId="0" applyNumberFormat="1" applyFont="1" applyBorder="1" applyAlignment="1">
      <alignment horizontal="center" vertical="center"/>
    </xf>
    <xf numFmtId="9" fontId="19" fillId="0" borderId="17" xfId="87" applyFont="1" applyFill="1" applyBorder="1" applyAlignment="1" applyProtection="1">
      <alignment horizontal="center" vertical="center"/>
    </xf>
    <xf numFmtId="173" fontId="19" fillId="0" borderId="6" xfId="87" applyNumberFormat="1" applyFont="1" applyFill="1" applyBorder="1" applyAlignment="1" applyProtection="1">
      <alignment horizontal="center" vertical="center"/>
    </xf>
    <xf numFmtId="173" fontId="19" fillId="0" borderId="17" xfId="87" applyNumberFormat="1" applyFont="1" applyBorder="1" applyAlignment="1">
      <alignment horizontal="center" vertical="center"/>
    </xf>
    <xf numFmtId="9" fontId="19" fillId="0" borderId="2" xfId="87" applyFont="1" applyBorder="1" applyAlignment="1">
      <alignment horizontal="center" vertical="center" wrapText="1"/>
    </xf>
    <xf numFmtId="9" fontId="45" fillId="0" borderId="2" xfId="87" applyFont="1" applyFill="1" applyBorder="1" applyAlignment="1" applyProtection="1">
      <alignment horizontal="center" vertical="center"/>
    </xf>
    <xf numFmtId="9" fontId="29" fillId="0" borderId="21" xfId="87" applyFont="1" applyFill="1" applyBorder="1" applyAlignment="1" applyProtection="1">
      <alignment horizontal="center" vertical="center"/>
    </xf>
    <xf numFmtId="173" fontId="29" fillId="0" borderId="17" xfId="48" applyNumberFormat="1" applyFont="1" applyBorder="1" applyAlignment="1">
      <alignment horizontal="center" vertical="center"/>
    </xf>
    <xf numFmtId="169" fontId="19" fillId="0" borderId="15" xfId="86" applyNumberFormat="1" applyFont="1" applyBorder="1" applyAlignment="1" applyProtection="1">
      <alignment horizontal="center" vertical="center"/>
    </xf>
    <xf numFmtId="173" fontId="19" fillId="0" borderId="15" xfId="86" applyNumberFormat="1" applyFont="1" applyBorder="1" applyAlignment="1" applyProtection="1">
      <alignment horizontal="center" vertical="center"/>
    </xf>
    <xf numFmtId="9" fontId="19" fillId="0" borderId="15" xfId="87" applyFont="1" applyBorder="1" applyAlignment="1" applyProtection="1">
      <alignment horizontal="center" vertical="center"/>
    </xf>
    <xf numFmtId="173" fontId="19" fillId="0" borderId="15" xfId="86" applyNumberFormat="1" applyFont="1" applyFill="1" applyBorder="1" applyAlignment="1" applyProtection="1">
      <alignment horizontal="center" vertical="center"/>
    </xf>
    <xf numFmtId="9" fontId="19" fillId="0" borderId="15" xfId="87" applyFont="1" applyFill="1" applyBorder="1" applyAlignment="1" applyProtection="1">
      <alignment horizontal="center" vertical="center"/>
    </xf>
    <xf numFmtId="170" fontId="29" fillId="0" borderId="23" xfId="30" applyFont="1" applyBorder="1" applyAlignment="1">
      <alignment horizontal="center" vertical="center"/>
    </xf>
    <xf numFmtId="0" fontId="29" fillId="0" borderId="11" xfId="48" applyFont="1" applyBorder="1" applyAlignment="1">
      <alignment horizontal="left" vertical="center"/>
    </xf>
    <xf numFmtId="0" fontId="29" fillId="0" borderId="13" xfId="31" applyFont="1" applyBorder="1" applyAlignment="1">
      <alignment vertical="center" wrapText="1"/>
    </xf>
    <xf numFmtId="0" fontId="29" fillId="0" borderId="25" xfId="31" applyFont="1" applyBorder="1" applyAlignment="1">
      <alignment vertical="center" wrapText="1"/>
    </xf>
    <xf numFmtId="9" fontId="19" fillId="0" borderId="29" xfId="87" applyFont="1" applyBorder="1" applyAlignment="1" applyProtection="1">
      <alignment horizontal="center" vertical="center"/>
    </xf>
    <xf numFmtId="0" fontId="52" fillId="0" borderId="21" xfId="48" applyFont="1" applyBorder="1" applyAlignment="1">
      <alignment horizontal="left" vertical="center"/>
    </xf>
    <xf numFmtId="173" fontId="19" fillId="0" borderId="31" xfId="0" applyNumberFormat="1" applyFont="1" applyBorder="1" applyAlignment="1">
      <alignment horizontal="center" vertical="center"/>
    </xf>
    <xf numFmtId="44" fontId="19" fillId="0" borderId="17" xfId="86" applyFont="1" applyFill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 wrapText="1"/>
    </xf>
    <xf numFmtId="44" fontId="19" fillId="0" borderId="17" xfId="86" applyFont="1" applyFill="1" applyBorder="1" applyAlignment="1">
      <alignment horizontal="center" vertical="center" wrapText="1"/>
    </xf>
    <xf numFmtId="172" fontId="19" fillId="0" borderId="30" xfId="0" applyNumberFormat="1" applyFont="1" applyBorder="1" applyAlignment="1">
      <alignment horizontal="center" vertical="center" wrapText="1"/>
    </xf>
    <xf numFmtId="169" fontId="19" fillId="0" borderId="15" xfId="86" applyNumberFormat="1" applyFont="1" applyFill="1" applyBorder="1" applyAlignment="1" applyProtection="1">
      <alignment horizontal="center" vertical="center" wrapText="1"/>
    </xf>
    <xf numFmtId="169" fontId="29" fillId="0" borderId="11" xfId="85" applyFont="1" applyBorder="1" applyAlignment="1" applyProtection="1">
      <alignment horizontal="center" vertical="center" wrapText="1"/>
    </xf>
    <xf numFmtId="172" fontId="29" fillId="0" borderId="11" xfId="77" applyFont="1" applyBorder="1" applyAlignment="1">
      <alignment horizontal="center" vertical="center"/>
    </xf>
    <xf numFmtId="172" fontId="29" fillId="0" borderId="11" xfId="77" applyFont="1" applyBorder="1" applyAlignment="1">
      <alignment horizontal="center" vertical="center" wrapText="1"/>
    </xf>
    <xf numFmtId="44" fontId="19" fillId="0" borderId="15" xfId="86" applyFont="1" applyFill="1" applyBorder="1" applyAlignment="1">
      <alignment horizontal="center" vertical="center" wrapText="1"/>
    </xf>
    <xf numFmtId="44" fontId="19" fillId="0" borderId="15" xfId="86" applyFont="1" applyFill="1" applyBorder="1" applyAlignment="1" applyProtection="1">
      <alignment horizontal="center" vertical="center" wrapText="1"/>
    </xf>
    <xf numFmtId="166" fontId="19" fillId="0" borderId="5" xfId="8" applyFont="1" applyBorder="1" applyAlignment="1">
      <alignment horizontal="center" vertical="center"/>
    </xf>
    <xf numFmtId="164" fontId="19" fillId="0" borderId="5" xfId="18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73" fontId="45" fillId="0" borderId="2" xfId="8" applyNumberFormat="1" applyFont="1" applyBorder="1" applyAlignment="1">
      <alignment horizontal="center" vertical="center"/>
    </xf>
    <xf numFmtId="173" fontId="19" fillId="0" borderId="2" xfId="0" applyNumberFormat="1" applyFont="1" applyBorder="1" applyAlignment="1">
      <alignment horizontal="center" vertical="center"/>
    </xf>
    <xf numFmtId="173" fontId="45" fillId="0" borderId="2" xfId="0" applyNumberFormat="1" applyFont="1" applyBorder="1" applyAlignment="1">
      <alignment horizontal="center" vertical="center"/>
    </xf>
    <xf numFmtId="173" fontId="45" fillId="0" borderId="17" xfId="0" applyNumberFormat="1" applyFont="1" applyBorder="1" applyAlignment="1">
      <alignment horizontal="center" vertical="center"/>
    </xf>
    <xf numFmtId="173" fontId="29" fillId="0" borderId="11" xfId="3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 wrapText="1"/>
    </xf>
    <xf numFmtId="0" fontId="54" fillId="0" borderId="0" xfId="89" applyFont="1"/>
    <xf numFmtId="0" fontId="56" fillId="0" borderId="0" xfId="91" applyFont="1" applyAlignment="1">
      <alignment horizontal="center" vertical="center" wrapText="1"/>
    </xf>
    <xf numFmtId="0" fontId="57" fillId="0" borderId="0" xfId="91" applyFont="1"/>
    <xf numFmtId="0" fontId="1" fillId="0" borderId="0" xfId="93"/>
    <xf numFmtId="0" fontId="57" fillId="0" borderId="0" xfId="89" applyFont="1" applyAlignment="1">
      <alignment horizontal="left"/>
    </xf>
    <xf numFmtId="0" fontId="55" fillId="0" borderId="0" xfId="89" applyFont="1" applyAlignment="1">
      <alignment horizontal="center" vertical="center" wrapText="1"/>
    </xf>
    <xf numFmtId="0" fontId="55" fillId="0" borderId="0" xfId="89" applyFont="1" applyAlignment="1">
      <alignment horizontal="center" vertical="center"/>
    </xf>
    <xf numFmtId="0" fontId="57" fillId="0" borderId="0" xfId="89" applyFont="1" applyAlignment="1">
      <alignment horizontal="center" vertical="center"/>
    </xf>
    <xf numFmtId="0" fontId="57" fillId="0" borderId="0" xfId="91" applyFont="1" applyAlignment="1">
      <alignment horizontal="center" vertical="center"/>
    </xf>
    <xf numFmtId="0" fontId="22" fillId="0" borderId="0" xfId="91" applyFont="1" applyAlignment="1">
      <alignment horizontal="left"/>
    </xf>
    <xf numFmtId="0" fontId="22" fillId="9" borderId="0" xfId="91" applyFont="1" applyFill="1" applyAlignment="1">
      <alignment horizontal="left"/>
    </xf>
    <xf numFmtId="0" fontId="54" fillId="0" borderId="0" xfId="93" applyFont="1"/>
    <xf numFmtId="0" fontId="57" fillId="0" borderId="0" xfId="89" applyFont="1"/>
    <xf numFmtId="0" fontId="55" fillId="0" borderId="0" xfId="89" applyFont="1" applyAlignment="1">
      <alignment horizontal="left" wrapText="1"/>
    </xf>
    <xf numFmtId="169" fontId="55" fillId="0" borderId="0" xfId="89" applyNumberFormat="1" applyFont="1" applyAlignment="1">
      <alignment horizontal="center" vertical="center" wrapText="1"/>
    </xf>
    <xf numFmtId="169" fontId="55" fillId="0" borderId="0" xfId="96" applyNumberFormat="1" applyFont="1" applyAlignment="1">
      <alignment horizontal="center" vertical="center" wrapText="1"/>
    </xf>
    <xf numFmtId="167" fontId="55" fillId="0" borderId="0" xfId="89" applyNumberFormat="1" applyFont="1" applyAlignment="1">
      <alignment horizontal="center" vertical="center" wrapText="1"/>
    </xf>
    <xf numFmtId="0" fontId="55" fillId="0" borderId="0" xfId="89" applyFont="1" applyAlignment="1">
      <alignment horizontal="left"/>
    </xf>
    <xf numFmtId="167" fontId="55" fillId="0" borderId="0" xfId="89" applyNumberFormat="1" applyFont="1" applyAlignment="1">
      <alignment horizontal="center" vertical="center"/>
    </xf>
    <xf numFmtId="167" fontId="55" fillId="0" borderId="0" xfId="92" applyNumberFormat="1" applyFont="1" applyAlignment="1">
      <alignment horizontal="center" vertical="center"/>
    </xf>
    <xf numFmtId="0" fontId="29" fillId="0" borderId="34" xfId="50" applyNumberFormat="1" applyFont="1" applyBorder="1" applyAlignment="1" applyProtection="1">
      <alignment horizontal="center" vertical="center" wrapText="1"/>
    </xf>
    <xf numFmtId="0" fontId="27" fillId="0" borderId="35" xfId="50" applyNumberFormat="1" applyFont="1" applyBorder="1" applyAlignment="1" applyProtection="1">
      <alignment horizontal="center" vertical="center" wrapText="1"/>
    </xf>
    <xf numFmtId="170" fontId="29" fillId="0" borderId="34" xfId="30" applyFont="1" applyBorder="1" applyAlignment="1">
      <alignment horizontal="center" vertical="center"/>
    </xf>
    <xf numFmtId="0" fontId="29" fillId="0" borderId="35" xfId="50" applyNumberFormat="1" applyFont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36" xfId="50" applyNumberFormat="1" applyFont="1" applyBorder="1" applyAlignment="1" applyProtection="1">
      <alignment horizontal="center" vertical="center" wrapText="1"/>
    </xf>
    <xf numFmtId="0" fontId="29" fillId="0" borderId="34" xfId="28" applyFont="1" applyBorder="1" applyAlignment="1">
      <alignment horizontal="center" vertical="center" wrapText="1"/>
    </xf>
    <xf numFmtId="0" fontId="20" fillId="13" borderId="37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/>
    </xf>
    <xf numFmtId="0" fontId="20" fillId="10" borderId="38" xfId="0" applyFont="1" applyFill="1" applyBorder="1" applyAlignment="1">
      <alignment horizontal="center" vertical="center"/>
    </xf>
    <xf numFmtId="0" fontId="57" fillId="0" borderId="0" xfId="90" applyFont="1"/>
    <xf numFmtId="0" fontId="48" fillId="0" borderId="0" xfId="91" applyFont="1" applyAlignment="1">
      <alignment horizontal="center" vertical="center" wrapText="1"/>
    </xf>
    <xf numFmtId="174" fontId="57" fillId="0" borderId="0" xfId="92" applyFont="1" applyAlignment="1">
      <alignment horizontal="right"/>
    </xf>
    <xf numFmtId="0" fontId="20" fillId="13" borderId="31" xfId="89" applyFont="1" applyFill="1" applyBorder="1" applyAlignment="1">
      <alignment horizontal="center" vertical="center" wrapText="1"/>
    </xf>
    <xf numFmtId="0" fontId="80" fillId="15" borderId="31" xfId="93" applyFont="1" applyFill="1" applyBorder="1" applyAlignment="1">
      <alignment horizontal="center" vertical="center" wrapText="1"/>
    </xf>
    <xf numFmtId="0" fontId="20" fillId="10" borderId="31" xfId="89" applyFont="1" applyFill="1" applyBorder="1" applyAlignment="1">
      <alignment horizontal="center" vertical="center"/>
    </xf>
    <xf numFmtId="0" fontId="80" fillId="16" borderId="31" xfId="93" applyFont="1" applyFill="1" applyBorder="1" applyAlignment="1">
      <alignment horizontal="center" vertical="center"/>
    </xf>
    <xf numFmtId="0" fontId="81" fillId="0" borderId="31" xfId="89" applyFont="1" applyBorder="1" applyAlignment="1">
      <alignment horizontal="center" vertical="center"/>
    </xf>
    <xf numFmtId="49" fontId="29" fillId="0" borderId="31" xfId="89" applyNumberFormat="1" applyFont="1" applyBorder="1" applyAlignment="1">
      <alignment horizontal="center" vertical="center" wrapText="1"/>
    </xf>
    <xf numFmtId="0" fontId="19" fillId="0" borderId="31" xfId="91" applyFont="1" applyBorder="1" applyAlignment="1">
      <alignment horizontal="center" vertical="center" wrapText="1"/>
    </xf>
    <xf numFmtId="0" fontId="81" fillId="0" borderId="31" xfId="89" applyFont="1" applyBorder="1" applyAlignment="1">
      <alignment horizontal="center" vertical="center" wrapText="1"/>
    </xf>
    <xf numFmtId="173" fontId="81" fillId="0" borderId="31" xfId="89" applyNumberFormat="1" applyFont="1" applyBorder="1" applyAlignment="1">
      <alignment horizontal="center" vertical="center"/>
    </xf>
    <xf numFmtId="9" fontId="81" fillId="0" borderId="31" xfId="94" applyFont="1" applyBorder="1" applyAlignment="1">
      <alignment horizontal="center" vertical="center"/>
    </xf>
    <xf numFmtId="173" fontId="81" fillId="0" borderId="31" xfId="93" applyNumberFormat="1" applyFont="1" applyBorder="1" applyAlignment="1">
      <alignment horizontal="center" vertical="center"/>
    </xf>
    <xf numFmtId="3" fontId="81" fillId="0" borderId="31" xfId="89" applyNumberFormat="1" applyFont="1" applyBorder="1" applyAlignment="1">
      <alignment horizontal="center" vertical="center"/>
    </xf>
    <xf numFmtId="169" fontId="20" fillId="8" borderId="31" xfId="95" applyNumberFormat="1" applyFont="1" applyFill="1" applyBorder="1" applyAlignment="1" applyProtection="1">
      <alignment horizontal="center" vertical="center"/>
    </xf>
    <xf numFmtId="0" fontId="82" fillId="18" borderId="31" xfId="93" applyFont="1" applyFill="1" applyBorder="1"/>
    <xf numFmtId="173" fontId="83" fillId="18" borderId="31" xfId="93" applyNumberFormat="1" applyFont="1" applyFill="1" applyBorder="1"/>
    <xf numFmtId="0" fontId="21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21" fillId="0" borderId="0" xfId="91" applyFont="1" applyAlignment="1">
      <alignment horizontal="center" vertical="center" wrapText="1"/>
    </xf>
    <xf numFmtId="0" fontId="20" fillId="17" borderId="29" xfId="89" applyFont="1" applyFill="1" applyBorder="1" applyAlignment="1">
      <alignment horizontal="center" vertical="center"/>
    </xf>
    <xf numFmtId="0" fontId="20" fillId="17" borderId="32" xfId="89" applyFont="1" applyFill="1" applyBorder="1" applyAlignment="1">
      <alignment horizontal="center" vertical="center"/>
    </xf>
    <xf numFmtId="0" fontId="20" fillId="17" borderId="33" xfId="89" applyFont="1" applyFill="1" applyBorder="1" applyAlignment="1">
      <alignment horizontal="center" vertical="center"/>
    </xf>
    <xf numFmtId="0" fontId="20" fillId="18" borderId="31" xfId="89" applyFont="1" applyFill="1" applyBorder="1" applyAlignment="1">
      <alignment horizontal="right" vertical="center" wrapText="1"/>
    </xf>
    <xf numFmtId="0" fontId="19" fillId="9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9" borderId="0" xfId="17" applyFont="1" applyFill="1" applyAlignment="1">
      <alignment horizontal="left" vertical="top" wrapText="1"/>
    </xf>
    <xf numFmtId="0" fontId="20" fillId="0" borderId="37" xfId="0" applyFont="1" applyBorder="1" applyAlignment="1">
      <alignment horizontal="right" vertical="center" wrapText="1"/>
    </xf>
  </cellXfs>
  <cellStyles count="190">
    <cellStyle name="Accent" xfId="1" xr:uid="{00000000-0005-0000-0000-000000000000}"/>
    <cellStyle name="Accent 1" xfId="2" xr:uid="{00000000-0005-0000-0000-000001000000}"/>
    <cellStyle name="Accent 1 2" xfId="97" xr:uid="{00000000-0005-0000-0000-000002000000}"/>
    <cellStyle name="Accent 2" xfId="3" xr:uid="{00000000-0005-0000-0000-000003000000}"/>
    <cellStyle name="Accent 2 2" xfId="98" xr:uid="{00000000-0005-0000-0000-000004000000}"/>
    <cellStyle name="Accent 3" xfId="4" xr:uid="{00000000-0005-0000-0000-000005000000}"/>
    <cellStyle name="Accent 3 2" xfId="99" xr:uid="{00000000-0005-0000-0000-000006000000}"/>
    <cellStyle name="Accent 4" xfId="100" xr:uid="{00000000-0005-0000-0000-000007000000}"/>
    <cellStyle name="Bad" xfId="5" xr:uid="{00000000-0005-0000-0000-000008000000}"/>
    <cellStyle name="Bad 2" xfId="101" xr:uid="{00000000-0005-0000-0000-000009000000}"/>
    <cellStyle name="Dziesiętny 2" xfId="6" xr:uid="{00000000-0005-0000-0000-00000A000000}"/>
    <cellStyle name="Dziesiętny 2 2" xfId="32" xr:uid="{00000000-0005-0000-0000-00000B000000}"/>
    <cellStyle name="Error" xfId="7" xr:uid="{00000000-0005-0000-0000-00000C000000}"/>
    <cellStyle name="Error 2" xfId="102" xr:uid="{00000000-0005-0000-0000-00000D000000}"/>
    <cellStyle name="Excel Built-in Currency" xfId="103" xr:uid="{00000000-0005-0000-0000-00000E000000}"/>
    <cellStyle name="Excel Built-in Currency 2" xfId="104" xr:uid="{00000000-0005-0000-0000-00000F000000}"/>
    <cellStyle name="Excel Built-in Explanatory Text" xfId="105" xr:uid="{00000000-0005-0000-0000-000010000000}"/>
    <cellStyle name="Excel Built-in Explanatory Text 2" xfId="106" xr:uid="{00000000-0005-0000-0000-000011000000}"/>
    <cellStyle name="Excel Built-in Normal" xfId="107" xr:uid="{00000000-0005-0000-0000-000012000000}"/>
    <cellStyle name="Excel Built-in Normal 2" xfId="108" xr:uid="{00000000-0005-0000-0000-000013000000}"/>
    <cellStyle name="Excel Built-in Normal 3" xfId="109" xr:uid="{00000000-0005-0000-0000-000014000000}"/>
    <cellStyle name="Excel_BuiltIn_Currency" xfId="8" xr:uid="{00000000-0005-0000-0000-000015000000}"/>
    <cellStyle name="Footnote" xfId="9" xr:uid="{00000000-0005-0000-0000-000016000000}"/>
    <cellStyle name="Footnote 2" xfId="110" xr:uid="{00000000-0005-0000-0000-000017000000}"/>
    <cellStyle name="Good" xfId="10" xr:uid="{00000000-0005-0000-0000-000018000000}"/>
    <cellStyle name="Good 2" xfId="111" xr:uid="{00000000-0005-0000-0000-000019000000}"/>
    <cellStyle name="Heading" xfId="33" xr:uid="{00000000-0005-0000-0000-00001A000000}"/>
    <cellStyle name="Heading (user)" xfId="11" xr:uid="{00000000-0005-0000-0000-00001B000000}"/>
    <cellStyle name="Heading (user) 2" xfId="112" xr:uid="{00000000-0005-0000-0000-00001C000000}"/>
    <cellStyle name="Heading 1" xfId="12" xr:uid="{00000000-0005-0000-0000-00001D000000}"/>
    <cellStyle name="Heading 1 2" xfId="113" xr:uid="{00000000-0005-0000-0000-00001E000000}"/>
    <cellStyle name="Heading 10" xfId="114" xr:uid="{00000000-0005-0000-0000-00001F000000}"/>
    <cellStyle name="Heading 11" xfId="115" xr:uid="{00000000-0005-0000-0000-000020000000}"/>
    <cellStyle name="Heading 12" xfId="116" xr:uid="{00000000-0005-0000-0000-000021000000}"/>
    <cellStyle name="Heading 13" xfId="117" xr:uid="{00000000-0005-0000-0000-000022000000}"/>
    <cellStyle name="Heading 2" xfId="13" xr:uid="{00000000-0005-0000-0000-000023000000}"/>
    <cellStyle name="Heading 2 2" xfId="34" xr:uid="{00000000-0005-0000-0000-000024000000}"/>
    <cellStyle name="Heading 2 3" xfId="118" xr:uid="{00000000-0005-0000-0000-000025000000}"/>
    <cellStyle name="Heading 3" xfId="35" xr:uid="{00000000-0005-0000-0000-000026000000}"/>
    <cellStyle name="Heading 3 2" xfId="36" xr:uid="{00000000-0005-0000-0000-000027000000}"/>
    <cellStyle name="Heading 4" xfId="37" xr:uid="{00000000-0005-0000-0000-000028000000}"/>
    <cellStyle name="Heading 5" xfId="38" xr:uid="{00000000-0005-0000-0000-000029000000}"/>
    <cellStyle name="Heading 6" xfId="119" xr:uid="{00000000-0005-0000-0000-00002A000000}"/>
    <cellStyle name="Heading 7" xfId="120" xr:uid="{00000000-0005-0000-0000-00002B000000}"/>
    <cellStyle name="Heading 8" xfId="121" xr:uid="{00000000-0005-0000-0000-00002C000000}"/>
    <cellStyle name="Heading 9" xfId="122" xr:uid="{00000000-0005-0000-0000-00002D000000}"/>
    <cellStyle name="Heading1" xfId="39" xr:uid="{00000000-0005-0000-0000-00002E000000}"/>
    <cellStyle name="Heading1 (user)" xfId="14" xr:uid="{00000000-0005-0000-0000-00002F000000}"/>
    <cellStyle name="Heading1 10" xfId="123" xr:uid="{00000000-0005-0000-0000-000030000000}"/>
    <cellStyle name="Heading1 11" xfId="124" xr:uid="{00000000-0005-0000-0000-000031000000}"/>
    <cellStyle name="Heading1 12" xfId="125" xr:uid="{00000000-0005-0000-0000-000032000000}"/>
    <cellStyle name="Heading1 13" xfId="126" xr:uid="{00000000-0005-0000-0000-000033000000}"/>
    <cellStyle name="Heading1 2" xfId="40" xr:uid="{00000000-0005-0000-0000-000034000000}"/>
    <cellStyle name="Heading1 2 2" xfId="41" xr:uid="{00000000-0005-0000-0000-000035000000}"/>
    <cellStyle name="Heading1 3" xfId="42" xr:uid="{00000000-0005-0000-0000-000036000000}"/>
    <cellStyle name="Heading1 3 2" xfId="43" xr:uid="{00000000-0005-0000-0000-000037000000}"/>
    <cellStyle name="Heading1 4" xfId="44" xr:uid="{00000000-0005-0000-0000-000038000000}"/>
    <cellStyle name="Heading1 5" xfId="45" xr:uid="{00000000-0005-0000-0000-000039000000}"/>
    <cellStyle name="Heading1 6" xfId="127" xr:uid="{00000000-0005-0000-0000-00003A000000}"/>
    <cellStyle name="Heading1 7" xfId="128" xr:uid="{00000000-0005-0000-0000-00003B000000}"/>
    <cellStyle name="Heading1 8" xfId="129" xr:uid="{00000000-0005-0000-0000-00003C000000}"/>
    <cellStyle name="Heading1 9" xfId="130" xr:uid="{00000000-0005-0000-0000-00003D000000}"/>
    <cellStyle name="Neutral" xfId="15" xr:uid="{00000000-0005-0000-0000-00003E000000}"/>
    <cellStyle name="Neutral 2" xfId="131" xr:uid="{00000000-0005-0000-0000-00003F000000}"/>
    <cellStyle name="Normal 2" xfId="46" xr:uid="{00000000-0005-0000-0000-000040000000}"/>
    <cellStyle name="Normalny" xfId="0" builtinId="0" customBuiltin="1"/>
    <cellStyle name="Normalny 10" xfId="132" xr:uid="{00000000-0005-0000-0000-000042000000}"/>
    <cellStyle name="Normalny 11" xfId="89" xr:uid="{00000000-0005-0000-0000-000043000000}"/>
    <cellStyle name="Normalny 12" xfId="133" xr:uid="{00000000-0005-0000-0000-000044000000}"/>
    <cellStyle name="Normalny 13" xfId="134" xr:uid="{00000000-0005-0000-0000-000045000000}"/>
    <cellStyle name="Normalny 2" xfId="16" xr:uid="{00000000-0005-0000-0000-000046000000}"/>
    <cellStyle name="Normalny 2 2" xfId="47" xr:uid="{00000000-0005-0000-0000-000047000000}"/>
    <cellStyle name="Normalny 2 2 2" xfId="48" xr:uid="{00000000-0005-0000-0000-000048000000}"/>
    <cellStyle name="Normalny 2 2 2 2" xfId="135" xr:uid="{00000000-0005-0000-0000-000049000000}"/>
    <cellStyle name="Normalny 2 3" xfId="49" xr:uid="{00000000-0005-0000-0000-00004A000000}"/>
    <cellStyle name="Normalny 2 4" xfId="50" xr:uid="{00000000-0005-0000-0000-00004B000000}"/>
    <cellStyle name="Normalny 2 5" xfId="51" xr:uid="{00000000-0005-0000-0000-00004C000000}"/>
    <cellStyle name="Normalny 2 5 2" xfId="136" xr:uid="{00000000-0005-0000-0000-00004D000000}"/>
    <cellStyle name="Normalny 2 6" xfId="91" xr:uid="{00000000-0005-0000-0000-00004E000000}"/>
    <cellStyle name="Normalny 2 6 2" xfId="92" xr:uid="{00000000-0005-0000-0000-00004F000000}"/>
    <cellStyle name="Normalny 2 7" xfId="137" xr:uid="{00000000-0005-0000-0000-000050000000}"/>
    <cellStyle name="Normalny 3" xfId="25" xr:uid="{00000000-0005-0000-0000-000051000000}"/>
    <cellStyle name="Normalny 3 2" xfId="27" xr:uid="{00000000-0005-0000-0000-000052000000}"/>
    <cellStyle name="Normalny 3 3" xfId="52" xr:uid="{00000000-0005-0000-0000-000053000000}"/>
    <cellStyle name="Normalny 4" xfId="53" xr:uid="{00000000-0005-0000-0000-000054000000}"/>
    <cellStyle name="Normalny 4 2" xfId="54" xr:uid="{00000000-0005-0000-0000-000055000000}"/>
    <cellStyle name="Normalny 4 3" xfId="55" xr:uid="{00000000-0005-0000-0000-000056000000}"/>
    <cellStyle name="Normalny 4 4" xfId="138" xr:uid="{00000000-0005-0000-0000-000057000000}"/>
    <cellStyle name="Normalny 5" xfId="56" xr:uid="{00000000-0005-0000-0000-000058000000}"/>
    <cellStyle name="Normalny 5 2" xfId="57" xr:uid="{00000000-0005-0000-0000-000059000000}"/>
    <cellStyle name="Normalny 6" xfId="58" xr:uid="{00000000-0005-0000-0000-00005A000000}"/>
    <cellStyle name="Normalny 6 2" xfId="59" xr:uid="{00000000-0005-0000-0000-00005B000000}"/>
    <cellStyle name="Normalny 7" xfId="28" xr:uid="{00000000-0005-0000-0000-00005C000000}"/>
    <cellStyle name="Normalny 7 2" xfId="60" xr:uid="{00000000-0005-0000-0000-00005D000000}"/>
    <cellStyle name="Normalny 8" xfId="29" xr:uid="{00000000-0005-0000-0000-00005E000000}"/>
    <cellStyle name="Normalny 9" xfId="93" xr:uid="{00000000-0005-0000-0000-00005F000000}"/>
    <cellStyle name="Normalny 9 2" xfId="90" xr:uid="{00000000-0005-0000-0000-000060000000}"/>
    <cellStyle name="Normalny 9 2 2" xfId="139" xr:uid="{00000000-0005-0000-0000-000061000000}"/>
    <cellStyle name="Normalny 9 2 3" xfId="140" xr:uid="{00000000-0005-0000-0000-000062000000}"/>
    <cellStyle name="Normalny 9 3" xfId="141" xr:uid="{00000000-0005-0000-0000-000063000000}"/>
    <cellStyle name="Normalny_Arkusz1 2" xfId="31" xr:uid="{00000000-0005-0000-0000-000064000000}"/>
    <cellStyle name="Normalny_Arkusz1_Arkusz1" xfId="17" xr:uid="{00000000-0005-0000-0000-000065000000}"/>
    <cellStyle name="Normalny_Arkusz1_Arkusz1 2" xfId="83" xr:uid="{00000000-0005-0000-0000-000066000000}"/>
    <cellStyle name="Normalny_Arkusz1_Pakiety  od nr 1 do nr 36" xfId="18" xr:uid="{00000000-0005-0000-0000-000067000000}"/>
    <cellStyle name="Normalny_Arkusz1_Pakiety  od nr 1 do nr 36 2" xfId="84" xr:uid="{00000000-0005-0000-0000-000068000000}"/>
    <cellStyle name="Note" xfId="19" xr:uid="{00000000-0005-0000-0000-000069000000}"/>
    <cellStyle name="Note 2" xfId="142" xr:uid="{00000000-0005-0000-0000-00006A000000}"/>
    <cellStyle name="Procentowy" xfId="87" builtinId="5"/>
    <cellStyle name="Procentowy 2" xfId="61" xr:uid="{00000000-0005-0000-0000-00006C000000}"/>
    <cellStyle name="Procentowy 2 2" xfId="143" xr:uid="{00000000-0005-0000-0000-00006D000000}"/>
    <cellStyle name="Procentowy 2 3" xfId="144" xr:uid="{00000000-0005-0000-0000-00006E000000}"/>
    <cellStyle name="Procentowy 2 4" xfId="145" xr:uid="{00000000-0005-0000-0000-00006F000000}"/>
    <cellStyle name="Procentowy 3" xfId="62" xr:uid="{00000000-0005-0000-0000-000070000000}"/>
    <cellStyle name="Procentowy 4" xfId="94" xr:uid="{00000000-0005-0000-0000-000071000000}"/>
    <cellStyle name="Procentowy 4 2" xfId="146" xr:uid="{00000000-0005-0000-0000-000072000000}"/>
    <cellStyle name="Procentowy 4 3" xfId="147" xr:uid="{00000000-0005-0000-0000-000073000000}"/>
    <cellStyle name="Procentowy 5" xfId="148" xr:uid="{00000000-0005-0000-0000-000074000000}"/>
    <cellStyle name="Procentowy 6" xfId="149" xr:uid="{00000000-0005-0000-0000-000075000000}"/>
    <cellStyle name="Procentowy 7" xfId="150" xr:uid="{00000000-0005-0000-0000-000076000000}"/>
    <cellStyle name="Procentowy 8" xfId="151" xr:uid="{00000000-0005-0000-0000-000077000000}"/>
    <cellStyle name="Procentowy 9" xfId="152" xr:uid="{00000000-0005-0000-0000-000078000000}"/>
    <cellStyle name="Result" xfId="63" xr:uid="{00000000-0005-0000-0000-000079000000}"/>
    <cellStyle name="Result (user)" xfId="20" xr:uid="{00000000-0005-0000-0000-00007A000000}"/>
    <cellStyle name="Result 10" xfId="153" xr:uid="{00000000-0005-0000-0000-00007B000000}"/>
    <cellStyle name="Result 11" xfId="154" xr:uid="{00000000-0005-0000-0000-00007C000000}"/>
    <cellStyle name="Result 12" xfId="155" xr:uid="{00000000-0005-0000-0000-00007D000000}"/>
    <cellStyle name="Result 13" xfId="156" xr:uid="{00000000-0005-0000-0000-00007E000000}"/>
    <cellStyle name="Result 2" xfId="64" xr:uid="{00000000-0005-0000-0000-00007F000000}"/>
    <cellStyle name="Result 2 2" xfId="65" xr:uid="{00000000-0005-0000-0000-000080000000}"/>
    <cellStyle name="Result 3" xfId="66" xr:uid="{00000000-0005-0000-0000-000081000000}"/>
    <cellStyle name="Result 3 2" xfId="67" xr:uid="{00000000-0005-0000-0000-000082000000}"/>
    <cellStyle name="Result 4" xfId="68" xr:uid="{00000000-0005-0000-0000-000083000000}"/>
    <cellStyle name="Result 5" xfId="69" xr:uid="{00000000-0005-0000-0000-000084000000}"/>
    <cellStyle name="Result 6" xfId="157" xr:uid="{00000000-0005-0000-0000-000085000000}"/>
    <cellStyle name="Result 7" xfId="158" xr:uid="{00000000-0005-0000-0000-000086000000}"/>
    <cellStyle name="Result 8" xfId="159" xr:uid="{00000000-0005-0000-0000-000087000000}"/>
    <cellStyle name="Result 9" xfId="160" xr:uid="{00000000-0005-0000-0000-000088000000}"/>
    <cellStyle name="Result2" xfId="70" xr:uid="{00000000-0005-0000-0000-000089000000}"/>
    <cellStyle name="Result2 (user)" xfId="21" xr:uid="{00000000-0005-0000-0000-00008A000000}"/>
    <cellStyle name="Result2 10" xfId="161" xr:uid="{00000000-0005-0000-0000-00008B000000}"/>
    <cellStyle name="Result2 11" xfId="162" xr:uid="{00000000-0005-0000-0000-00008C000000}"/>
    <cellStyle name="Result2 12" xfId="163" xr:uid="{00000000-0005-0000-0000-00008D000000}"/>
    <cellStyle name="Result2 13" xfId="164" xr:uid="{00000000-0005-0000-0000-00008E000000}"/>
    <cellStyle name="Result2 2" xfId="71" xr:uid="{00000000-0005-0000-0000-00008F000000}"/>
    <cellStyle name="Result2 2 2" xfId="72" xr:uid="{00000000-0005-0000-0000-000090000000}"/>
    <cellStyle name="Result2 3" xfId="73" xr:uid="{00000000-0005-0000-0000-000091000000}"/>
    <cellStyle name="Result2 3 2" xfId="74" xr:uid="{00000000-0005-0000-0000-000092000000}"/>
    <cellStyle name="Result2 4" xfId="75" xr:uid="{00000000-0005-0000-0000-000093000000}"/>
    <cellStyle name="Result2 5" xfId="76" xr:uid="{00000000-0005-0000-0000-000094000000}"/>
    <cellStyle name="Result2 6" xfId="165" xr:uid="{00000000-0005-0000-0000-000095000000}"/>
    <cellStyle name="Result2 7" xfId="166" xr:uid="{00000000-0005-0000-0000-000096000000}"/>
    <cellStyle name="Result2 8" xfId="167" xr:uid="{00000000-0005-0000-0000-000097000000}"/>
    <cellStyle name="Result2 9" xfId="168" xr:uid="{00000000-0005-0000-0000-000098000000}"/>
    <cellStyle name="Status" xfId="22" xr:uid="{00000000-0005-0000-0000-000099000000}"/>
    <cellStyle name="Status 2" xfId="169" xr:uid="{00000000-0005-0000-0000-00009A000000}"/>
    <cellStyle name="Tekst objaśnienia" xfId="88" builtinId="53"/>
    <cellStyle name="Tekst objaśnienia 2" xfId="77" xr:uid="{00000000-0005-0000-0000-00009C000000}"/>
    <cellStyle name="Tekst objaśnienia 2 2" xfId="78" xr:uid="{00000000-0005-0000-0000-00009D000000}"/>
    <cellStyle name="Tekst objaśnienia 2 3" xfId="170" xr:uid="{00000000-0005-0000-0000-00009E000000}"/>
    <cellStyle name="Tekst objaśnienia 2 4" xfId="171" xr:uid="{00000000-0005-0000-0000-00009F000000}"/>
    <cellStyle name="Tekst objaśnienia 2 5" xfId="172" xr:uid="{00000000-0005-0000-0000-0000A0000000}"/>
    <cellStyle name="Tekst objaśnienia 3" xfId="79" xr:uid="{00000000-0005-0000-0000-0000A1000000}"/>
    <cellStyle name="Tekst objaśnienia 4" xfId="173" xr:uid="{00000000-0005-0000-0000-0000A2000000}"/>
    <cellStyle name="Tekst objaśnienia 4 2" xfId="174" xr:uid="{00000000-0005-0000-0000-0000A3000000}"/>
    <cellStyle name="Tekst objaśnienia 4 3" xfId="175" xr:uid="{00000000-0005-0000-0000-0000A4000000}"/>
    <cellStyle name="Tekst objaśnienia 5" xfId="96" xr:uid="{00000000-0005-0000-0000-0000A5000000}"/>
    <cellStyle name="Tekst objaśnienia 6" xfId="176" xr:uid="{00000000-0005-0000-0000-0000A6000000}"/>
    <cellStyle name="Text" xfId="23" xr:uid="{00000000-0005-0000-0000-0000A7000000}"/>
    <cellStyle name="Text 2" xfId="177" xr:uid="{00000000-0005-0000-0000-0000A8000000}"/>
    <cellStyle name="Walutowy" xfId="86" builtinId="4"/>
    <cellStyle name="Walutowy 2" xfId="30" xr:uid="{00000000-0005-0000-0000-0000AA000000}"/>
    <cellStyle name="Walutowy 2 2" xfId="80" xr:uid="{00000000-0005-0000-0000-0000AB000000}"/>
    <cellStyle name="Walutowy 2 3" xfId="85" xr:uid="{00000000-0005-0000-0000-0000AC000000}"/>
    <cellStyle name="Walutowy 2 3 2" xfId="178" xr:uid="{00000000-0005-0000-0000-0000AD000000}"/>
    <cellStyle name="Walutowy 2 4" xfId="179" xr:uid="{00000000-0005-0000-0000-0000AE000000}"/>
    <cellStyle name="Walutowy 2 5" xfId="180" xr:uid="{00000000-0005-0000-0000-0000AF000000}"/>
    <cellStyle name="Walutowy 2 6" xfId="181" xr:uid="{00000000-0005-0000-0000-0000B0000000}"/>
    <cellStyle name="Walutowy 3" xfId="26" xr:uid="{00000000-0005-0000-0000-0000B1000000}"/>
    <cellStyle name="Walutowy 3 2" xfId="81" xr:uid="{00000000-0005-0000-0000-0000B2000000}"/>
    <cellStyle name="Walutowy 4" xfId="82" xr:uid="{00000000-0005-0000-0000-0000B3000000}"/>
    <cellStyle name="Walutowy 5" xfId="182" xr:uid="{00000000-0005-0000-0000-0000B4000000}"/>
    <cellStyle name="Walutowy 5 2" xfId="183" xr:uid="{00000000-0005-0000-0000-0000B5000000}"/>
    <cellStyle name="Walutowy 5 2 2" xfId="184" xr:uid="{00000000-0005-0000-0000-0000B6000000}"/>
    <cellStyle name="Walutowy 5 3" xfId="185" xr:uid="{00000000-0005-0000-0000-0000B7000000}"/>
    <cellStyle name="Walutowy 6" xfId="186" xr:uid="{00000000-0005-0000-0000-0000B8000000}"/>
    <cellStyle name="Walutowy 6 2" xfId="187" xr:uid="{00000000-0005-0000-0000-0000B9000000}"/>
    <cellStyle name="Walutowy 7" xfId="95" xr:uid="{00000000-0005-0000-0000-0000BA000000}"/>
    <cellStyle name="Walutowy 8" xfId="188" xr:uid="{00000000-0005-0000-0000-0000BB000000}"/>
    <cellStyle name="Warning" xfId="24" xr:uid="{00000000-0005-0000-0000-0000BC000000}"/>
    <cellStyle name="Warning 2" xfId="189" xr:uid="{00000000-0005-0000-0000-0000B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workbookViewId="0">
      <selection activeCell="B5" sqref="B5"/>
    </sheetView>
  </sheetViews>
  <sheetFormatPr defaultRowHeight="15"/>
  <cols>
    <col min="2" max="2" width="29.28515625" bestFit="1" customWidth="1"/>
    <col min="3" max="3" width="11.5703125" bestFit="1" customWidth="1"/>
    <col min="5" max="5" width="31.140625" bestFit="1" customWidth="1"/>
    <col min="6" max="6" width="11.28515625" customWidth="1"/>
    <col min="8" max="8" width="11.140625" customWidth="1"/>
    <col min="10" max="10" width="11.5703125" customWidth="1"/>
    <col min="11" max="11" width="12.28515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517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518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26</v>
      </c>
      <c r="D11" s="8" t="s">
        <v>29</v>
      </c>
      <c r="E11" s="8" t="s">
        <v>245</v>
      </c>
      <c r="F11" s="8" t="s">
        <v>204</v>
      </c>
      <c r="G11" s="9">
        <v>24</v>
      </c>
      <c r="H11" s="13"/>
      <c r="I11" s="171">
        <v>0.08</v>
      </c>
      <c r="J11" s="172">
        <f t="shared" ref="J11:J20" si="0"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18" t="s">
        <v>38</v>
      </c>
      <c r="D12" s="18" t="s">
        <v>39</v>
      </c>
      <c r="E12" s="18" t="s">
        <v>268</v>
      </c>
      <c r="F12" s="18" t="s">
        <v>269</v>
      </c>
      <c r="G12" s="19">
        <v>700</v>
      </c>
      <c r="H12" s="13"/>
      <c r="I12" s="171">
        <v>0.08</v>
      </c>
      <c r="J12" s="172">
        <f t="shared" si="0"/>
        <v>0</v>
      </c>
      <c r="K12" s="174">
        <f t="shared" ref="K12:K20" si="1">H12*G12</f>
        <v>0</v>
      </c>
      <c r="L12" s="174">
        <f t="shared" ref="L12:L20" si="2">M12-K12</f>
        <v>0</v>
      </c>
      <c r="M12" s="174">
        <f t="shared" ref="M12:M20" si="3">J12*G12</f>
        <v>0</v>
      </c>
    </row>
    <row r="13" spans="1:13">
      <c r="A13" s="6" t="s">
        <v>595</v>
      </c>
      <c r="B13" s="57"/>
      <c r="C13" s="53" t="s">
        <v>38</v>
      </c>
      <c r="D13" s="53" t="s">
        <v>60</v>
      </c>
      <c r="E13" s="53" t="s">
        <v>173</v>
      </c>
      <c r="F13" s="53" t="s">
        <v>174</v>
      </c>
      <c r="G13" s="2">
        <v>1300</v>
      </c>
      <c r="H13" s="13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22.5" customHeight="1">
      <c r="A14" s="6" t="s">
        <v>596</v>
      </c>
      <c r="B14" s="14"/>
      <c r="C14" s="24" t="s">
        <v>89</v>
      </c>
      <c r="D14" s="24" t="s">
        <v>45</v>
      </c>
      <c r="E14" s="20" t="s">
        <v>277</v>
      </c>
      <c r="F14" s="24" t="s">
        <v>278</v>
      </c>
      <c r="G14" s="23">
        <v>12</v>
      </c>
      <c r="H14" s="13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22.35" customHeight="1">
      <c r="A15" s="6" t="s">
        <v>597</v>
      </c>
      <c r="B15" s="7"/>
      <c r="C15" s="22" t="s">
        <v>89</v>
      </c>
      <c r="D15" s="22" t="s">
        <v>104</v>
      </c>
      <c r="E15" s="18" t="s">
        <v>250</v>
      </c>
      <c r="F15" s="22" t="s">
        <v>317</v>
      </c>
      <c r="G15" s="19">
        <v>12</v>
      </c>
      <c r="H15" s="13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15" customHeight="1">
      <c r="A16" s="6" t="s">
        <v>598</v>
      </c>
      <c r="B16" s="14"/>
      <c r="C16" s="22" t="s">
        <v>89</v>
      </c>
      <c r="D16" s="22" t="s">
        <v>104</v>
      </c>
      <c r="E16" s="18" t="s">
        <v>47</v>
      </c>
      <c r="F16" s="22" t="s">
        <v>340</v>
      </c>
      <c r="G16" s="19">
        <v>12</v>
      </c>
      <c r="H16" s="13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22" ht="15.75" customHeight="1">
      <c r="A17" s="6" t="s">
        <v>599</v>
      </c>
      <c r="B17" s="14"/>
      <c r="C17" s="24" t="s">
        <v>46</v>
      </c>
      <c r="D17" s="24" t="s">
        <v>41</v>
      </c>
      <c r="E17" s="20" t="s">
        <v>47</v>
      </c>
      <c r="F17" s="24" t="s">
        <v>48</v>
      </c>
      <c r="G17" s="23">
        <v>24</v>
      </c>
      <c r="H17" s="13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22" ht="15.75" customHeight="1">
      <c r="A18" s="6" t="s">
        <v>600</v>
      </c>
      <c r="B18" s="73"/>
      <c r="C18" s="75" t="s">
        <v>65</v>
      </c>
      <c r="D18" s="75" t="s">
        <v>300</v>
      </c>
      <c r="E18" s="75" t="s">
        <v>250</v>
      </c>
      <c r="F18" s="75" t="s">
        <v>301</v>
      </c>
      <c r="G18" s="77">
        <v>400</v>
      </c>
      <c r="H18" s="13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22" ht="15.75" customHeight="1">
      <c r="A19" s="6" t="s">
        <v>601</v>
      </c>
      <c r="B19" s="80"/>
      <c r="C19" s="81" t="s">
        <v>65</v>
      </c>
      <c r="D19" s="81" t="s">
        <v>29</v>
      </c>
      <c r="E19" s="81" t="s">
        <v>250</v>
      </c>
      <c r="F19" s="81" t="s">
        <v>301</v>
      </c>
      <c r="G19" s="82">
        <v>400</v>
      </c>
      <c r="H19" s="13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22" s="83" customFormat="1">
      <c r="A20" s="6" t="s">
        <v>602</v>
      </c>
      <c r="C20" s="75" t="s">
        <v>65</v>
      </c>
      <c r="D20" s="75" t="s">
        <v>29</v>
      </c>
      <c r="E20" s="74" t="s">
        <v>302</v>
      </c>
      <c r="F20" s="74" t="s">
        <v>174</v>
      </c>
      <c r="G20" s="169">
        <v>5000</v>
      </c>
      <c r="H20" s="13"/>
      <c r="I20" s="171">
        <v>0.08</v>
      </c>
      <c r="J20" s="172">
        <f t="shared" si="0"/>
        <v>0</v>
      </c>
      <c r="K20" s="174">
        <f t="shared" si="1"/>
        <v>0</v>
      </c>
      <c r="L20" s="174">
        <f t="shared" si="2"/>
        <v>0</v>
      </c>
      <c r="M20" s="174">
        <f t="shared" si="3"/>
        <v>0</v>
      </c>
      <c r="N20"/>
      <c r="O20"/>
      <c r="P20"/>
      <c r="Q20"/>
      <c r="R20"/>
      <c r="S20"/>
      <c r="T20"/>
      <c r="U20"/>
      <c r="V20"/>
    </row>
    <row r="21" spans="1:22">
      <c r="A21" s="264" t="s">
        <v>49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66">
        <f>SUM(K11:K20)</f>
        <v>0</v>
      </c>
      <c r="L21" s="67" t="s">
        <v>49</v>
      </c>
      <c r="M21" s="91">
        <f>SUM(M11:M20)</f>
        <v>0</v>
      </c>
    </row>
    <row r="22" spans="1:22">
      <c r="A22" s="25"/>
      <c r="B22" s="68"/>
      <c r="C22" s="68"/>
      <c r="D22" s="68"/>
      <c r="E22" s="68"/>
      <c r="F22" s="68"/>
      <c r="G22" s="68"/>
      <c r="H22" s="25"/>
      <c r="I22" s="31"/>
      <c r="J22" s="25"/>
      <c r="K22" s="25"/>
      <c r="L22" s="25"/>
      <c r="M22" s="25"/>
    </row>
    <row r="23" spans="1:22">
      <c r="A23" s="25"/>
      <c r="B23" s="26"/>
      <c r="C23" s="69"/>
      <c r="D23" s="2"/>
      <c r="E23" s="2"/>
      <c r="F23" s="70"/>
      <c r="G23" s="27"/>
      <c r="H23" s="27"/>
      <c r="I23" s="27"/>
      <c r="J23" s="27"/>
      <c r="K23" s="25"/>
      <c r="L23" s="25"/>
      <c r="M23" s="25"/>
    </row>
    <row r="24" spans="1:22">
      <c r="A24" s="25"/>
      <c r="B24" s="28" t="s">
        <v>284</v>
      </c>
      <c r="C24" s="69"/>
      <c r="D24" s="2"/>
      <c r="E24" s="2"/>
      <c r="F24" s="70"/>
      <c r="G24" s="29"/>
      <c r="H24" s="29" t="s">
        <v>50</v>
      </c>
      <c r="I24" s="29"/>
      <c r="J24" s="27"/>
      <c r="K24" s="25"/>
      <c r="L24" s="25"/>
      <c r="M24" s="25"/>
    </row>
    <row r="25" spans="1:22">
      <c r="A25" s="25"/>
      <c r="B25" s="1"/>
      <c r="C25" s="2"/>
      <c r="D25" s="3"/>
      <c r="E25" s="3"/>
      <c r="F25" s="3"/>
      <c r="G25" s="3"/>
      <c r="H25" s="3" t="s">
        <v>51</v>
      </c>
      <c r="I25" s="71"/>
      <c r="J25" s="4"/>
      <c r="K25" s="25"/>
      <c r="L25" s="25"/>
      <c r="M25" s="25"/>
    </row>
  </sheetData>
  <mergeCells count="2">
    <mergeCell ref="A3:M3"/>
    <mergeCell ref="A21:J21"/>
  </mergeCells>
  <pageMargins left="0.7" right="0.7" top="0.75" bottom="0.75" header="0.3" footer="0.3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1"/>
  <sheetViews>
    <sheetView workbookViewId="0">
      <selection activeCell="B5" sqref="B5"/>
    </sheetView>
  </sheetViews>
  <sheetFormatPr defaultRowHeight="15"/>
  <cols>
    <col min="2" max="2" width="27.5703125" bestFit="1" customWidth="1"/>
    <col min="3" max="3" width="39.42578125" customWidth="1"/>
    <col min="5" max="5" width="12.28515625" bestFit="1" customWidth="1"/>
    <col min="6" max="6" width="12.5703125" bestFit="1" customWidth="1"/>
    <col min="8" max="8" width="12" customWidth="1"/>
    <col min="10" max="10" width="11.14062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535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534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210</v>
      </c>
      <c r="D11" s="8" t="s">
        <v>211</v>
      </c>
      <c r="E11" s="8" t="s">
        <v>150</v>
      </c>
      <c r="F11" s="8" t="s">
        <v>212</v>
      </c>
      <c r="G11" s="9">
        <v>500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210</v>
      </c>
      <c r="D12" s="8" t="s">
        <v>213</v>
      </c>
      <c r="E12" s="8" t="s">
        <v>150</v>
      </c>
      <c r="F12" s="8" t="s">
        <v>179</v>
      </c>
      <c r="G12" s="9">
        <v>400</v>
      </c>
      <c r="H12" s="11"/>
      <c r="I12" s="171">
        <v>0.08</v>
      </c>
      <c r="J12" s="172">
        <f t="shared" ref="J12:J16" si="0">H12*1.08</f>
        <v>0</v>
      </c>
      <c r="K12" s="174">
        <f t="shared" ref="K12:K16" si="1">H12*G12</f>
        <v>0</v>
      </c>
      <c r="L12" s="174">
        <f t="shared" ref="L12:L16" si="2">M12-K12</f>
        <v>0</v>
      </c>
      <c r="M12" s="174">
        <f t="shared" ref="M12:M16" si="3">J12*G12</f>
        <v>0</v>
      </c>
    </row>
    <row r="13" spans="1:13" ht="15.75" customHeight="1">
      <c r="A13" s="6" t="s">
        <v>595</v>
      </c>
      <c r="B13" s="14"/>
      <c r="C13" s="8" t="s">
        <v>210</v>
      </c>
      <c r="D13" s="8" t="s">
        <v>66</v>
      </c>
      <c r="E13" s="8" t="s">
        <v>150</v>
      </c>
      <c r="F13" s="8" t="s">
        <v>179</v>
      </c>
      <c r="G13" s="9">
        <v>200</v>
      </c>
      <c r="H13" s="11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8" t="s">
        <v>210</v>
      </c>
      <c r="D14" s="59" t="s">
        <v>214</v>
      </c>
      <c r="E14" s="8" t="s">
        <v>150</v>
      </c>
      <c r="F14" s="8" t="s">
        <v>212</v>
      </c>
      <c r="G14" s="9">
        <v>150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7"/>
      <c r="C15" s="24" t="s">
        <v>210</v>
      </c>
      <c r="D15" s="24" t="s">
        <v>342</v>
      </c>
      <c r="E15" s="20" t="s">
        <v>343</v>
      </c>
      <c r="F15" s="24" t="s">
        <v>344</v>
      </c>
      <c r="G15" s="15">
        <v>700</v>
      </c>
      <c r="H15" s="11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22.35" customHeight="1">
      <c r="A16" s="6" t="s">
        <v>598</v>
      </c>
      <c r="B16" s="7"/>
      <c r="C16" s="24" t="s">
        <v>210</v>
      </c>
      <c r="D16" s="24" t="s">
        <v>342</v>
      </c>
      <c r="E16" s="20" t="s">
        <v>343</v>
      </c>
      <c r="F16" s="24" t="s">
        <v>345</v>
      </c>
      <c r="G16" s="15">
        <v>600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>
      <c r="A17" s="264" t="s">
        <v>49</v>
      </c>
      <c r="B17" s="264"/>
      <c r="C17" s="264"/>
      <c r="D17" s="264"/>
      <c r="E17" s="264"/>
      <c r="F17" s="264"/>
      <c r="G17" s="264"/>
      <c r="H17" s="264"/>
      <c r="I17" s="264"/>
      <c r="J17" s="264"/>
      <c r="K17" s="66">
        <f>SUM(K11:K16)</f>
        <v>0</v>
      </c>
      <c r="L17" s="67" t="s">
        <v>49</v>
      </c>
      <c r="M17" s="66">
        <f>SUM(M11:M16)</f>
        <v>0</v>
      </c>
    </row>
    <row r="18" spans="1:13">
      <c r="A18" s="25"/>
      <c r="B18" s="68"/>
      <c r="C18" s="68"/>
      <c r="D18" s="68"/>
      <c r="E18" s="68"/>
      <c r="F18" s="68"/>
      <c r="G18" s="68"/>
      <c r="H18" s="25"/>
      <c r="I18" s="31"/>
      <c r="J18" s="25"/>
      <c r="K18" s="25"/>
      <c r="L18" s="25"/>
      <c r="M18" s="25"/>
    </row>
    <row r="19" spans="1:13">
      <c r="A19" s="25"/>
      <c r="B19" s="26"/>
      <c r="C19" s="69"/>
      <c r="D19" s="2"/>
      <c r="E19" s="2"/>
      <c r="F19" s="70"/>
      <c r="G19" s="27"/>
      <c r="H19" s="27"/>
      <c r="I19" s="27"/>
      <c r="J19" s="27"/>
      <c r="K19" s="25"/>
      <c r="L19" s="25"/>
      <c r="M19" s="25"/>
    </row>
    <row r="20" spans="1:13">
      <c r="A20" s="25"/>
      <c r="B20" s="28" t="s">
        <v>284</v>
      </c>
      <c r="C20" s="69"/>
      <c r="D20" s="2"/>
      <c r="E20" s="2"/>
      <c r="F20" s="70"/>
      <c r="G20" s="29"/>
      <c r="H20" s="29" t="s">
        <v>50</v>
      </c>
      <c r="I20" s="29"/>
      <c r="J20" s="27"/>
      <c r="K20" s="25"/>
      <c r="L20" s="25"/>
      <c r="M20" s="25"/>
    </row>
    <row r="21" spans="1:13">
      <c r="A21" s="25"/>
      <c r="B21" s="1"/>
      <c r="C21" s="2"/>
      <c r="D21" s="3"/>
      <c r="E21" s="3"/>
      <c r="F21" s="3"/>
      <c r="G21" s="3"/>
      <c r="H21" s="3" t="s">
        <v>51</v>
      </c>
      <c r="I21" s="71"/>
      <c r="J21" s="4"/>
      <c r="K21" s="25"/>
      <c r="L21" s="25"/>
      <c r="M21" s="25"/>
    </row>
  </sheetData>
  <mergeCells count="2">
    <mergeCell ref="A3:M3"/>
    <mergeCell ref="A17:J17"/>
  </mergeCells>
  <pageMargins left="0.7" right="0.7" top="0.75" bottom="0.75" header="0.3" footer="0.3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2"/>
  <sheetViews>
    <sheetView workbookViewId="0">
      <selection activeCell="C24" sqref="C24"/>
    </sheetView>
  </sheetViews>
  <sheetFormatPr defaultRowHeight="15"/>
  <cols>
    <col min="2" max="2" width="24.85546875" bestFit="1" customWidth="1"/>
    <col min="3" max="3" width="27.7109375" bestFit="1" customWidth="1"/>
    <col min="4" max="4" width="10.140625" bestFit="1" customWidth="1"/>
    <col min="5" max="5" width="33.140625" bestFit="1" customWidth="1"/>
    <col min="6" max="6" width="11.42578125" bestFit="1" customWidth="1"/>
    <col min="8" max="8" width="13.42578125" customWidth="1"/>
    <col min="10" max="10" width="11.7109375" customWidth="1"/>
    <col min="11" max="11" width="12.140625" bestFit="1" customWidth="1"/>
    <col min="12" max="12" width="9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190</v>
      </c>
      <c r="D11" s="8" t="s">
        <v>6</v>
      </c>
      <c r="E11" s="8" t="s">
        <v>192</v>
      </c>
      <c r="F11" s="8" t="s">
        <v>174</v>
      </c>
      <c r="G11" s="9">
        <v>8000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191</v>
      </c>
      <c r="D12" s="8" t="s">
        <v>6</v>
      </c>
      <c r="E12" s="8" t="s">
        <v>192</v>
      </c>
      <c r="F12" s="8" t="s">
        <v>174</v>
      </c>
      <c r="G12" s="9">
        <v>2500</v>
      </c>
      <c r="H12" s="11"/>
      <c r="I12" s="171">
        <v>0.08</v>
      </c>
      <c r="J12" s="172">
        <f t="shared" ref="J12:J17" si="0">H12*1.08</f>
        <v>0</v>
      </c>
      <c r="K12" s="174">
        <f t="shared" ref="K12:K17" si="1">H12*G12</f>
        <v>0</v>
      </c>
      <c r="L12" s="174">
        <f t="shared" ref="L12:L17" si="2">M12-K12</f>
        <v>0</v>
      </c>
      <c r="M12" s="174">
        <f t="shared" ref="M12:M17" si="3">J12*G12</f>
        <v>0</v>
      </c>
    </row>
    <row r="13" spans="1:13" ht="15.75" customHeight="1">
      <c r="A13" s="6" t="s">
        <v>595</v>
      </c>
      <c r="B13" s="14"/>
      <c r="C13" s="8" t="s">
        <v>191</v>
      </c>
      <c r="D13" s="8" t="s">
        <v>7</v>
      </c>
      <c r="E13" s="8" t="s">
        <v>192</v>
      </c>
      <c r="F13" s="8" t="s">
        <v>174</v>
      </c>
      <c r="G13" s="15">
        <v>2500</v>
      </c>
      <c r="H13" s="13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8" t="s">
        <v>193</v>
      </c>
      <c r="D14" s="8" t="s">
        <v>6</v>
      </c>
      <c r="E14" s="8" t="s">
        <v>192</v>
      </c>
      <c r="F14" s="8" t="s">
        <v>174</v>
      </c>
      <c r="G14" s="9">
        <v>13000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8" t="s">
        <v>193</v>
      </c>
      <c r="D15" s="8" t="s">
        <v>7</v>
      </c>
      <c r="E15" s="8" t="s">
        <v>192</v>
      </c>
      <c r="F15" s="8" t="s">
        <v>174</v>
      </c>
      <c r="G15" s="9">
        <v>1000</v>
      </c>
      <c r="H15" s="11"/>
      <c r="I15" s="171">
        <v>0.08</v>
      </c>
      <c r="J15" s="172">
        <f t="shared" si="0"/>
        <v>0</v>
      </c>
      <c r="K15" s="194">
        <f t="shared" si="1"/>
        <v>0</v>
      </c>
      <c r="L15" s="194">
        <f t="shared" si="2"/>
        <v>0</v>
      </c>
      <c r="M15" s="194">
        <f t="shared" si="3"/>
        <v>0</v>
      </c>
    </row>
    <row r="16" spans="1:13" ht="15.75" customHeight="1">
      <c r="A16" s="6" t="s">
        <v>598</v>
      </c>
      <c r="B16" s="14"/>
      <c r="C16" s="8" t="s">
        <v>11</v>
      </c>
      <c r="D16" s="8" t="s">
        <v>137</v>
      </c>
      <c r="E16" s="8" t="s">
        <v>194</v>
      </c>
      <c r="F16" s="8" t="s">
        <v>195</v>
      </c>
      <c r="G16" s="9">
        <v>12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15.75" customHeight="1">
      <c r="A17" s="6" t="s">
        <v>599</v>
      </c>
      <c r="B17" s="14"/>
      <c r="C17" s="8" t="s">
        <v>11</v>
      </c>
      <c r="D17" s="8" t="s">
        <v>104</v>
      </c>
      <c r="E17" s="8" t="s">
        <v>194</v>
      </c>
      <c r="F17" s="8" t="s">
        <v>195</v>
      </c>
      <c r="G17" s="9">
        <v>100</v>
      </c>
      <c r="H17" s="11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66">
        <f>SUM(K11:K17)</f>
        <v>0</v>
      </c>
      <c r="L18" s="67" t="s">
        <v>49</v>
      </c>
      <c r="M18" s="66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</sheetData>
  <mergeCells count="2">
    <mergeCell ref="A3:M3"/>
    <mergeCell ref="A18:J18"/>
  </mergeCells>
  <pageMargins left="0.7" right="0.7" top="0.75" bottom="0.75" header="0.3" footer="0.3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8"/>
  <sheetViews>
    <sheetView workbookViewId="0">
      <selection activeCell="B22" sqref="B22"/>
    </sheetView>
  </sheetViews>
  <sheetFormatPr defaultRowHeight="15"/>
  <cols>
    <col min="2" max="2" width="17.7109375" bestFit="1" customWidth="1"/>
    <col min="3" max="3" width="20.5703125" bestFit="1" customWidth="1"/>
    <col min="5" max="5" width="20.5703125" bestFit="1" customWidth="1"/>
    <col min="6" max="6" width="10.85546875" customWidth="1"/>
    <col min="8" max="8" width="13.42578125" customWidth="1"/>
    <col min="10" max="10" width="11.28515625" customWidth="1"/>
    <col min="11" max="11" width="13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6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84" t="s">
        <v>145</v>
      </c>
      <c r="B11" s="73"/>
      <c r="C11" s="75" t="s">
        <v>286</v>
      </c>
      <c r="D11" s="75" t="s">
        <v>53</v>
      </c>
      <c r="E11" s="75" t="s">
        <v>287</v>
      </c>
      <c r="F11" s="75" t="s">
        <v>178</v>
      </c>
      <c r="G11" s="77">
        <v>20</v>
      </c>
      <c r="H11" s="78"/>
      <c r="I11" s="176">
        <v>0.08</v>
      </c>
      <c r="J11" s="173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84" t="s">
        <v>594</v>
      </c>
      <c r="B12" s="73"/>
      <c r="C12" s="75" t="s">
        <v>54</v>
      </c>
      <c r="D12" s="75" t="s">
        <v>87</v>
      </c>
      <c r="E12" s="75" t="s">
        <v>289</v>
      </c>
      <c r="F12" s="75" t="s">
        <v>179</v>
      </c>
      <c r="G12" s="77">
        <v>700</v>
      </c>
      <c r="H12" s="78"/>
      <c r="I12" s="176">
        <v>0.08</v>
      </c>
      <c r="J12" s="173">
        <f t="shared" ref="J12:J13" si="0">H12*1.08</f>
        <v>0</v>
      </c>
      <c r="K12" s="175">
        <f t="shared" ref="K12:K13" si="1">H12*G12</f>
        <v>0</v>
      </c>
      <c r="L12" s="175">
        <f t="shared" ref="L12:L13" si="2">M12-K12</f>
        <v>0</v>
      </c>
      <c r="M12" s="175">
        <f t="shared" ref="M12:M13" si="3">J12*G12</f>
        <v>0</v>
      </c>
    </row>
    <row r="13" spans="1:13" ht="15.75" customHeight="1">
      <c r="A13" s="84" t="s">
        <v>595</v>
      </c>
      <c r="B13" s="73"/>
      <c r="C13" s="75" t="s">
        <v>58</v>
      </c>
      <c r="D13" s="75" t="s">
        <v>298</v>
      </c>
      <c r="E13" s="75" t="s">
        <v>47</v>
      </c>
      <c r="F13" s="75" t="s">
        <v>299</v>
      </c>
      <c r="G13" s="77">
        <v>6</v>
      </c>
      <c r="H13" s="79"/>
      <c r="I13" s="176">
        <v>0.08</v>
      </c>
      <c r="J13" s="173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66">
        <f>SUM(K11:K13)</f>
        <v>0</v>
      </c>
      <c r="L14" s="67" t="s">
        <v>49</v>
      </c>
      <c r="M14" s="66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7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0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0.7109375" bestFit="1" customWidth="1"/>
    <col min="5" max="5" width="11.28515625" bestFit="1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3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521</v>
      </c>
      <c r="C6" s="4"/>
    </row>
    <row r="7" spans="1:13">
      <c r="B7" s="62"/>
      <c r="C7" s="4"/>
    </row>
    <row r="8" spans="1:13" ht="63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283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72" t="s">
        <v>145</v>
      </c>
      <c r="B11" s="73"/>
      <c r="C11" s="75" t="s">
        <v>54</v>
      </c>
      <c r="D11" s="75" t="s">
        <v>138</v>
      </c>
      <c r="E11" s="75" t="s">
        <v>290</v>
      </c>
      <c r="F11" s="75" t="s">
        <v>239</v>
      </c>
      <c r="G11" s="77">
        <v>100</v>
      </c>
      <c r="H11" s="78"/>
      <c r="I11" s="176">
        <v>0.08</v>
      </c>
      <c r="J11" s="173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72" t="s">
        <v>594</v>
      </c>
      <c r="B12" s="73"/>
      <c r="C12" s="75" t="s">
        <v>54</v>
      </c>
      <c r="D12" s="75" t="s">
        <v>55</v>
      </c>
      <c r="E12" s="75" t="s">
        <v>291</v>
      </c>
      <c r="F12" s="75" t="s">
        <v>292</v>
      </c>
      <c r="G12" s="77">
        <v>24</v>
      </c>
      <c r="H12" s="78"/>
      <c r="I12" s="176">
        <v>0.08</v>
      </c>
      <c r="J12" s="173">
        <f t="shared" ref="J12:J15" si="0">H12*1.08</f>
        <v>0</v>
      </c>
      <c r="K12" s="175">
        <f t="shared" ref="K12:K15" si="1">H12*G12</f>
        <v>0</v>
      </c>
      <c r="L12" s="175">
        <f t="shared" ref="L12:L15" si="2">M12-K12</f>
        <v>0</v>
      </c>
      <c r="M12" s="175">
        <f t="shared" ref="M12:M15" si="3">J12*G12</f>
        <v>0</v>
      </c>
    </row>
    <row r="13" spans="1:13" ht="15.75" customHeight="1">
      <c r="A13" s="72" t="s">
        <v>595</v>
      </c>
      <c r="B13" s="73"/>
      <c r="C13" s="75" t="s">
        <v>54</v>
      </c>
      <c r="D13" s="75" t="s">
        <v>56</v>
      </c>
      <c r="E13" s="75" t="s">
        <v>194</v>
      </c>
      <c r="F13" s="75" t="s">
        <v>199</v>
      </c>
      <c r="G13" s="77">
        <v>150</v>
      </c>
      <c r="H13" s="78"/>
      <c r="I13" s="176">
        <v>0.08</v>
      </c>
      <c r="J13" s="173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72" t="s">
        <v>596</v>
      </c>
      <c r="B14" s="14"/>
      <c r="C14" s="22" t="s">
        <v>90</v>
      </c>
      <c r="D14" s="22" t="s">
        <v>33</v>
      </c>
      <c r="E14" s="18" t="s">
        <v>194</v>
      </c>
      <c r="F14" s="98" t="s">
        <v>234</v>
      </c>
      <c r="G14" s="19">
        <v>100</v>
      </c>
      <c r="H14" s="17"/>
      <c r="I14" s="176">
        <v>0.08</v>
      </c>
      <c r="J14" s="173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72" t="s">
        <v>597</v>
      </c>
      <c r="B15" s="14"/>
      <c r="C15" s="22" t="s">
        <v>90</v>
      </c>
      <c r="D15" s="22" t="s">
        <v>256</v>
      </c>
      <c r="E15" s="18" t="s">
        <v>194</v>
      </c>
      <c r="F15" s="16" t="s">
        <v>222</v>
      </c>
      <c r="G15" s="15">
        <v>100</v>
      </c>
      <c r="H15" s="11"/>
      <c r="I15" s="176">
        <v>0.08</v>
      </c>
      <c r="J15" s="173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>
      <c r="A16" s="264" t="s">
        <v>49</v>
      </c>
      <c r="B16" s="264"/>
      <c r="C16" s="264"/>
      <c r="D16" s="264"/>
      <c r="E16" s="264"/>
      <c r="F16" s="264"/>
      <c r="G16" s="264"/>
      <c r="H16" s="264"/>
      <c r="I16" s="264"/>
      <c r="J16" s="264"/>
      <c r="K16" s="66">
        <f>SUM(K11:K15)</f>
        <v>0</v>
      </c>
      <c r="L16" s="67" t="s">
        <v>49</v>
      </c>
      <c r="M16" s="66">
        <f>SUM(M11:M15)</f>
        <v>0</v>
      </c>
    </row>
    <row r="17" spans="1:13">
      <c r="A17" s="25"/>
      <c r="B17" s="68"/>
      <c r="C17" s="68"/>
      <c r="D17" s="68"/>
      <c r="E17" s="68"/>
      <c r="F17" s="68"/>
      <c r="G17" s="68"/>
      <c r="H17" s="25"/>
      <c r="I17" s="31"/>
      <c r="J17" s="25"/>
      <c r="K17" s="25"/>
      <c r="L17" s="25"/>
      <c r="M17" s="25"/>
    </row>
    <row r="18" spans="1:13">
      <c r="A18" s="25"/>
      <c r="B18" s="26"/>
      <c r="C18" s="69"/>
      <c r="D18" s="2"/>
      <c r="E18" s="2"/>
      <c r="F18" s="70"/>
      <c r="G18" s="27"/>
      <c r="H18" s="27"/>
      <c r="I18" s="27"/>
      <c r="J18" s="27"/>
      <c r="K18" s="25"/>
      <c r="L18" s="25"/>
      <c r="M18" s="25"/>
    </row>
    <row r="19" spans="1:13">
      <c r="A19" s="25"/>
      <c r="B19" s="28" t="s">
        <v>284</v>
      </c>
      <c r="C19" s="69"/>
      <c r="D19" s="2"/>
      <c r="E19" s="2"/>
      <c r="F19" s="70"/>
      <c r="G19" s="29"/>
      <c r="H19" s="29" t="s">
        <v>50</v>
      </c>
      <c r="I19" s="29"/>
      <c r="J19" s="27"/>
      <c r="K19" s="25"/>
      <c r="L19" s="25"/>
      <c r="M19" s="25"/>
    </row>
    <row r="20" spans="1:13">
      <c r="A20" s="25"/>
      <c r="B20" s="1"/>
      <c r="C20" s="2"/>
      <c r="D20" s="3"/>
      <c r="E20" s="3"/>
      <c r="F20" s="3"/>
      <c r="G20" s="3"/>
      <c r="H20" s="3" t="s">
        <v>51</v>
      </c>
      <c r="I20" s="71"/>
      <c r="J20" s="4"/>
      <c r="K20" s="25"/>
      <c r="L20" s="25"/>
      <c r="M20" s="25"/>
    </row>
  </sheetData>
  <mergeCells count="2">
    <mergeCell ref="A3:M3"/>
    <mergeCell ref="A16:J16"/>
  </mergeCells>
  <pageMargins left="0.7" right="0.7" top="0.75" bottom="0.75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9.7109375" bestFit="1" customWidth="1"/>
    <col min="5" max="5" width="34" bestFit="1" customWidth="1"/>
    <col min="6" max="6" width="10.5703125" customWidth="1"/>
    <col min="8" max="8" width="11.140625" customWidth="1"/>
    <col min="10" max="10" width="12.42578125" customWidth="1"/>
    <col min="11" max="11" width="11.140625" bestFit="1" customWidth="1"/>
    <col min="12" max="12" width="10.7109375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84" t="s">
        <v>145</v>
      </c>
      <c r="B11" s="73"/>
      <c r="C11" s="75" t="s">
        <v>57</v>
      </c>
      <c r="D11" s="75" t="s">
        <v>137</v>
      </c>
      <c r="E11" s="75" t="s">
        <v>293</v>
      </c>
      <c r="F11" s="74" t="s">
        <v>294</v>
      </c>
      <c r="G11" s="76">
        <v>500</v>
      </c>
      <c r="H11" s="78"/>
      <c r="I11" s="176">
        <v>0.08</v>
      </c>
      <c r="J11" s="173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66">
        <f>SUM(K11)</f>
        <v>0</v>
      </c>
      <c r="L12" s="67" t="s">
        <v>49</v>
      </c>
      <c r="M12" s="66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9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20.140625" bestFit="1" customWidth="1"/>
    <col min="4" max="4" width="8.42578125" bestFit="1" customWidth="1"/>
    <col min="5" max="5" width="14" bestFit="1" customWidth="1"/>
    <col min="6" max="6" width="10.5703125" customWidth="1"/>
    <col min="8" max="8" width="11.140625" customWidth="1"/>
    <col min="10" max="10" width="11.8554687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8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541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85" t="s">
        <v>145</v>
      </c>
      <c r="B11" s="7"/>
      <c r="C11" s="18" t="s">
        <v>61</v>
      </c>
      <c r="D11" s="18" t="s">
        <v>303</v>
      </c>
      <c r="E11" s="18" t="s">
        <v>288</v>
      </c>
      <c r="F11" s="18" t="s">
        <v>208</v>
      </c>
      <c r="G11" s="19">
        <v>20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" customHeight="1">
      <c r="A12" s="85" t="s">
        <v>594</v>
      </c>
      <c r="B12" s="7"/>
      <c r="C12" s="18" t="s">
        <v>61</v>
      </c>
      <c r="D12" s="18" t="s">
        <v>224</v>
      </c>
      <c r="E12" s="18" t="s">
        <v>288</v>
      </c>
      <c r="F12" s="18" t="s">
        <v>208</v>
      </c>
      <c r="G12" s="19">
        <v>10</v>
      </c>
      <c r="H12" s="10"/>
      <c r="I12" s="171">
        <v>0.08</v>
      </c>
      <c r="J12" s="172">
        <f t="shared" ref="J12:J14" si="0">H12*1.08</f>
        <v>0</v>
      </c>
      <c r="K12" s="175">
        <f t="shared" ref="K12:K14" si="1">H12*G12</f>
        <v>0</v>
      </c>
      <c r="L12" s="175">
        <f t="shared" ref="L12:L14" si="2">M12-K12</f>
        <v>0</v>
      </c>
      <c r="M12" s="175">
        <f t="shared" ref="M12:M14" si="3">J12*G12</f>
        <v>0</v>
      </c>
    </row>
    <row r="13" spans="1:13" ht="15.75" customHeight="1">
      <c r="A13" s="85" t="s">
        <v>595</v>
      </c>
      <c r="B13" s="7"/>
      <c r="C13" s="18" t="s">
        <v>304</v>
      </c>
      <c r="D13" s="18" t="s">
        <v>87</v>
      </c>
      <c r="E13" s="18" t="s">
        <v>288</v>
      </c>
      <c r="F13" s="18" t="s">
        <v>178</v>
      </c>
      <c r="G13" s="19">
        <v>50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85" t="s">
        <v>596</v>
      </c>
      <c r="B14" s="14"/>
      <c r="C14" s="20" t="s">
        <v>359</v>
      </c>
      <c r="D14" s="36" t="s">
        <v>201</v>
      </c>
      <c r="E14" s="20" t="s">
        <v>150</v>
      </c>
      <c r="F14" s="36" t="s">
        <v>178</v>
      </c>
      <c r="G14" s="37">
        <v>6</v>
      </c>
      <c r="H14" s="13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>
      <c r="A15" s="264" t="s">
        <v>49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66">
        <f>SUM(K11:K14)</f>
        <v>0</v>
      </c>
      <c r="L15" s="67" t="s">
        <v>49</v>
      </c>
      <c r="M15" s="66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</sheetData>
  <mergeCells count="2">
    <mergeCell ref="A3:M3"/>
    <mergeCell ref="A15:J15"/>
  </mergeCells>
  <pageMargins left="0.7" right="0.7" top="0.75" bottom="0.75" header="0.3" footer="0.3"/>
  <pageSetup paperSize="9" scale="8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17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140625" customWidth="1"/>
    <col min="5" max="5" width="14" bestFit="1" customWidth="1"/>
    <col min="6" max="6" width="11.140625" customWidth="1"/>
    <col min="8" max="8" width="11.140625" customWidth="1"/>
    <col min="10" max="10" width="12.710937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9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9">
      <c r="B2" s="1"/>
      <c r="C2" s="2"/>
      <c r="D2" s="3"/>
      <c r="E2" s="3"/>
      <c r="F2" s="3"/>
      <c r="G2" s="3"/>
      <c r="H2" s="3"/>
      <c r="I2" s="4"/>
      <c r="J2" s="4"/>
    </row>
    <row r="3" spans="1:19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9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9">
      <c r="A5" s="4"/>
      <c r="B5" s="5" t="s">
        <v>543</v>
      </c>
      <c r="C5" s="4"/>
      <c r="D5" s="4"/>
      <c r="E5" s="4"/>
      <c r="F5" s="4"/>
      <c r="G5" s="4"/>
      <c r="H5" s="4"/>
      <c r="I5" s="4"/>
      <c r="J5" s="4"/>
    </row>
    <row r="6" spans="1:19">
      <c r="B6" s="5" t="s">
        <v>542</v>
      </c>
      <c r="C6" s="4"/>
    </row>
    <row r="7" spans="1:19">
      <c r="B7" s="62"/>
      <c r="C7" s="4"/>
    </row>
    <row r="8" spans="1:19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9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9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9" s="83" customFormat="1" ht="15.75" customHeight="1">
      <c r="A11" s="72" t="s">
        <v>145</v>
      </c>
      <c r="B11" s="73"/>
      <c r="C11" s="89" t="s">
        <v>63</v>
      </c>
      <c r="D11" s="89" t="s">
        <v>305</v>
      </c>
      <c r="E11" s="89" t="s">
        <v>288</v>
      </c>
      <c r="F11" s="89" t="s">
        <v>208</v>
      </c>
      <c r="G11" s="90">
        <v>200</v>
      </c>
      <c r="H11" s="79"/>
      <c r="I11" s="176">
        <v>0.08</v>
      </c>
      <c r="J11" s="173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  <c r="N11"/>
      <c r="O11"/>
      <c r="P11"/>
      <c r="Q11"/>
      <c r="R11"/>
      <c r="S11"/>
    </row>
    <row r="12" spans="1:19" ht="15.75" customHeight="1">
      <c r="A12" s="6" t="s">
        <v>594</v>
      </c>
      <c r="B12" s="14"/>
      <c r="C12" s="20" t="s">
        <v>63</v>
      </c>
      <c r="D12" s="20" t="s">
        <v>137</v>
      </c>
      <c r="E12" s="20" t="s">
        <v>44</v>
      </c>
      <c r="F12" s="20" t="s">
        <v>199</v>
      </c>
      <c r="G12" s="21">
        <v>120</v>
      </c>
      <c r="H12" s="13"/>
      <c r="I12" s="171">
        <v>0.08</v>
      </c>
      <c r="J12" s="173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9">
      <c r="A13" s="265" t="s">
        <v>49</v>
      </c>
      <c r="B13" s="265"/>
      <c r="C13" s="265"/>
      <c r="D13" s="265"/>
      <c r="E13" s="265"/>
      <c r="F13" s="265"/>
      <c r="G13" s="265"/>
      <c r="H13" s="265"/>
      <c r="I13" s="265"/>
      <c r="J13" s="265"/>
      <c r="K13" s="87">
        <f>SUM(K11:K12)</f>
        <v>0</v>
      </c>
      <c r="L13" s="88" t="s">
        <v>49</v>
      </c>
      <c r="M13" s="87">
        <f>SUM(M11:M12)</f>
        <v>0</v>
      </c>
    </row>
    <row r="14" spans="1:19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9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9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8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42578125" customWidth="1"/>
    <col min="5" max="5" width="10.28515625" bestFit="1" customWidth="1"/>
    <col min="6" max="6" width="11.5703125" customWidth="1"/>
    <col min="8" max="8" width="11.140625" customWidth="1"/>
    <col min="10" max="10" width="11.425781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8" t="s">
        <v>64</v>
      </c>
      <c r="D11" s="16" t="s">
        <v>591</v>
      </c>
      <c r="E11" s="16" t="s">
        <v>226</v>
      </c>
      <c r="F11" s="99" t="s">
        <v>179</v>
      </c>
      <c r="G11" s="15">
        <v>20</v>
      </c>
      <c r="H11" s="11"/>
      <c r="I11" s="171">
        <v>0.08</v>
      </c>
      <c r="J11" s="172">
        <f>H11*1.08</f>
        <v>0</v>
      </c>
      <c r="K11" s="175">
        <f>H11*G11</f>
        <v>0</v>
      </c>
      <c r="L11" s="175"/>
      <c r="M11" s="175">
        <f>J11*G11</f>
        <v>0</v>
      </c>
    </row>
    <row r="12" spans="1:13">
      <c r="A12" s="265" t="s">
        <v>49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9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9"/>
  <sheetViews>
    <sheetView workbookViewId="0">
      <selection activeCell="B5" sqref="B5"/>
    </sheetView>
  </sheetViews>
  <sheetFormatPr defaultRowHeight="15"/>
  <cols>
    <col min="3" max="3" width="29.42578125" customWidth="1"/>
    <col min="4" max="4" width="9.85546875" bestFit="1" customWidth="1"/>
    <col min="6" max="6" width="13.140625" bestFit="1" customWidth="1"/>
    <col min="8" max="8" width="11.28515625" customWidth="1"/>
    <col min="10" max="10" width="12.140625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624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589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31.5">
      <c r="A11" s="125" t="s">
        <v>145</v>
      </c>
      <c r="B11" s="52"/>
      <c r="C11" s="53" t="s">
        <v>166</v>
      </c>
      <c r="D11" s="53" t="s">
        <v>508</v>
      </c>
      <c r="E11" s="53" t="s">
        <v>354</v>
      </c>
      <c r="F11" s="53" t="s">
        <v>199</v>
      </c>
      <c r="G11" s="54">
        <v>50</v>
      </c>
      <c r="H11" s="126"/>
      <c r="I11" s="185">
        <v>0.08</v>
      </c>
      <c r="J11" s="184">
        <f>H11*1.08</f>
        <v>0</v>
      </c>
      <c r="K11" s="184">
        <f>H11*G11</f>
        <v>0</v>
      </c>
      <c r="L11" s="184">
        <f>M11-K11</f>
        <v>0</v>
      </c>
      <c r="M11" s="184">
        <f>J11*G11</f>
        <v>0</v>
      </c>
    </row>
    <row r="12" spans="1:13" ht="31.5">
      <c r="A12" s="125" t="s">
        <v>594</v>
      </c>
      <c r="B12" s="57"/>
      <c r="C12" s="53" t="s">
        <v>166</v>
      </c>
      <c r="D12" s="53" t="s">
        <v>509</v>
      </c>
      <c r="E12" s="53" t="s">
        <v>354</v>
      </c>
      <c r="F12" s="53" t="s">
        <v>199</v>
      </c>
      <c r="G12" s="54">
        <v>50</v>
      </c>
      <c r="H12" s="126"/>
      <c r="I12" s="185">
        <v>0.08</v>
      </c>
      <c r="J12" s="184">
        <f t="shared" ref="J12:J14" si="0">H12*1.08</f>
        <v>0</v>
      </c>
      <c r="K12" s="184">
        <f t="shared" ref="K12:K14" si="1">H12*G12</f>
        <v>0</v>
      </c>
      <c r="L12" s="184">
        <f t="shared" ref="L12:L14" si="2">M12-K12</f>
        <v>0</v>
      </c>
      <c r="M12" s="184">
        <f t="shared" ref="M12:M14" si="3">J12*G12</f>
        <v>0</v>
      </c>
    </row>
    <row r="13" spans="1:13" ht="52.5">
      <c r="A13" s="125" t="s">
        <v>595</v>
      </c>
      <c r="B13" s="57"/>
      <c r="C13" s="55" t="s">
        <v>168</v>
      </c>
      <c r="D13" s="55" t="s">
        <v>507</v>
      </c>
      <c r="E13" s="55" t="s">
        <v>506</v>
      </c>
      <c r="F13" s="55" t="s">
        <v>590</v>
      </c>
      <c r="G13" s="56">
        <v>300</v>
      </c>
      <c r="H13" s="126"/>
      <c r="I13" s="185">
        <v>0.08</v>
      </c>
      <c r="J13" s="184">
        <f t="shared" si="0"/>
        <v>0</v>
      </c>
      <c r="K13" s="184">
        <f t="shared" si="1"/>
        <v>0</v>
      </c>
      <c r="L13" s="184">
        <f t="shared" si="2"/>
        <v>0</v>
      </c>
      <c r="M13" s="184">
        <f t="shared" si="3"/>
        <v>0</v>
      </c>
    </row>
    <row r="14" spans="1:13" s="25" customFormat="1" ht="10.5">
      <c r="A14" s="125" t="s">
        <v>596</v>
      </c>
      <c r="B14" s="96"/>
      <c r="C14" s="155" t="s">
        <v>168</v>
      </c>
      <c r="D14" s="96" t="s">
        <v>510</v>
      </c>
      <c r="E14" s="74" t="s">
        <v>511</v>
      </c>
      <c r="F14" s="96" t="s">
        <v>512</v>
      </c>
      <c r="G14" s="76">
        <v>30</v>
      </c>
      <c r="H14" s="195"/>
      <c r="I14" s="185">
        <v>0.08</v>
      </c>
      <c r="J14" s="184">
        <f t="shared" si="0"/>
        <v>0</v>
      </c>
      <c r="K14" s="184">
        <f t="shared" si="1"/>
        <v>0</v>
      </c>
      <c r="L14" s="184">
        <f t="shared" si="2"/>
        <v>0</v>
      </c>
      <c r="M14" s="184">
        <f t="shared" si="3"/>
        <v>0</v>
      </c>
    </row>
    <row r="15" spans="1:13">
      <c r="A15" s="264" t="s">
        <v>49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87">
        <f>SUM(K11:K14)</f>
        <v>0</v>
      </c>
      <c r="L15" s="88" t="s">
        <v>49</v>
      </c>
      <c r="M15" s="87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</sheetData>
  <mergeCells count="2">
    <mergeCell ref="A3:M3"/>
    <mergeCell ref="A15:J15"/>
  </mergeCells>
  <pageMargins left="0.7" right="0.7" top="0.75" bottom="0.75" header="0.3" footer="0.3"/>
  <pageSetup paperSize="9" scale="8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16"/>
  <sheetViews>
    <sheetView workbookViewId="0">
      <selection activeCell="B5" sqref="B5"/>
    </sheetView>
  </sheetViews>
  <sheetFormatPr defaultRowHeight="15"/>
  <cols>
    <col min="1" max="2" width="9.140625" style="218"/>
    <col min="3" max="3" width="22.42578125" style="218" customWidth="1"/>
    <col min="4" max="5" width="9.140625" style="218"/>
    <col min="6" max="6" width="16" style="218" customWidth="1"/>
    <col min="7" max="7" width="9.28515625" style="218" bestFit="1" customWidth="1"/>
    <col min="8" max="8" width="11.28515625" style="218" customWidth="1"/>
    <col min="9" max="9" width="11.85546875" style="218" customWidth="1"/>
    <col min="10" max="10" width="9.28515625" style="218" bestFit="1" customWidth="1"/>
    <col min="11" max="11" width="13.140625" style="218" customWidth="1"/>
    <col min="12" max="12" width="14.28515625" style="218" bestFit="1" customWidth="1"/>
    <col min="13" max="13" width="17.140625" style="218" customWidth="1"/>
    <col min="14" max="14" width="15.42578125" style="218" bestFit="1" customWidth="1"/>
    <col min="15" max="16384" width="9.140625" style="218"/>
  </cols>
  <sheetData>
    <row r="1" spans="1:14">
      <c r="A1" s="215"/>
      <c r="B1" s="245" t="s">
        <v>658</v>
      </c>
      <c r="C1" s="246"/>
      <c r="D1" s="246"/>
      <c r="E1" s="246"/>
      <c r="F1" s="246"/>
      <c r="G1" s="246"/>
      <c r="H1" s="246"/>
      <c r="I1" s="246"/>
      <c r="J1" s="246"/>
      <c r="K1" s="217"/>
      <c r="L1" s="247" t="s">
        <v>654</v>
      </c>
    </row>
    <row r="2" spans="1:14">
      <c r="A2" s="215"/>
      <c r="B2" s="219"/>
      <c r="C2" s="220"/>
      <c r="D2" s="221"/>
      <c r="E2" s="221"/>
      <c r="F2" s="221"/>
      <c r="G2" s="222"/>
      <c r="H2" s="222"/>
      <c r="I2" s="222"/>
      <c r="J2" s="222"/>
      <c r="K2" s="215"/>
      <c r="L2" s="215"/>
    </row>
    <row r="3" spans="1:14" ht="36.75" customHeight="1">
      <c r="A3" s="266" t="s">
        <v>612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4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4">
      <c r="A5" s="223"/>
      <c r="B5" s="224" t="s">
        <v>625</v>
      </c>
      <c r="C5" s="223"/>
      <c r="D5" s="223"/>
      <c r="E5" s="223"/>
      <c r="F5" s="217"/>
      <c r="G5" s="217"/>
      <c r="H5" s="217"/>
      <c r="I5" s="217"/>
      <c r="J5" s="217"/>
      <c r="K5" s="217"/>
      <c r="L5" s="217"/>
    </row>
    <row r="6" spans="1:14">
      <c r="A6" s="217"/>
      <c r="B6" s="225" t="s">
        <v>613</v>
      </c>
      <c r="C6" s="223"/>
      <c r="D6" s="217"/>
      <c r="E6" s="217"/>
      <c r="F6" s="217"/>
      <c r="G6" s="217"/>
      <c r="H6" s="217"/>
      <c r="I6" s="217"/>
      <c r="J6" s="217"/>
      <c r="K6" s="217"/>
      <c r="L6" s="217"/>
    </row>
    <row r="7" spans="1:14" ht="63" customHeight="1">
      <c r="A7" s="248" t="s">
        <v>144</v>
      </c>
      <c r="B7" s="248" t="s">
        <v>279</v>
      </c>
      <c r="C7" s="248" t="s">
        <v>0</v>
      </c>
      <c r="D7" s="248" t="s">
        <v>614</v>
      </c>
      <c r="E7" s="248" t="s">
        <v>2</v>
      </c>
      <c r="F7" s="248" t="s">
        <v>615</v>
      </c>
      <c r="G7" s="248" t="s">
        <v>3</v>
      </c>
      <c r="H7" s="248" t="s">
        <v>146</v>
      </c>
      <c r="I7" s="248" t="s">
        <v>4</v>
      </c>
      <c r="J7" s="248" t="s">
        <v>280</v>
      </c>
      <c r="K7" s="248" t="s">
        <v>5</v>
      </c>
      <c r="L7" s="248" t="s">
        <v>616</v>
      </c>
      <c r="M7" s="249" t="s">
        <v>282</v>
      </c>
      <c r="N7" s="249" t="s">
        <v>655</v>
      </c>
    </row>
    <row r="8" spans="1:14">
      <c r="A8" s="250">
        <v>1</v>
      </c>
      <c r="B8" s="250">
        <v>2</v>
      </c>
      <c r="C8" s="250">
        <v>3</v>
      </c>
      <c r="D8" s="250">
        <v>4</v>
      </c>
      <c r="E8" s="250">
        <v>5</v>
      </c>
      <c r="F8" s="250">
        <v>6</v>
      </c>
      <c r="G8" s="250">
        <v>7</v>
      </c>
      <c r="H8" s="250">
        <v>8</v>
      </c>
      <c r="I8" s="250">
        <v>9</v>
      </c>
      <c r="J8" s="250">
        <v>10</v>
      </c>
      <c r="K8" s="250">
        <v>11</v>
      </c>
      <c r="L8" s="250">
        <v>12</v>
      </c>
      <c r="M8" s="251">
        <v>13</v>
      </c>
      <c r="N8" s="251">
        <v>14</v>
      </c>
    </row>
    <row r="9" spans="1:14">
      <c r="A9" s="267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</row>
    <row r="10" spans="1:14" s="226" customFormat="1" ht="21">
      <c r="A10" s="252" t="s">
        <v>145</v>
      </c>
      <c r="B10" s="252"/>
      <c r="C10" s="253" t="s">
        <v>617</v>
      </c>
      <c r="D10" s="252" t="s">
        <v>618</v>
      </c>
      <c r="E10" s="254" t="s">
        <v>226</v>
      </c>
      <c r="F10" s="255" t="s">
        <v>619</v>
      </c>
      <c r="G10" s="252">
        <v>150</v>
      </c>
      <c r="H10" s="252" t="s">
        <v>620</v>
      </c>
      <c r="I10" s="256"/>
      <c r="J10" s="257">
        <v>0.08</v>
      </c>
      <c r="K10" s="256">
        <f>I10*1.08</f>
        <v>0</v>
      </c>
      <c r="L10" s="256">
        <f>I10*G10</f>
        <v>0</v>
      </c>
      <c r="M10" s="258">
        <f>N10-L10</f>
        <v>0</v>
      </c>
      <c r="N10" s="258">
        <f>K10*G10</f>
        <v>0</v>
      </c>
    </row>
    <row r="11" spans="1:14" s="226" customFormat="1" ht="21">
      <c r="A11" s="252" t="s">
        <v>594</v>
      </c>
      <c r="B11" s="252"/>
      <c r="C11" s="253" t="s">
        <v>617</v>
      </c>
      <c r="D11" s="252" t="s">
        <v>621</v>
      </c>
      <c r="E11" s="254" t="s">
        <v>226</v>
      </c>
      <c r="F11" s="255" t="s">
        <v>619</v>
      </c>
      <c r="G11" s="259">
        <v>600</v>
      </c>
      <c r="H11" s="252" t="s">
        <v>620</v>
      </c>
      <c r="I11" s="256"/>
      <c r="J11" s="257">
        <v>0.08</v>
      </c>
      <c r="K11" s="256">
        <f>I11*1.08</f>
        <v>0</v>
      </c>
      <c r="L11" s="256">
        <f>I11*G11</f>
        <v>0</v>
      </c>
      <c r="M11" s="258">
        <f>N11-L11</f>
        <v>0</v>
      </c>
      <c r="N11" s="258">
        <f>K11*G11</f>
        <v>0</v>
      </c>
    </row>
    <row r="12" spans="1:14">
      <c r="A12" s="270" t="s">
        <v>622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60">
        <f>SUM(L10:L11)</f>
        <v>0</v>
      </c>
      <c r="M12" s="261"/>
      <c r="N12" s="262">
        <f>SUM(N10:N11)</f>
        <v>0</v>
      </c>
    </row>
    <row r="13" spans="1:14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4">
      <c r="A14" s="227"/>
      <c r="B14" s="228"/>
      <c r="C14" s="229"/>
      <c r="D14" s="220"/>
      <c r="E14" s="220"/>
      <c r="F14" s="230"/>
      <c r="G14" s="231"/>
      <c r="H14" s="231"/>
      <c r="I14" s="231"/>
      <c r="J14" s="231"/>
      <c r="K14" s="231"/>
      <c r="L14" s="227"/>
    </row>
    <row r="15" spans="1:14">
      <c r="A15" s="227"/>
      <c r="B15" s="232" t="s">
        <v>284</v>
      </c>
      <c r="C15" s="229"/>
      <c r="D15" s="229"/>
      <c r="E15" s="220"/>
      <c r="F15" s="230"/>
      <c r="G15" s="233"/>
      <c r="H15" s="234" t="s">
        <v>50</v>
      </c>
      <c r="I15" s="234"/>
      <c r="J15" s="234"/>
      <c r="K15" s="231"/>
      <c r="L15" s="227"/>
    </row>
    <row r="16" spans="1:14">
      <c r="A16" s="227"/>
      <c r="B16" s="219"/>
      <c r="C16" s="220"/>
      <c r="D16" s="220"/>
      <c r="E16" s="221"/>
      <c r="F16" s="221"/>
      <c r="G16" s="221"/>
      <c r="H16" s="234" t="s">
        <v>51</v>
      </c>
      <c r="I16" s="234"/>
      <c r="J16" s="234"/>
      <c r="K16" s="222"/>
      <c r="L16" s="227"/>
    </row>
  </sheetData>
  <mergeCells count="3">
    <mergeCell ref="A3:M3"/>
    <mergeCell ref="A9:N9"/>
    <mergeCell ref="A12:K12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2.85546875" bestFit="1" customWidth="1"/>
    <col min="5" max="5" width="12.28515625" bestFit="1" customWidth="1"/>
    <col min="6" max="6" width="10.85546875" customWidth="1"/>
    <col min="8" max="8" width="11.85546875" customWidth="1"/>
    <col min="10" max="10" width="11.85546875" customWidth="1"/>
    <col min="11" max="11" width="10.140625" bestFit="1" customWidth="1"/>
    <col min="13" max="13" width="10.140625" bestFit="1" customWidth="1"/>
  </cols>
  <sheetData>
    <row r="1" spans="1:13">
      <c r="B1" s="1" t="s">
        <v>657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5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520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519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260</v>
      </c>
      <c r="D11" s="8" t="s">
        <v>87</v>
      </c>
      <c r="E11" s="8" t="s">
        <v>150</v>
      </c>
      <c r="F11" s="8" t="s">
        <v>179</v>
      </c>
      <c r="G11" s="9">
        <v>6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12</v>
      </c>
      <c r="D12" s="8" t="s">
        <v>196</v>
      </c>
      <c r="E12" s="8" t="s">
        <v>150</v>
      </c>
      <c r="F12" s="8" t="s">
        <v>178</v>
      </c>
      <c r="G12" s="9">
        <v>80</v>
      </c>
      <c r="H12" s="11"/>
      <c r="I12" s="171">
        <v>0.08</v>
      </c>
      <c r="J12" s="172">
        <f t="shared" ref="J12:J13" si="0">H12*1.08</f>
        <v>0</v>
      </c>
      <c r="K12" s="174">
        <f t="shared" ref="K12:K13" si="1">H12*G12</f>
        <v>0</v>
      </c>
      <c r="L12" s="174">
        <f t="shared" ref="L12:L13" si="2">M12-K12</f>
        <v>0</v>
      </c>
      <c r="M12" s="174">
        <f t="shared" ref="M12:M13" si="3">J12*G12</f>
        <v>0</v>
      </c>
    </row>
    <row r="13" spans="1:13" ht="15.75" customHeight="1">
      <c r="A13" s="6" t="s">
        <v>595</v>
      </c>
      <c r="B13" s="14"/>
      <c r="C13" s="20" t="s">
        <v>12</v>
      </c>
      <c r="D13" s="20" t="s">
        <v>201</v>
      </c>
      <c r="E13" s="20" t="s">
        <v>44</v>
      </c>
      <c r="F13" s="20" t="s">
        <v>199</v>
      </c>
      <c r="G13" s="21">
        <v>50</v>
      </c>
      <c r="H13" s="38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66">
        <f>SUM(K11:K13)</f>
        <v>0</v>
      </c>
      <c r="L14" s="67" t="s">
        <v>49</v>
      </c>
      <c r="M14" s="66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9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140625" customWidth="1"/>
    <col min="6" max="6" width="15.140625" bestFit="1" customWidth="1"/>
    <col min="8" max="8" width="12.28515625" customWidth="1"/>
    <col min="10" max="10" width="13.14062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2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545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521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7"/>
      <c r="C11" s="18" t="s">
        <v>77</v>
      </c>
      <c r="D11" s="18" t="s">
        <v>307</v>
      </c>
      <c r="E11" s="18" t="s">
        <v>226</v>
      </c>
      <c r="F11" s="34" t="s">
        <v>308</v>
      </c>
      <c r="G11" s="19">
        <v>3000</v>
      </c>
      <c r="H11" s="35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5" t="s">
        <v>49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87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7"/>
  <sheetViews>
    <sheetView workbookViewId="0">
      <selection activeCell="C11" sqref="C11"/>
    </sheetView>
  </sheetViews>
  <sheetFormatPr defaultRowHeight="15"/>
  <cols>
    <col min="2" max="2" width="24.85546875" bestFit="1" customWidth="1"/>
    <col min="3" max="3" width="24" customWidth="1"/>
    <col min="5" max="5" width="19.28515625" bestFit="1" customWidth="1"/>
    <col min="8" max="8" width="11.85546875" customWidth="1"/>
    <col min="10" max="10" width="11.570312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8" t="s">
        <v>309</v>
      </c>
      <c r="D11" s="18" t="s">
        <v>310</v>
      </c>
      <c r="E11" s="18" t="s">
        <v>151</v>
      </c>
      <c r="F11" s="18" t="s">
        <v>204</v>
      </c>
      <c r="G11" s="19">
        <v>100</v>
      </c>
      <c r="H11" s="3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" customHeight="1">
      <c r="A12" s="6" t="s">
        <v>594</v>
      </c>
      <c r="B12" s="7"/>
      <c r="C12" s="18" t="s">
        <v>309</v>
      </c>
      <c r="D12" s="18" t="s">
        <v>311</v>
      </c>
      <c r="E12" s="18" t="s">
        <v>151</v>
      </c>
      <c r="F12" s="18" t="s">
        <v>204</v>
      </c>
      <c r="G12" s="9">
        <v>100</v>
      </c>
      <c r="H12" s="30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5" t="s">
        <v>49</v>
      </c>
      <c r="B13" s="265"/>
      <c r="C13" s="265"/>
      <c r="D13" s="265"/>
      <c r="E13" s="265"/>
      <c r="F13" s="265"/>
      <c r="G13" s="265"/>
      <c r="H13" s="265"/>
      <c r="I13" s="265"/>
      <c r="J13" s="265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7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9"/>
  <sheetViews>
    <sheetView workbookViewId="0">
      <selection activeCell="D6" sqref="D6"/>
    </sheetView>
  </sheetViews>
  <sheetFormatPr defaultRowHeight="15"/>
  <cols>
    <col min="2" max="2" width="24.85546875" bestFit="1" customWidth="1"/>
    <col min="3" max="3" width="10.7109375" bestFit="1" customWidth="1"/>
    <col min="5" max="5" width="14.42578125" bestFit="1" customWidth="1"/>
    <col min="6" max="6" width="11" customWidth="1"/>
    <col min="8" max="8" width="11.7109375" customWidth="1"/>
    <col min="10" max="10" width="11.57031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85" t="s">
        <v>145</v>
      </c>
      <c r="B11" s="14"/>
      <c r="C11" s="18" t="s">
        <v>82</v>
      </c>
      <c r="D11" s="18" t="s">
        <v>28</v>
      </c>
      <c r="E11" s="18" t="s">
        <v>323</v>
      </c>
      <c r="F11" s="18" t="s">
        <v>222</v>
      </c>
      <c r="G11" s="9">
        <v>6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85" t="s">
        <v>594</v>
      </c>
      <c r="B12" s="14"/>
      <c r="C12" s="18" t="s">
        <v>40</v>
      </c>
      <c r="D12" s="18" t="s">
        <v>312</v>
      </c>
      <c r="E12" s="18" t="s">
        <v>44</v>
      </c>
      <c r="F12" s="18" t="s">
        <v>222</v>
      </c>
      <c r="G12" s="9">
        <v>24</v>
      </c>
      <c r="H12" s="13"/>
      <c r="I12" s="171">
        <v>0.08</v>
      </c>
      <c r="J12" s="172">
        <f t="shared" ref="J12:J14" si="0">H12*1.08</f>
        <v>0</v>
      </c>
      <c r="K12" s="175">
        <f t="shared" ref="K12:K14" si="1">H12*G12</f>
        <v>0</v>
      </c>
      <c r="L12" s="175">
        <f t="shared" ref="L12:L14" si="2">M12-K12</f>
        <v>0</v>
      </c>
      <c r="M12" s="175">
        <f t="shared" ref="M12:M14" si="3">J12*G12</f>
        <v>0</v>
      </c>
    </row>
    <row r="13" spans="1:13" ht="15.75" customHeight="1">
      <c r="A13" s="85" t="s">
        <v>595</v>
      </c>
      <c r="B13" s="14"/>
      <c r="C13" s="18" t="s">
        <v>40</v>
      </c>
      <c r="D13" s="18" t="s">
        <v>27</v>
      </c>
      <c r="E13" s="18" t="s">
        <v>44</v>
      </c>
      <c r="F13" s="18" t="s">
        <v>222</v>
      </c>
      <c r="G13" s="9">
        <v>180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85" t="s">
        <v>596</v>
      </c>
      <c r="B14" s="14"/>
      <c r="C14" s="18" t="s">
        <v>328</v>
      </c>
      <c r="D14" s="18" t="s">
        <v>27</v>
      </c>
      <c r="E14" s="18" t="s">
        <v>44</v>
      </c>
      <c r="F14" s="18" t="s">
        <v>222</v>
      </c>
      <c r="G14" s="9">
        <v>6</v>
      </c>
      <c r="H14" s="13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>
      <c r="A15" s="265" t="s">
        <v>49</v>
      </c>
      <c r="B15" s="265"/>
      <c r="C15" s="265"/>
      <c r="D15" s="265"/>
      <c r="E15" s="265"/>
      <c r="F15" s="265"/>
      <c r="G15" s="265"/>
      <c r="H15" s="265"/>
      <c r="I15" s="265"/>
      <c r="J15" s="265"/>
      <c r="K15" s="87">
        <f>SUM(K11:K14)</f>
        <v>0</v>
      </c>
      <c r="L15" s="88" t="s">
        <v>49</v>
      </c>
      <c r="M15" s="87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</sheetData>
  <mergeCells count="2">
    <mergeCell ref="A3:M3"/>
    <mergeCell ref="A15:J15"/>
  </mergeCells>
  <pageMargins left="0.7" right="0.7" top="0.75" bottom="0.75" header="0.3" footer="0.3"/>
  <pageSetup paperSize="9" scale="9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26"/>
  <sheetViews>
    <sheetView workbookViewId="0">
      <selection activeCell="B5" sqref="B5"/>
    </sheetView>
  </sheetViews>
  <sheetFormatPr defaultRowHeight="15"/>
  <cols>
    <col min="2" max="2" width="30" bestFit="1" customWidth="1"/>
    <col min="3" max="3" width="15.42578125" customWidth="1"/>
    <col min="4" max="4" width="14.140625" bestFit="1" customWidth="1"/>
    <col min="5" max="5" width="22.28515625" bestFit="1" customWidth="1"/>
    <col min="6" max="6" width="10.7109375" customWidth="1"/>
    <col min="8" max="8" width="12.140625" customWidth="1"/>
    <col min="10" max="10" width="11.285156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6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549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18" t="s">
        <v>78</v>
      </c>
      <c r="D11" s="18" t="s">
        <v>175</v>
      </c>
      <c r="E11" s="18" t="s">
        <v>288</v>
      </c>
      <c r="F11" s="18" t="s">
        <v>179</v>
      </c>
      <c r="G11" s="19">
        <v>48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14"/>
      <c r="C12" s="18" t="s">
        <v>78</v>
      </c>
      <c r="D12" s="18" t="s">
        <v>62</v>
      </c>
      <c r="E12" s="18" t="s">
        <v>44</v>
      </c>
      <c r="F12" s="18" t="s">
        <v>199</v>
      </c>
      <c r="G12" s="19">
        <v>12</v>
      </c>
      <c r="H12" s="13"/>
      <c r="I12" s="171">
        <v>0.08</v>
      </c>
      <c r="J12" s="172">
        <f t="shared" ref="J12:J21" si="0">H12*1.08</f>
        <v>0</v>
      </c>
      <c r="K12" s="175">
        <f t="shared" ref="K12:K21" si="1">H12*G12</f>
        <v>0</v>
      </c>
      <c r="L12" s="175">
        <f t="shared" ref="L12:L21" si="2">M12-K12</f>
        <v>0</v>
      </c>
      <c r="M12" s="175">
        <f t="shared" ref="M12:M21" si="3">J12*G12</f>
        <v>0</v>
      </c>
    </row>
    <row r="13" spans="1:13" ht="15.75" customHeight="1">
      <c r="A13" s="6" t="s">
        <v>595</v>
      </c>
      <c r="B13" s="14"/>
      <c r="C13" s="18" t="s">
        <v>78</v>
      </c>
      <c r="D13" s="18" t="s">
        <v>312</v>
      </c>
      <c r="E13" s="18" t="s">
        <v>44</v>
      </c>
      <c r="F13" s="18" t="s">
        <v>199</v>
      </c>
      <c r="G13" s="19">
        <v>12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22.35" customHeight="1">
      <c r="A14" s="6" t="s">
        <v>596</v>
      </c>
      <c r="B14" s="14"/>
      <c r="C14" s="18" t="s">
        <v>313</v>
      </c>
      <c r="D14" s="18" t="s">
        <v>314</v>
      </c>
      <c r="E14" s="18" t="s">
        <v>315</v>
      </c>
      <c r="F14" s="60" t="s">
        <v>199</v>
      </c>
      <c r="G14" s="19">
        <v>2</v>
      </c>
      <c r="H14" s="13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14"/>
      <c r="C15" s="18" t="s">
        <v>79</v>
      </c>
      <c r="D15" s="18" t="s">
        <v>316</v>
      </c>
      <c r="E15" s="18" t="s">
        <v>194</v>
      </c>
      <c r="F15" s="18" t="s">
        <v>317</v>
      </c>
      <c r="G15" s="19">
        <v>6</v>
      </c>
      <c r="H15" s="13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15.75" customHeight="1">
      <c r="A16" s="6" t="s">
        <v>598</v>
      </c>
      <c r="B16" s="14"/>
      <c r="C16" s="18" t="s">
        <v>79</v>
      </c>
      <c r="D16" s="18" t="s">
        <v>95</v>
      </c>
      <c r="E16" s="18" t="s">
        <v>194</v>
      </c>
      <c r="F16" s="18" t="s">
        <v>195</v>
      </c>
      <c r="G16" s="19">
        <v>12</v>
      </c>
      <c r="H16" s="13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15.75" customHeight="1">
      <c r="A17" s="6" t="s">
        <v>599</v>
      </c>
      <c r="B17" s="14"/>
      <c r="C17" s="18" t="s">
        <v>80</v>
      </c>
      <c r="D17" s="18" t="s">
        <v>312</v>
      </c>
      <c r="E17" s="18" t="s">
        <v>44</v>
      </c>
      <c r="F17" s="18" t="s">
        <v>222</v>
      </c>
      <c r="G17" s="19">
        <v>120</v>
      </c>
      <c r="H17" s="13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.75" customHeight="1">
      <c r="A18" s="6" t="s">
        <v>600</v>
      </c>
      <c r="B18" s="14"/>
      <c r="C18" s="18" t="s">
        <v>81</v>
      </c>
      <c r="D18" s="18" t="s">
        <v>201</v>
      </c>
      <c r="E18" s="18" t="s">
        <v>232</v>
      </c>
      <c r="F18" s="18" t="s">
        <v>322</v>
      </c>
      <c r="G18" s="19">
        <v>12</v>
      </c>
      <c r="H18" s="13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15.75" customHeight="1">
      <c r="A19" s="6" t="s">
        <v>601</v>
      </c>
      <c r="B19" s="14"/>
      <c r="C19" s="18" t="s">
        <v>81</v>
      </c>
      <c r="D19" s="18" t="s">
        <v>18</v>
      </c>
      <c r="E19" s="18" t="s">
        <v>232</v>
      </c>
      <c r="F19" s="18" t="s">
        <v>322</v>
      </c>
      <c r="G19" s="19">
        <v>12</v>
      </c>
      <c r="H19" s="13"/>
      <c r="I19" s="171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 ht="15.75" customHeight="1">
      <c r="A20" s="6" t="s">
        <v>602</v>
      </c>
      <c r="B20" s="92"/>
      <c r="C20" s="93" t="s">
        <v>83</v>
      </c>
      <c r="D20" s="93" t="s">
        <v>326</v>
      </c>
      <c r="E20" s="93" t="s">
        <v>324</v>
      </c>
      <c r="F20" s="93" t="s">
        <v>327</v>
      </c>
      <c r="G20" s="94">
        <v>48</v>
      </c>
      <c r="H20" s="214"/>
      <c r="I20" s="171">
        <v>0.08</v>
      </c>
      <c r="J20" s="172">
        <f t="shared" si="0"/>
        <v>0</v>
      </c>
      <c r="K20" s="175">
        <f t="shared" si="1"/>
        <v>0</v>
      </c>
      <c r="L20" s="175">
        <f t="shared" si="2"/>
        <v>0</v>
      </c>
      <c r="M20" s="175">
        <f t="shared" si="3"/>
        <v>0</v>
      </c>
    </row>
    <row r="21" spans="1:13" ht="15.75" customHeight="1">
      <c r="A21" s="6" t="s">
        <v>603</v>
      </c>
      <c r="B21" s="96"/>
      <c r="C21" s="89" t="s">
        <v>83</v>
      </c>
      <c r="D21" s="89" t="s">
        <v>325</v>
      </c>
      <c r="E21" s="89" t="s">
        <v>324</v>
      </c>
      <c r="F21" s="89" t="s">
        <v>327</v>
      </c>
      <c r="G21" s="77">
        <v>24</v>
      </c>
      <c r="H21" s="79"/>
      <c r="I21" s="171">
        <v>0.08</v>
      </c>
      <c r="J21" s="172">
        <f t="shared" si="0"/>
        <v>0</v>
      </c>
      <c r="K21" s="175">
        <f t="shared" si="1"/>
        <v>0</v>
      </c>
      <c r="L21" s="175">
        <f t="shared" si="2"/>
        <v>0</v>
      </c>
      <c r="M21" s="175">
        <f t="shared" si="3"/>
        <v>0</v>
      </c>
    </row>
    <row r="22" spans="1:13">
      <c r="A22" s="265" t="s">
        <v>49</v>
      </c>
      <c r="B22" s="265"/>
      <c r="C22" s="265"/>
      <c r="D22" s="265"/>
      <c r="E22" s="265"/>
      <c r="F22" s="265"/>
      <c r="G22" s="265"/>
      <c r="H22" s="265"/>
      <c r="I22" s="265"/>
      <c r="J22" s="265"/>
      <c r="K22" s="87">
        <f>SUM(K11:K21)</f>
        <v>0</v>
      </c>
      <c r="L22" s="88" t="s">
        <v>49</v>
      </c>
      <c r="M22" s="87">
        <f>SUM(M11:M21)</f>
        <v>0</v>
      </c>
    </row>
    <row r="23" spans="1:13">
      <c r="A23" s="25"/>
      <c r="B23" s="68"/>
      <c r="C23" s="68"/>
      <c r="D23" s="68"/>
      <c r="E23" s="68"/>
      <c r="F23" s="68"/>
      <c r="G23" s="68"/>
      <c r="H23" s="25"/>
      <c r="I23" s="31"/>
      <c r="J23" s="25"/>
      <c r="K23" s="25"/>
      <c r="L23" s="25"/>
      <c r="M23" s="25"/>
    </row>
    <row r="24" spans="1:13">
      <c r="A24" s="25"/>
      <c r="B24" s="26"/>
      <c r="C24" s="69"/>
      <c r="D24" s="2"/>
      <c r="E24" s="2"/>
      <c r="F24" s="70"/>
      <c r="G24" s="27"/>
      <c r="H24" s="27"/>
      <c r="I24" s="27"/>
      <c r="J24" s="27"/>
      <c r="K24" s="25"/>
      <c r="L24" s="25"/>
      <c r="M24" s="25"/>
    </row>
    <row r="25" spans="1:13">
      <c r="A25" s="25"/>
      <c r="B25" s="28" t="s">
        <v>284</v>
      </c>
      <c r="C25" s="69"/>
      <c r="D25" s="2"/>
      <c r="E25" s="2"/>
      <c r="F25" s="70"/>
      <c r="G25" s="29"/>
      <c r="H25" s="29" t="s">
        <v>50</v>
      </c>
      <c r="I25" s="29"/>
      <c r="J25" s="27"/>
      <c r="K25" s="25"/>
      <c r="L25" s="25"/>
      <c r="M25" s="25"/>
    </row>
    <row r="26" spans="1:13">
      <c r="A26" s="25"/>
      <c r="B26" s="1"/>
      <c r="C26" s="2"/>
      <c r="D26" s="3"/>
      <c r="E26" s="3"/>
      <c r="F26" s="3"/>
      <c r="G26" s="3"/>
      <c r="H26" s="3" t="s">
        <v>51</v>
      </c>
      <c r="I26" s="71"/>
      <c r="J26" s="4"/>
      <c r="K26" s="25"/>
      <c r="L26" s="25"/>
      <c r="M26" s="25"/>
    </row>
  </sheetData>
  <mergeCells count="2">
    <mergeCell ref="A3:M3"/>
    <mergeCell ref="A22:J22"/>
  </mergeCells>
  <pageMargins left="0.7" right="0.7" top="0.75" bottom="0.75" header="0.3" footer="0.3"/>
  <pageSetup paperSize="9" scale="7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17"/>
  <sheetViews>
    <sheetView workbookViewId="0">
      <selection activeCell="B5" sqref="B5"/>
    </sheetView>
  </sheetViews>
  <sheetFormatPr defaultRowHeight="15"/>
  <cols>
    <col min="2" max="2" width="26.42578125" bestFit="1" customWidth="1"/>
    <col min="3" max="3" width="14.5703125" customWidth="1"/>
    <col min="5" max="5" width="19.5703125" bestFit="1" customWidth="1"/>
    <col min="6" max="6" width="11" customWidth="1"/>
    <col min="8" max="8" width="11.42578125" customWidth="1"/>
    <col min="10" max="10" width="11.7109375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1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14"/>
      <c r="C11" s="20" t="s">
        <v>40</v>
      </c>
      <c r="D11" s="20" t="s">
        <v>321</v>
      </c>
      <c r="E11" s="20" t="s">
        <v>318</v>
      </c>
      <c r="F11" s="20" t="s">
        <v>320</v>
      </c>
      <c r="G11" s="37">
        <v>2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6" t="s">
        <v>594</v>
      </c>
      <c r="B12" s="14"/>
      <c r="C12" s="20" t="s">
        <v>40</v>
      </c>
      <c r="D12" s="20" t="s">
        <v>319</v>
      </c>
      <c r="E12" s="20" t="s">
        <v>318</v>
      </c>
      <c r="F12" s="20" t="s">
        <v>320</v>
      </c>
      <c r="G12" s="37">
        <v>2</v>
      </c>
      <c r="H12" s="13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5" t="s">
        <v>49</v>
      </c>
      <c r="B13" s="265"/>
      <c r="C13" s="265"/>
      <c r="D13" s="265"/>
      <c r="E13" s="265"/>
      <c r="F13" s="265"/>
      <c r="G13" s="265"/>
      <c r="H13" s="265"/>
      <c r="I13" s="265"/>
      <c r="J13" s="265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86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21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4" width="9" bestFit="1" customWidth="1"/>
    <col min="5" max="5" width="22.28515625" bestFit="1" customWidth="1"/>
    <col min="6" max="6" width="12" customWidth="1"/>
    <col min="8" max="8" width="12" customWidth="1"/>
    <col min="10" max="10" width="11.2851562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7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551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8" t="s">
        <v>84</v>
      </c>
      <c r="D11" s="18" t="s">
        <v>329</v>
      </c>
      <c r="E11" s="18" t="s">
        <v>324</v>
      </c>
      <c r="F11" s="18" t="s">
        <v>48</v>
      </c>
      <c r="G11" s="19">
        <v>12</v>
      </c>
      <c r="H11" s="3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" customHeight="1">
      <c r="A12" s="6" t="s">
        <v>594</v>
      </c>
      <c r="B12" s="14"/>
      <c r="C12" s="18" t="s">
        <v>84</v>
      </c>
      <c r="D12" s="18" t="s">
        <v>330</v>
      </c>
      <c r="E12" s="18" t="s">
        <v>324</v>
      </c>
      <c r="F12" s="18" t="s">
        <v>48</v>
      </c>
      <c r="G12" s="19">
        <v>12</v>
      </c>
      <c r="H12" s="30"/>
      <c r="I12" s="171">
        <v>0.08</v>
      </c>
      <c r="J12" s="172">
        <f t="shared" ref="J12:J16" si="0">H12*1.08</f>
        <v>0</v>
      </c>
      <c r="K12" s="175">
        <f t="shared" ref="K12:K16" si="1">H12*G12</f>
        <v>0</v>
      </c>
      <c r="L12" s="175">
        <f t="shared" ref="L12:L16" si="2">M12-K12</f>
        <v>0</v>
      </c>
      <c r="M12" s="175">
        <f t="shared" ref="M12:M16" si="3">J12*G12</f>
        <v>0</v>
      </c>
    </row>
    <row r="13" spans="1:13" ht="15.75" customHeight="1">
      <c r="A13" s="6" t="s">
        <v>595</v>
      </c>
      <c r="B13" s="14"/>
      <c r="C13" s="18" t="s">
        <v>84</v>
      </c>
      <c r="D13" s="8" t="s">
        <v>331</v>
      </c>
      <c r="E13" s="18" t="s">
        <v>324</v>
      </c>
      <c r="F13" s="18" t="s">
        <v>48</v>
      </c>
      <c r="G13" s="19">
        <v>6</v>
      </c>
      <c r="H13" s="30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18" t="s">
        <v>84</v>
      </c>
      <c r="D14" s="8" t="s">
        <v>332</v>
      </c>
      <c r="E14" s="18" t="s">
        <v>324</v>
      </c>
      <c r="F14" s="18" t="s">
        <v>48</v>
      </c>
      <c r="G14" s="19">
        <v>6</v>
      </c>
      <c r="H14" s="30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14"/>
      <c r="C15" s="8" t="s">
        <v>84</v>
      </c>
      <c r="D15" s="95" t="s">
        <v>333</v>
      </c>
      <c r="E15" s="18" t="s">
        <v>150</v>
      </c>
      <c r="F15" s="8" t="s">
        <v>208</v>
      </c>
      <c r="G15" s="21">
        <v>200</v>
      </c>
      <c r="H15" s="30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15.75" customHeight="1">
      <c r="A16" s="6" t="s">
        <v>598</v>
      </c>
      <c r="B16" s="14"/>
      <c r="C16" s="8" t="s">
        <v>84</v>
      </c>
      <c r="D16" s="8" t="s">
        <v>86</v>
      </c>
      <c r="E16" s="18" t="s">
        <v>150</v>
      </c>
      <c r="F16" s="8" t="s">
        <v>208</v>
      </c>
      <c r="G16" s="21">
        <v>800</v>
      </c>
      <c r="H16" s="30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>
      <c r="A17" s="264" t="s">
        <v>49</v>
      </c>
      <c r="B17" s="264"/>
      <c r="C17" s="264"/>
      <c r="D17" s="264"/>
      <c r="E17" s="264"/>
      <c r="F17" s="264"/>
      <c r="G17" s="264"/>
      <c r="H17" s="264"/>
      <c r="I17" s="264"/>
      <c r="J17" s="264"/>
      <c r="K17" s="87">
        <f>SUM(K11:K16)</f>
        <v>0</v>
      </c>
      <c r="L17" s="88" t="s">
        <v>49</v>
      </c>
      <c r="M17" s="87">
        <f>SUM(M11:M16)</f>
        <v>0</v>
      </c>
    </row>
    <row r="18" spans="1:13">
      <c r="A18" s="25"/>
      <c r="B18" s="68"/>
      <c r="C18" s="68"/>
      <c r="D18" s="68"/>
      <c r="E18" s="68"/>
      <c r="F18" s="68"/>
      <c r="G18" s="68"/>
      <c r="H18" s="25"/>
      <c r="I18" s="31"/>
      <c r="J18" s="25"/>
      <c r="K18" s="25"/>
      <c r="L18" s="25"/>
      <c r="M18" s="25"/>
    </row>
    <row r="19" spans="1:13">
      <c r="A19" s="25"/>
      <c r="B19" s="26"/>
      <c r="C19" s="69"/>
      <c r="D19" s="2"/>
      <c r="E19" s="2"/>
      <c r="F19" s="70"/>
      <c r="G19" s="27"/>
      <c r="H19" s="27"/>
      <c r="I19" s="27"/>
      <c r="J19" s="27"/>
      <c r="K19" s="25"/>
      <c r="L19" s="25"/>
      <c r="M19" s="25"/>
    </row>
    <row r="20" spans="1:13">
      <c r="A20" s="25"/>
      <c r="B20" s="28" t="s">
        <v>284</v>
      </c>
      <c r="C20" s="69"/>
      <c r="D20" s="2"/>
      <c r="E20" s="2"/>
      <c r="F20" s="70"/>
      <c r="G20" s="29"/>
      <c r="H20" s="29" t="s">
        <v>50</v>
      </c>
      <c r="I20" s="29"/>
      <c r="J20" s="27"/>
      <c r="K20" s="25"/>
      <c r="L20" s="25"/>
      <c r="M20" s="25"/>
    </row>
    <row r="21" spans="1:13">
      <c r="A21" s="25"/>
      <c r="B21" s="1"/>
      <c r="C21" s="2"/>
      <c r="D21" s="3"/>
      <c r="E21" s="3"/>
      <c r="F21" s="3"/>
      <c r="G21" s="3"/>
      <c r="H21" s="3" t="s">
        <v>51</v>
      </c>
      <c r="I21" s="71"/>
      <c r="J21" s="4"/>
      <c r="K21" s="25"/>
      <c r="L21" s="25"/>
      <c r="M21" s="25"/>
    </row>
  </sheetData>
  <mergeCells count="2">
    <mergeCell ref="A3:M3"/>
    <mergeCell ref="A17:J17"/>
  </mergeCells>
  <pageMargins left="0.7" right="0.7" top="0.75" bottom="0.75" header="0.3" footer="0.3"/>
  <pageSetup paperSize="9" scale="8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20"/>
  <sheetViews>
    <sheetView workbookViewId="0">
      <selection activeCell="E21" sqref="E21"/>
    </sheetView>
  </sheetViews>
  <sheetFormatPr defaultRowHeight="15"/>
  <cols>
    <col min="2" max="2" width="24.85546875" bestFit="1" customWidth="1"/>
    <col min="3" max="3" width="19.42578125" bestFit="1" customWidth="1"/>
    <col min="5" max="5" width="15.85546875" bestFit="1" customWidth="1"/>
    <col min="6" max="6" width="11" customWidth="1"/>
    <col min="8" max="8" width="11.140625" bestFit="1" customWidth="1"/>
    <col min="10" max="10" width="11.8554687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72" t="s">
        <v>145</v>
      </c>
      <c r="B11" s="96"/>
      <c r="C11" s="89" t="s">
        <v>85</v>
      </c>
      <c r="D11" s="89" t="s">
        <v>27</v>
      </c>
      <c r="E11" s="89" t="s">
        <v>167</v>
      </c>
      <c r="F11" s="106" t="s">
        <v>234</v>
      </c>
      <c r="G11" s="90">
        <v>36</v>
      </c>
      <c r="H11" s="79"/>
      <c r="I11" s="176">
        <v>0.08</v>
      </c>
      <c r="J11" s="173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72" t="s">
        <v>594</v>
      </c>
      <c r="B12" s="96"/>
      <c r="C12" s="89" t="s">
        <v>85</v>
      </c>
      <c r="D12" s="89" t="s">
        <v>28</v>
      </c>
      <c r="E12" s="89" t="s">
        <v>167</v>
      </c>
      <c r="F12" s="160" t="s">
        <v>234</v>
      </c>
      <c r="G12" s="90">
        <v>80</v>
      </c>
      <c r="H12" s="79"/>
      <c r="I12" s="176">
        <v>0.08</v>
      </c>
      <c r="J12" s="173">
        <f t="shared" ref="J12:J15" si="0">H12*1.08</f>
        <v>0</v>
      </c>
      <c r="K12" s="175">
        <f t="shared" ref="K12:K15" si="1">H12*G12</f>
        <v>0</v>
      </c>
      <c r="L12" s="175">
        <f t="shared" ref="L12:L15" si="2">M12-K12</f>
        <v>0</v>
      </c>
      <c r="M12" s="175">
        <f t="shared" ref="M12:M15" si="3">J12*G12</f>
        <v>0</v>
      </c>
    </row>
    <row r="13" spans="1:13" ht="15.75" customHeight="1">
      <c r="A13" s="72" t="s">
        <v>595</v>
      </c>
      <c r="B13" s="96"/>
      <c r="C13" s="89" t="s">
        <v>85</v>
      </c>
      <c r="D13" s="89" t="s">
        <v>300</v>
      </c>
      <c r="E13" s="89" t="s">
        <v>167</v>
      </c>
      <c r="F13" s="160" t="s">
        <v>234</v>
      </c>
      <c r="G13" s="90">
        <v>12</v>
      </c>
      <c r="H13" s="79"/>
      <c r="I13" s="176">
        <v>0.08</v>
      </c>
      <c r="J13" s="173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72" t="s">
        <v>596</v>
      </c>
      <c r="B14" s="96"/>
      <c r="C14" s="89" t="s">
        <v>85</v>
      </c>
      <c r="D14" s="89" t="s">
        <v>233</v>
      </c>
      <c r="E14" s="89" t="s">
        <v>150</v>
      </c>
      <c r="F14" s="89" t="s">
        <v>179</v>
      </c>
      <c r="G14" s="90">
        <v>50</v>
      </c>
      <c r="H14" s="79"/>
      <c r="I14" s="176">
        <v>0.08</v>
      </c>
      <c r="J14" s="173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72" t="s">
        <v>597</v>
      </c>
      <c r="B15" s="83"/>
      <c r="C15" s="89" t="s">
        <v>85</v>
      </c>
      <c r="D15" s="89" t="s">
        <v>213</v>
      </c>
      <c r="E15" s="89" t="s">
        <v>150</v>
      </c>
      <c r="F15" s="89" t="s">
        <v>179</v>
      </c>
      <c r="G15" s="164">
        <v>10</v>
      </c>
      <c r="H15" s="79"/>
      <c r="I15" s="176">
        <v>0.08</v>
      </c>
      <c r="J15" s="173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>
      <c r="A16" s="264" t="s">
        <v>49</v>
      </c>
      <c r="B16" s="264"/>
      <c r="C16" s="264"/>
      <c r="D16" s="264"/>
      <c r="E16" s="264"/>
      <c r="F16" s="264"/>
      <c r="G16" s="264"/>
      <c r="H16" s="264"/>
      <c r="I16" s="264"/>
      <c r="J16" s="264"/>
      <c r="K16" s="87">
        <f>SUM(K11:K15)</f>
        <v>0</v>
      </c>
      <c r="L16" s="88" t="s">
        <v>49</v>
      </c>
      <c r="M16" s="87">
        <f>SUM(M11:M15)</f>
        <v>0</v>
      </c>
    </row>
    <row r="17" spans="1:13">
      <c r="A17" s="25"/>
      <c r="B17" s="68"/>
      <c r="C17" s="68"/>
      <c r="D17" s="68"/>
      <c r="E17" s="68"/>
      <c r="F17" s="68"/>
      <c r="G17" s="68"/>
      <c r="H17" s="25"/>
      <c r="I17" s="31"/>
      <c r="J17" s="25"/>
      <c r="K17" s="25"/>
      <c r="L17" s="25"/>
      <c r="M17" s="25"/>
    </row>
    <row r="18" spans="1:13">
      <c r="A18" s="25"/>
      <c r="B18" s="26"/>
      <c r="C18" s="69"/>
      <c r="D18" s="2"/>
      <c r="E18" s="2"/>
      <c r="F18" s="70"/>
      <c r="G18" s="27"/>
      <c r="H18" s="27"/>
      <c r="I18" s="27"/>
      <c r="J18" s="27"/>
      <c r="K18" s="25"/>
      <c r="L18" s="25"/>
      <c r="M18" s="25"/>
    </row>
    <row r="19" spans="1:13">
      <c r="A19" s="25"/>
      <c r="B19" s="28" t="s">
        <v>284</v>
      </c>
      <c r="C19" s="69"/>
      <c r="D19" s="2"/>
      <c r="E19" s="2"/>
      <c r="F19" s="70"/>
      <c r="G19" s="29"/>
      <c r="H19" s="29" t="s">
        <v>50</v>
      </c>
      <c r="I19" s="29"/>
      <c r="J19" s="27"/>
      <c r="K19" s="25"/>
      <c r="L19" s="25"/>
      <c r="M19" s="25"/>
    </row>
    <row r="20" spans="1:13">
      <c r="A20" s="25"/>
      <c r="B20" s="1"/>
      <c r="C20" s="2"/>
      <c r="D20" s="3"/>
      <c r="E20" s="3"/>
      <c r="F20" s="3"/>
      <c r="G20" s="3"/>
      <c r="H20" s="3" t="s">
        <v>51</v>
      </c>
      <c r="I20" s="71"/>
      <c r="J20" s="4"/>
      <c r="K20" s="25"/>
      <c r="L20" s="25"/>
      <c r="M20" s="25"/>
    </row>
  </sheetData>
  <mergeCells count="2">
    <mergeCell ref="A3:M3"/>
    <mergeCell ref="A16:J16"/>
  </mergeCells>
  <pageMargins left="0.7" right="0.7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23"/>
  <sheetViews>
    <sheetView workbookViewId="0">
      <selection activeCell="K23" sqref="K23"/>
    </sheetView>
  </sheetViews>
  <sheetFormatPr defaultRowHeight="15"/>
  <cols>
    <col min="2" max="2" width="33.85546875" bestFit="1" customWidth="1"/>
    <col min="3" max="3" width="17.85546875" bestFit="1" customWidth="1"/>
    <col min="5" max="5" width="29.7109375" bestFit="1" customWidth="1"/>
    <col min="6" max="6" width="10.42578125" customWidth="1"/>
    <col min="8" max="8" width="11.5703125" customWidth="1"/>
    <col min="10" max="10" width="11.285156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553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14"/>
      <c r="C11" s="18" t="s">
        <v>336</v>
      </c>
      <c r="D11" s="18" t="s">
        <v>56</v>
      </c>
      <c r="E11" s="18" t="s">
        <v>334</v>
      </c>
      <c r="F11" s="60" t="s">
        <v>222</v>
      </c>
      <c r="G11" s="9">
        <v>5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6" t="s">
        <v>594</v>
      </c>
      <c r="B12" s="14"/>
      <c r="C12" s="18" t="s">
        <v>336</v>
      </c>
      <c r="D12" s="8" t="s">
        <v>335</v>
      </c>
      <c r="E12" s="18" t="s">
        <v>334</v>
      </c>
      <c r="F12" s="60" t="s">
        <v>222</v>
      </c>
      <c r="G12" s="9">
        <v>5</v>
      </c>
      <c r="H12" s="13"/>
      <c r="I12" s="171">
        <v>0.08</v>
      </c>
      <c r="J12" s="172">
        <f t="shared" ref="J12:J18" si="0">H12*1.08</f>
        <v>0</v>
      </c>
      <c r="K12" s="175">
        <f t="shared" ref="K12:K18" si="1">H12*G12</f>
        <v>0</v>
      </c>
      <c r="L12" s="175">
        <f t="shared" ref="L12:L18" si="2">M12-K12</f>
        <v>0</v>
      </c>
      <c r="M12" s="175">
        <f t="shared" ref="M12:M18" si="3">J12*G12</f>
        <v>0</v>
      </c>
    </row>
    <row r="13" spans="1:13" ht="22.35" customHeight="1">
      <c r="A13" s="6" t="s">
        <v>595</v>
      </c>
      <c r="B13" s="14"/>
      <c r="C13" s="18" t="s">
        <v>336</v>
      </c>
      <c r="D13" s="8" t="s">
        <v>314</v>
      </c>
      <c r="E13" s="18" t="s">
        <v>334</v>
      </c>
      <c r="F13" s="60" t="s">
        <v>222</v>
      </c>
      <c r="G13" s="37">
        <v>5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18" t="s">
        <v>336</v>
      </c>
      <c r="D14" s="18" t="s">
        <v>233</v>
      </c>
      <c r="E14" s="18" t="s">
        <v>150</v>
      </c>
      <c r="F14" s="18" t="s">
        <v>179</v>
      </c>
      <c r="G14" s="19">
        <v>200</v>
      </c>
      <c r="H14" s="11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14"/>
      <c r="C15" s="18" t="s">
        <v>336</v>
      </c>
      <c r="D15" s="18" t="s">
        <v>337</v>
      </c>
      <c r="E15" s="18" t="s">
        <v>150</v>
      </c>
      <c r="F15" s="18" t="s">
        <v>179</v>
      </c>
      <c r="G15" s="19">
        <v>100</v>
      </c>
      <c r="H15" s="11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22.35" customHeight="1">
      <c r="A16" s="6" t="s">
        <v>598</v>
      </c>
      <c r="B16" s="14"/>
      <c r="C16" s="18" t="s">
        <v>336</v>
      </c>
      <c r="D16" s="8" t="s">
        <v>196</v>
      </c>
      <c r="E16" s="18" t="s">
        <v>338</v>
      </c>
      <c r="F16" s="8" t="s">
        <v>179</v>
      </c>
      <c r="G16" s="19">
        <v>5</v>
      </c>
      <c r="H16" s="11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15.75" customHeight="1">
      <c r="A17" s="6" t="s">
        <v>599</v>
      </c>
      <c r="B17" s="7"/>
      <c r="C17" s="32" t="s">
        <v>143</v>
      </c>
      <c r="D17" s="32" t="s">
        <v>211</v>
      </c>
      <c r="E17" s="32" t="s">
        <v>150</v>
      </c>
      <c r="F17" s="32" t="s">
        <v>212</v>
      </c>
      <c r="G17" s="33">
        <v>10</v>
      </c>
      <c r="H17" s="10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" customHeight="1">
      <c r="A18" s="6" t="s">
        <v>600</v>
      </c>
      <c r="B18" s="14"/>
      <c r="C18" s="32" t="s">
        <v>143</v>
      </c>
      <c r="D18" s="32" t="s">
        <v>451</v>
      </c>
      <c r="E18" s="32" t="s">
        <v>150</v>
      </c>
      <c r="F18" s="32" t="s">
        <v>212</v>
      </c>
      <c r="G18" s="33">
        <v>12</v>
      </c>
      <c r="H18" s="10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>
      <c r="A19" s="264" t="s">
        <v>49</v>
      </c>
      <c r="B19" s="264"/>
      <c r="C19" s="264"/>
      <c r="D19" s="264"/>
      <c r="E19" s="264"/>
      <c r="F19" s="264"/>
      <c r="G19" s="264"/>
      <c r="H19" s="264"/>
      <c r="I19" s="264"/>
      <c r="J19" s="264"/>
      <c r="K19" s="87">
        <f>SUM(K11:K18)</f>
        <v>0</v>
      </c>
      <c r="L19" s="88" t="s">
        <v>49</v>
      </c>
      <c r="M19" s="87">
        <f>SUM(M11:M18)</f>
        <v>0</v>
      </c>
    </row>
    <row r="20" spans="1:13">
      <c r="A20" s="25"/>
      <c r="B20" s="68"/>
      <c r="C20" s="68"/>
      <c r="D20" s="68"/>
      <c r="E20" s="68"/>
      <c r="F20" s="68"/>
      <c r="G20" s="68"/>
      <c r="H20" s="25"/>
      <c r="I20" s="31"/>
      <c r="J20" s="25"/>
      <c r="K20" s="25"/>
      <c r="L20" s="25"/>
      <c r="M20" s="25"/>
    </row>
    <row r="21" spans="1:13">
      <c r="A21" s="25"/>
      <c r="B21" s="26"/>
      <c r="C21" s="69"/>
      <c r="D21" s="2"/>
      <c r="E21" s="2"/>
      <c r="F21" s="70"/>
      <c r="G21" s="27"/>
      <c r="H21" s="27"/>
      <c r="I21" s="27"/>
      <c r="J21" s="27"/>
      <c r="K21" s="25"/>
      <c r="L21" s="25"/>
      <c r="M21" s="25"/>
    </row>
    <row r="22" spans="1:13">
      <c r="A22" s="25"/>
      <c r="B22" s="28" t="s">
        <v>284</v>
      </c>
      <c r="C22" s="69"/>
      <c r="D22" s="2"/>
      <c r="E22" s="2"/>
      <c r="F22" s="70"/>
      <c r="G22" s="29"/>
      <c r="H22" s="29" t="s">
        <v>50</v>
      </c>
      <c r="I22" s="29"/>
      <c r="J22" s="27"/>
      <c r="K22" s="25"/>
      <c r="L22" s="25"/>
      <c r="M22" s="25"/>
    </row>
    <row r="23" spans="1:13">
      <c r="A23" s="25"/>
      <c r="B23" s="1"/>
      <c r="C23" s="2"/>
      <c r="D23" s="3"/>
      <c r="E23" s="3"/>
      <c r="F23" s="3"/>
      <c r="G23" s="3"/>
      <c r="H23" s="3" t="s">
        <v>51</v>
      </c>
      <c r="I23" s="71"/>
      <c r="J23" s="4"/>
      <c r="K23" s="25"/>
      <c r="L23" s="25"/>
      <c r="M23" s="25"/>
    </row>
  </sheetData>
  <mergeCells count="2">
    <mergeCell ref="A3:M3"/>
    <mergeCell ref="A19:J19"/>
  </mergeCells>
  <pageMargins left="0.7" right="0.7" top="0.75" bottom="0.75" header="0.3" footer="0.3"/>
  <pageSetup paperSize="9" scale="7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18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1.42578125" bestFit="1" customWidth="1"/>
    <col min="5" max="5" width="42.5703125" bestFit="1" customWidth="1"/>
    <col min="6" max="6" width="11.140625" customWidth="1"/>
    <col min="8" max="8" width="11.5703125" customWidth="1"/>
    <col min="10" max="10" width="11.710937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18" t="s">
        <v>88</v>
      </c>
      <c r="D11" s="18" t="s">
        <v>201</v>
      </c>
      <c r="E11" s="18" t="s">
        <v>339</v>
      </c>
      <c r="F11" s="18" t="s">
        <v>212</v>
      </c>
      <c r="G11" s="9">
        <v>6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14"/>
      <c r="C12" s="8" t="s">
        <v>88</v>
      </c>
      <c r="D12" s="8" t="s">
        <v>312</v>
      </c>
      <c r="E12" s="18" t="s">
        <v>339</v>
      </c>
      <c r="F12" s="18" t="s">
        <v>212</v>
      </c>
      <c r="G12" s="9">
        <v>6</v>
      </c>
      <c r="H12" s="13"/>
      <c r="I12" s="171">
        <v>0.08</v>
      </c>
      <c r="J12" s="172">
        <f t="shared" ref="J12:J13" si="0">H12*1.08</f>
        <v>0</v>
      </c>
      <c r="K12" s="175">
        <f t="shared" ref="K12:K13" si="1">H12*G12</f>
        <v>0</v>
      </c>
      <c r="L12" s="175">
        <f t="shared" ref="L12:L13" si="2">M12-K12</f>
        <v>0</v>
      </c>
      <c r="M12" s="175">
        <f t="shared" ref="M12:M13" si="3">J12*G12</f>
        <v>0</v>
      </c>
    </row>
    <row r="13" spans="1:13" ht="15.75" customHeight="1">
      <c r="A13" s="6" t="s">
        <v>595</v>
      </c>
      <c r="B13" s="14"/>
      <c r="C13" s="18" t="s">
        <v>88</v>
      </c>
      <c r="D13" s="18" t="s">
        <v>27</v>
      </c>
      <c r="E13" s="18" t="s">
        <v>339</v>
      </c>
      <c r="F13" s="18" t="s">
        <v>212</v>
      </c>
      <c r="G13" s="9">
        <v>6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87">
        <f>SUM(K11:K13)</f>
        <v>0</v>
      </c>
      <c r="L14" s="88" t="s">
        <v>49</v>
      </c>
      <c r="M14" s="87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7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22"/>
  <sheetViews>
    <sheetView workbookViewId="0">
      <selection activeCell="C22" sqref="C22"/>
    </sheetView>
  </sheetViews>
  <sheetFormatPr defaultRowHeight="15"/>
  <cols>
    <col min="2" max="2" width="24.85546875" bestFit="1" customWidth="1"/>
    <col min="3" max="3" width="14.140625" bestFit="1" customWidth="1"/>
    <col min="4" max="4" width="15.42578125" bestFit="1" customWidth="1"/>
    <col min="5" max="5" width="22" bestFit="1" customWidth="1"/>
    <col min="6" max="6" width="11.7109375" customWidth="1"/>
    <col min="8" max="8" width="11.85546875" customWidth="1"/>
    <col min="10" max="10" width="11.285156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555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24" t="s">
        <v>92</v>
      </c>
      <c r="D11" s="24" t="s">
        <v>346</v>
      </c>
      <c r="E11" s="20" t="s">
        <v>347</v>
      </c>
      <c r="F11" s="24" t="s">
        <v>348</v>
      </c>
      <c r="G11" s="15">
        <v>180</v>
      </c>
      <c r="H11" s="11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6" t="s">
        <v>594</v>
      </c>
      <c r="B12" s="14"/>
      <c r="C12" s="20" t="s">
        <v>67</v>
      </c>
      <c r="D12" s="20" t="s">
        <v>258</v>
      </c>
      <c r="E12" s="20" t="s">
        <v>361</v>
      </c>
      <c r="F12" s="20" t="s">
        <v>362</v>
      </c>
      <c r="G12" s="21">
        <v>12</v>
      </c>
      <c r="H12" s="11"/>
      <c r="I12" s="171">
        <v>0.08</v>
      </c>
      <c r="J12" s="172">
        <f t="shared" ref="J12:J17" si="0">H12*1.08</f>
        <v>0</v>
      </c>
      <c r="K12" s="175">
        <f t="shared" ref="K12:K17" si="1">H12*G12</f>
        <v>0</v>
      </c>
      <c r="L12" s="175">
        <f t="shared" ref="L12:L17" si="2">M12-K12</f>
        <v>0</v>
      </c>
      <c r="M12" s="175">
        <f t="shared" ref="M12:M17" si="3">J12*G12</f>
        <v>0</v>
      </c>
    </row>
    <row r="13" spans="1:13" ht="15.75" customHeight="1">
      <c r="A13" s="6" t="s">
        <v>595</v>
      </c>
      <c r="B13" s="14"/>
      <c r="C13" s="8" t="s">
        <v>115</v>
      </c>
      <c r="D13" s="8" t="s">
        <v>382</v>
      </c>
      <c r="E13" s="8" t="s">
        <v>232</v>
      </c>
      <c r="F13" s="8" t="s">
        <v>199</v>
      </c>
      <c r="G13" s="15">
        <v>6</v>
      </c>
      <c r="H13" s="11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8" t="s">
        <v>205</v>
      </c>
      <c r="D14" s="8" t="s">
        <v>378</v>
      </c>
      <c r="E14" s="8" t="s">
        <v>167</v>
      </c>
      <c r="F14" s="8" t="s">
        <v>234</v>
      </c>
      <c r="G14" s="15">
        <v>250</v>
      </c>
      <c r="H14" s="11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s="48" customFormat="1" ht="12.75">
      <c r="A15" s="6" t="s">
        <v>597</v>
      </c>
      <c r="B15" s="50"/>
      <c r="C15" s="135" t="s">
        <v>152</v>
      </c>
      <c r="D15" s="135" t="s">
        <v>42</v>
      </c>
      <c r="E15" s="135" t="s">
        <v>482</v>
      </c>
      <c r="F15" s="135" t="s">
        <v>301</v>
      </c>
      <c r="G15" s="136">
        <v>30</v>
      </c>
      <c r="H15" s="170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s="47" customFormat="1" ht="21">
      <c r="A16" s="6" t="s">
        <v>598</v>
      </c>
      <c r="B16" s="46"/>
      <c r="C16" s="127" t="s">
        <v>91</v>
      </c>
      <c r="D16" s="127" t="s">
        <v>56</v>
      </c>
      <c r="E16" s="127" t="s">
        <v>485</v>
      </c>
      <c r="F16" s="146" t="s">
        <v>486</v>
      </c>
      <c r="G16" s="128">
        <v>250</v>
      </c>
      <c r="H16" s="148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21">
      <c r="A17" s="6" t="s">
        <v>599</v>
      </c>
      <c r="B17" s="52"/>
      <c r="C17" s="53" t="s">
        <v>91</v>
      </c>
      <c r="D17" s="53" t="s">
        <v>138</v>
      </c>
      <c r="E17" s="127" t="s">
        <v>485</v>
      </c>
      <c r="F17" s="146" t="s">
        <v>486</v>
      </c>
      <c r="G17" s="54">
        <v>24</v>
      </c>
      <c r="H17" s="126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87">
        <f>SUM(K11:K17)</f>
        <v>0</v>
      </c>
      <c r="L18" s="88" t="s">
        <v>49</v>
      </c>
      <c r="M18" s="87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</sheetData>
  <mergeCells count="2">
    <mergeCell ref="A3:M3"/>
    <mergeCell ref="A18:J18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0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35.28515625" bestFit="1" customWidth="1"/>
    <col min="5" max="5" width="10" bestFit="1" customWidth="1"/>
    <col min="8" max="8" width="12.1406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522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521</v>
      </c>
      <c r="C6" s="4"/>
    </row>
    <row r="7" spans="1:13">
      <c r="B7" s="62"/>
      <c r="C7" s="4"/>
    </row>
    <row r="8" spans="1:13" ht="63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2.35" customHeight="1">
      <c r="A11" s="6" t="s">
        <v>145</v>
      </c>
      <c r="B11" s="14"/>
      <c r="C11" s="8" t="s">
        <v>91</v>
      </c>
      <c r="D11" s="8" t="s">
        <v>138</v>
      </c>
      <c r="E11" s="8" t="s">
        <v>250</v>
      </c>
      <c r="F11" s="8" t="s">
        <v>199</v>
      </c>
      <c r="G11" s="9">
        <v>80</v>
      </c>
      <c r="H11" s="17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22.35" customHeight="1">
      <c r="A12" s="6" t="s">
        <v>594</v>
      </c>
      <c r="B12" s="14"/>
      <c r="C12" s="8" t="s">
        <v>91</v>
      </c>
      <c r="D12" s="8" t="s">
        <v>55</v>
      </c>
      <c r="E12" s="8" t="s">
        <v>251</v>
      </c>
      <c r="F12" s="95" t="s">
        <v>195</v>
      </c>
      <c r="G12" s="9">
        <v>24</v>
      </c>
      <c r="H12" s="17"/>
      <c r="I12" s="171">
        <v>0.08</v>
      </c>
      <c r="J12" s="172">
        <f t="shared" ref="J12:J15" si="0">H12*1.08</f>
        <v>0</v>
      </c>
      <c r="K12" s="174">
        <f t="shared" ref="K12:K15" si="1">H12*G12</f>
        <v>0</v>
      </c>
      <c r="L12" s="174">
        <f t="shared" ref="L12:L15" si="2">M12-K12</f>
        <v>0</v>
      </c>
      <c r="M12" s="174">
        <f t="shared" ref="M12:M15" si="3">J12*G12</f>
        <v>0</v>
      </c>
    </row>
    <row r="13" spans="1:13" ht="22.35" customHeight="1">
      <c r="A13" s="6" t="s">
        <v>595</v>
      </c>
      <c r="B13" s="14"/>
      <c r="C13" s="8" t="s">
        <v>91</v>
      </c>
      <c r="D13" s="8" t="s">
        <v>252</v>
      </c>
      <c r="E13" s="8" t="s">
        <v>251</v>
      </c>
      <c r="F13" s="95" t="s">
        <v>222</v>
      </c>
      <c r="G13" s="9">
        <v>35</v>
      </c>
      <c r="H13" s="13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s="48" customFormat="1" ht="12.75">
      <c r="A14" s="6" t="s">
        <v>596</v>
      </c>
      <c r="B14" s="46"/>
      <c r="C14" s="146" t="s">
        <v>77</v>
      </c>
      <c r="D14" s="146" t="s">
        <v>104</v>
      </c>
      <c r="E14" s="127" t="s">
        <v>44</v>
      </c>
      <c r="F14" s="159" t="s">
        <v>220</v>
      </c>
      <c r="G14" s="142">
        <v>500</v>
      </c>
      <c r="H14" s="148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s="47" customFormat="1" ht="21">
      <c r="A15" s="6" t="s">
        <v>597</v>
      </c>
      <c r="B15" s="46"/>
      <c r="C15" s="127" t="s">
        <v>91</v>
      </c>
      <c r="D15" s="127" t="s">
        <v>487</v>
      </c>
      <c r="E15" s="127" t="s">
        <v>150</v>
      </c>
      <c r="F15" s="127" t="s">
        <v>178</v>
      </c>
      <c r="G15" s="128">
        <v>100</v>
      </c>
      <c r="H15" s="148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>
      <c r="A16" s="264" t="s">
        <v>49</v>
      </c>
      <c r="B16" s="264"/>
      <c r="C16" s="264"/>
      <c r="D16" s="264"/>
      <c r="E16" s="264"/>
      <c r="F16" s="264"/>
      <c r="G16" s="264"/>
      <c r="H16" s="264"/>
      <c r="I16" s="264"/>
      <c r="J16" s="264"/>
      <c r="K16" s="66">
        <f>SUM(K11:K15)</f>
        <v>0</v>
      </c>
      <c r="L16" s="67" t="s">
        <v>49</v>
      </c>
      <c r="M16" s="66">
        <f>SUM(M11:M15)</f>
        <v>0</v>
      </c>
    </row>
    <row r="17" spans="1:13">
      <c r="A17" s="25"/>
      <c r="B17" s="68"/>
      <c r="C17" s="68"/>
      <c r="D17" s="68"/>
      <c r="E17" s="68"/>
      <c r="F17" s="68"/>
      <c r="G17" s="68"/>
      <c r="H17" s="25"/>
      <c r="I17" s="31"/>
      <c r="J17" s="25"/>
      <c r="K17" s="25"/>
      <c r="L17" s="25"/>
      <c r="M17" s="25"/>
    </row>
    <row r="18" spans="1:13">
      <c r="A18" s="25"/>
      <c r="B18" s="26"/>
      <c r="C18" s="69"/>
      <c r="D18" s="2"/>
      <c r="E18" s="2"/>
      <c r="F18" s="70"/>
      <c r="G18" s="27"/>
      <c r="H18" s="27"/>
      <c r="I18" s="27"/>
      <c r="J18" s="27"/>
      <c r="K18" s="25"/>
      <c r="L18" s="25"/>
      <c r="M18" s="25"/>
    </row>
    <row r="19" spans="1:13">
      <c r="A19" s="25"/>
      <c r="B19" s="28" t="s">
        <v>284</v>
      </c>
      <c r="C19" s="69"/>
      <c r="D19" s="2"/>
      <c r="E19" s="2"/>
      <c r="F19" s="70"/>
      <c r="G19" s="29"/>
      <c r="H19" s="29" t="s">
        <v>50</v>
      </c>
      <c r="I19" s="29"/>
      <c r="J19" s="27"/>
      <c r="K19" s="25"/>
      <c r="L19" s="25"/>
      <c r="M19" s="25"/>
    </row>
    <row r="20" spans="1:13">
      <c r="A20" s="25"/>
      <c r="B20" s="1"/>
      <c r="C20" s="2"/>
      <c r="D20" s="3"/>
      <c r="E20" s="3"/>
      <c r="F20" s="3"/>
      <c r="G20" s="3"/>
      <c r="H20" s="3" t="s">
        <v>51</v>
      </c>
      <c r="I20" s="71"/>
      <c r="J20" s="4"/>
      <c r="K20" s="25"/>
      <c r="L20" s="25"/>
      <c r="M20" s="25"/>
    </row>
  </sheetData>
  <mergeCells count="2">
    <mergeCell ref="A3:M3"/>
    <mergeCell ref="A16:J16"/>
  </mergeCells>
  <pageMargins left="0.7" right="0.7" top="0.75" bottom="0.75" header="0.3" footer="0.3"/>
  <pageSetup paperSize="9" scale="7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23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42578125" customWidth="1"/>
    <col min="6" max="6" width="11.140625" customWidth="1"/>
    <col min="8" max="8" width="11.7109375" customWidth="1"/>
    <col min="10" max="10" width="11.1406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8" t="s">
        <v>349</v>
      </c>
      <c r="D11" s="18" t="s">
        <v>93</v>
      </c>
      <c r="E11" s="18" t="s">
        <v>194</v>
      </c>
      <c r="F11" s="18" t="s">
        <v>199</v>
      </c>
      <c r="G11" s="19">
        <v>30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7"/>
      <c r="C12" s="18" t="s">
        <v>349</v>
      </c>
      <c r="D12" s="18" t="s">
        <v>18</v>
      </c>
      <c r="E12" s="18" t="s">
        <v>194</v>
      </c>
      <c r="F12" s="18" t="s">
        <v>199</v>
      </c>
      <c r="G12" s="19">
        <v>100</v>
      </c>
      <c r="H12" s="13"/>
      <c r="I12" s="171">
        <v>0.08</v>
      </c>
      <c r="J12" s="172">
        <f t="shared" ref="J12:J18" si="0">H12*1.08</f>
        <v>0</v>
      </c>
      <c r="K12" s="175">
        <f t="shared" ref="K12:K18" si="1">H12*G12</f>
        <v>0</v>
      </c>
      <c r="L12" s="175">
        <f t="shared" ref="L12:L18" si="2">M12-K12</f>
        <v>0</v>
      </c>
      <c r="M12" s="175">
        <f t="shared" ref="M12:M18" si="3">J12*G12</f>
        <v>0</v>
      </c>
    </row>
    <row r="13" spans="1:13" ht="15.75" customHeight="1">
      <c r="A13" s="6" t="s">
        <v>595</v>
      </c>
      <c r="B13" s="7"/>
      <c r="C13" s="18" t="s">
        <v>349</v>
      </c>
      <c r="D13" s="18" t="s">
        <v>94</v>
      </c>
      <c r="E13" s="18" t="s">
        <v>194</v>
      </c>
      <c r="F13" s="18" t="s">
        <v>199</v>
      </c>
      <c r="G13" s="19">
        <v>12</v>
      </c>
      <c r="H13" s="13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7"/>
      <c r="C14" s="18" t="s">
        <v>349</v>
      </c>
      <c r="D14" s="18" t="s">
        <v>27</v>
      </c>
      <c r="E14" s="18" t="s">
        <v>194</v>
      </c>
      <c r="F14" s="18" t="s">
        <v>199</v>
      </c>
      <c r="G14" s="19">
        <v>170</v>
      </c>
      <c r="H14" s="13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7"/>
      <c r="C15" s="18" t="s">
        <v>349</v>
      </c>
      <c r="D15" s="18" t="s">
        <v>95</v>
      </c>
      <c r="E15" s="18" t="s">
        <v>194</v>
      </c>
      <c r="F15" s="18" t="s">
        <v>199</v>
      </c>
      <c r="G15" s="19">
        <v>6</v>
      </c>
      <c r="H15" s="13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15.75" customHeight="1">
      <c r="A16" s="6" t="s">
        <v>598</v>
      </c>
      <c r="B16" s="7"/>
      <c r="C16" s="18" t="s">
        <v>349</v>
      </c>
      <c r="D16" s="18" t="s">
        <v>28</v>
      </c>
      <c r="E16" s="18" t="s">
        <v>194</v>
      </c>
      <c r="F16" s="18" t="s">
        <v>199</v>
      </c>
      <c r="G16" s="19">
        <v>12</v>
      </c>
      <c r="H16" s="13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15.75" customHeight="1">
      <c r="A17" s="6" t="s">
        <v>599</v>
      </c>
      <c r="B17" s="7"/>
      <c r="C17" s="18" t="s">
        <v>96</v>
      </c>
      <c r="D17" s="18" t="s">
        <v>350</v>
      </c>
      <c r="E17" s="18" t="s">
        <v>44</v>
      </c>
      <c r="F17" s="18" t="s">
        <v>199</v>
      </c>
      <c r="G17" s="19">
        <v>80</v>
      </c>
      <c r="H17" s="13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.75" customHeight="1">
      <c r="A18" s="6" t="s">
        <v>600</v>
      </c>
      <c r="B18" s="7"/>
      <c r="C18" s="18" t="s">
        <v>96</v>
      </c>
      <c r="D18" s="18" t="s">
        <v>351</v>
      </c>
      <c r="E18" s="18" t="s">
        <v>44</v>
      </c>
      <c r="F18" s="18" t="s">
        <v>199</v>
      </c>
      <c r="G18" s="19">
        <v>50</v>
      </c>
      <c r="H18" s="13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>
      <c r="A19" s="264" t="s">
        <v>49</v>
      </c>
      <c r="B19" s="264"/>
      <c r="C19" s="264"/>
      <c r="D19" s="264"/>
      <c r="E19" s="264"/>
      <c r="F19" s="264"/>
      <c r="G19" s="264"/>
      <c r="H19" s="264"/>
      <c r="I19" s="264"/>
      <c r="J19" s="264"/>
      <c r="K19" s="87">
        <f>SUM(K11:K18)</f>
        <v>0</v>
      </c>
      <c r="L19" s="88" t="s">
        <v>49</v>
      </c>
      <c r="M19" s="87">
        <f>SUM(M11:M18)</f>
        <v>0</v>
      </c>
    </row>
    <row r="20" spans="1:13">
      <c r="A20" s="25"/>
      <c r="B20" s="68"/>
      <c r="C20" s="68"/>
      <c r="D20" s="68"/>
      <c r="E20" s="68"/>
      <c r="F20" s="68"/>
      <c r="G20" s="68"/>
      <c r="H20" s="25"/>
      <c r="I20" s="31"/>
      <c r="J20" s="25"/>
      <c r="K20" s="25"/>
      <c r="L20" s="25"/>
      <c r="M20" s="25"/>
    </row>
    <row r="21" spans="1:13">
      <c r="A21" s="25"/>
      <c r="B21" s="26"/>
      <c r="C21" s="69"/>
      <c r="D21" s="2"/>
      <c r="E21" s="2"/>
      <c r="F21" s="70"/>
      <c r="G21" s="27"/>
      <c r="H21" s="27"/>
      <c r="I21" s="27"/>
      <c r="J21" s="27"/>
      <c r="K21" s="25"/>
      <c r="L21" s="25"/>
      <c r="M21" s="25"/>
    </row>
    <row r="22" spans="1:13">
      <c r="A22" s="25"/>
      <c r="B22" s="28" t="s">
        <v>284</v>
      </c>
      <c r="C22" s="69"/>
      <c r="D22" s="2"/>
      <c r="E22" s="2"/>
      <c r="F22" s="70"/>
      <c r="G22" s="29"/>
      <c r="H22" s="29" t="s">
        <v>50</v>
      </c>
      <c r="I22" s="29"/>
      <c r="J22" s="27"/>
      <c r="K22" s="25"/>
      <c r="L22" s="25"/>
      <c r="M22" s="25"/>
    </row>
    <row r="23" spans="1:13">
      <c r="A23" s="25"/>
      <c r="B23" s="1"/>
      <c r="C23" s="2"/>
      <c r="D23" s="3"/>
      <c r="E23" s="3"/>
      <c r="F23" s="3"/>
      <c r="G23" s="3"/>
      <c r="H23" s="3" t="s">
        <v>51</v>
      </c>
      <c r="I23" s="71"/>
      <c r="J23" s="4"/>
      <c r="K23" s="25"/>
      <c r="L23" s="25"/>
      <c r="M23" s="25"/>
    </row>
  </sheetData>
  <mergeCells count="2">
    <mergeCell ref="A3:M3"/>
    <mergeCell ref="A19:J19"/>
  </mergeCells>
  <pageMargins left="0.7" right="0.7" top="0.75" bottom="0.75" header="0.3" footer="0.3"/>
  <pageSetup paperSize="9" scale="9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23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7109375" bestFit="1" customWidth="1"/>
    <col min="5" max="5" width="16.140625" bestFit="1" customWidth="1"/>
    <col min="6" max="6" width="10.5703125" customWidth="1"/>
    <col min="8" max="8" width="11.42578125" customWidth="1"/>
    <col min="10" max="10" width="12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1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557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8" t="s">
        <v>352</v>
      </c>
      <c r="D11" s="18" t="s">
        <v>28</v>
      </c>
      <c r="E11" s="18" t="s">
        <v>341</v>
      </c>
      <c r="F11" s="18" t="s">
        <v>234</v>
      </c>
      <c r="G11" s="9">
        <v>5</v>
      </c>
      <c r="H11" s="13"/>
      <c r="I11" s="171">
        <v>0.08</v>
      </c>
      <c r="J11" s="177">
        <f>H11*1.08</f>
        <v>0</v>
      </c>
      <c r="K11" s="178">
        <f>H11*G11</f>
        <v>0</v>
      </c>
      <c r="L11" s="178">
        <f>M11-K11</f>
        <v>0</v>
      </c>
      <c r="M11" s="178">
        <f>J11*G11</f>
        <v>0</v>
      </c>
    </row>
    <row r="12" spans="1:13" ht="22.35" customHeight="1">
      <c r="A12" s="6" t="s">
        <v>594</v>
      </c>
      <c r="B12" s="7"/>
      <c r="C12" s="18" t="s">
        <v>352</v>
      </c>
      <c r="D12" s="18" t="s">
        <v>56</v>
      </c>
      <c r="E12" s="18" t="s">
        <v>353</v>
      </c>
      <c r="F12" s="18" t="s">
        <v>199</v>
      </c>
      <c r="G12" s="9">
        <v>6</v>
      </c>
      <c r="H12" s="13"/>
      <c r="I12" s="171">
        <v>0.08</v>
      </c>
      <c r="J12" s="177">
        <f t="shared" ref="J12:J18" si="0">H12*1.08</f>
        <v>0</v>
      </c>
      <c r="K12" s="178">
        <f t="shared" ref="K12:K18" si="1">H12*G12</f>
        <v>0</v>
      </c>
      <c r="L12" s="178">
        <f t="shared" ref="L12:L18" si="2">M12-K12</f>
        <v>0</v>
      </c>
      <c r="M12" s="178">
        <f t="shared" ref="M12:M18" si="3">J12*G12</f>
        <v>0</v>
      </c>
    </row>
    <row r="13" spans="1:13" ht="15.75" customHeight="1">
      <c r="A13" s="6" t="s">
        <v>595</v>
      </c>
      <c r="B13" s="7"/>
      <c r="C13" s="18" t="s">
        <v>352</v>
      </c>
      <c r="D13" s="18" t="s">
        <v>300</v>
      </c>
      <c r="E13" s="18" t="s">
        <v>341</v>
      </c>
      <c r="F13" s="18" t="s">
        <v>199</v>
      </c>
      <c r="G13" s="9">
        <v>5</v>
      </c>
      <c r="H13" s="13"/>
      <c r="I13" s="171">
        <v>0.08</v>
      </c>
      <c r="J13" s="177">
        <f t="shared" si="0"/>
        <v>0</v>
      </c>
      <c r="K13" s="178">
        <f t="shared" si="1"/>
        <v>0</v>
      </c>
      <c r="L13" s="178">
        <f t="shared" si="2"/>
        <v>0</v>
      </c>
      <c r="M13" s="178">
        <f t="shared" si="3"/>
        <v>0</v>
      </c>
    </row>
    <row r="14" spans="1:13" ht="15.75" customHeight="1">
      <c r="A14" s="6" t="s">
        <v>596</v>
      </c>
      <c r="B14" s="7"/>
      <c r="C14" s="18" t="s">
        <v>352</v>
      </c>
      <c r="D14" s="18" t="s">
        <v>29</v>
      </c>
      <c r="E14" s="18" t="s">
        <v>341</v>
      </c>
      <c r="F14" s="18" t="s">
        <v>199</v>
      </c>
      <c r="G14" s="9">
        <v>6</v>
      </c>
      <c r="H14" s="13"/>
      <c r="I14" s="171">
        <v>0.08</v>
      </c>
      <c r="J14" s="177">
        <f t="shared" si="0"/>
        <v>0</v>
      </c>
      <c r="K14" s="178">
        <f t="shared" si="1"/>
        <v>0</v>
      </c>
      <c r="L14" s="178">
        <f t="shared" si="2"/>
        <v>0</v>
      </c>
      <c r="M14" s="178">
        <f t="shared" si="3"/>
        <v>0</v>
      </c>
    </row>
    <row r="15" spans="1:13" ht="22.35" customHeight="1">
      <c r="A15" s="6" t="s">
        <v>597</v>
      </c>
      <c r="B15" s="7"/>
      <c r="C15" s="18" t="s">
        <v>352</v>
      </c>
      <c r="D15" s="18" t="s">
        <v>138</v>
      </c>
      <c r="E15" s="18" t="s">
        <v>167</v>
      </c>
      <c r="F15" s="18" t="s">
        <v>199</v>
      </c>
      <c r="G15" s="9">
        <v>12</v>
      </c>
      <c r="H15" s="13"/>
      <c r="I15" s="171">
        <v>0.08</v>
      </c>
      <c r="J15" s="177">
        <f t="shared" si="0"/>
        <v>0</v>
      </c>
      <c r="K15" s="178">
        <f t="shared" si="1"/>
        <v>0</v>
      </c>
      <c r="L15" s="178">
        <f t="shared" si="2"/>
        <v>0</v>
      </c>
      <c r="M15" s="178">
        <f t="shared" si="3"/>
        <v>0</v>
      </c>
    </row>
    <row r="16" spans="1:13" ht="22.35" customHeight="1">
      <c r="A16" s="6" t="s">
        <v>598</v>
      </c>
      <c r="B16" s="7"/>
      <c r="C16" s="18" t="s">
        <v>352</v>
      </c>
      <c r="D16" s="18" t="s">
        <v>314</v>
      </c>
      <c r="E16" s="18" t="s">
        <v>354</v>
      </c>
      <c r="F16" s="18" t="s">
        <v>199</v>
      </c>
      <c r="G16" s="9">
        <v>6</v>
      </c>
      <c r="H16" s="13"/>
      <c r="I16" s="171">
        <v>0.08</v>
      </c>
      <c r="J16" s="177">
        <f t="shared" si="0"/>
        <v>0</v>
      </c>
      <c r="K16" s="178">
        <f t="shared" si="1"/>
        <v>0</v>
      </c>
      <c r="L16" s="178">
        <f t="shared" si="2"/>
        <v>0</v>
      </c>
      <c r="M16" s="178">
        <f t="shared" si="3"/>
        <v>0</v>
      </c>
    </row>
    <row r="17" spans="1:13" ht="22.35" customHeight="1">
      <c r="A17" s="6" t="s">
        <v>599</v>
      </c>
      <c r="B17" s="7"/>
      <c r="C17" s="18" t="s">
        <v>352</v>
      </c>
      <c r="D17" s="18" t="s">
        <v>252</v>
      </c>
      <c r="E17" s="18" t="s">
        <v>167</v>
      </c>
      <c r="F17" s="18" t="s">
        <v>199</v>
      </c>
      <c r="G17" s="9">
        <v>5</v>
      </c>
      <c r="H17" s="13"/>
      <c r="I17" s="171">
        <v>0.08</v>
      </c>
      <c r="J17" s="177">
        <f t="shared" si="0"/>
        <v>0</v>
      </c>
      <c r="K17" s="178">
        <f t="shared" si="1"/>
        <v>0</v>
      </c>
      <c r="L17" s="178">
        <f t="shared" si="2"/>
        <v>0</v>
      </c>
      <c r="M17" s="178">
        <f t="shared" si="3"/>
        <v>0</v>
      </c>
    </row>
    <row r="18" spans="1:13" ht="22.35" customHeight="1">
      <c r="A18" s="6" t="s">
        <v>600</v>
      </c>
      <c r="B18" s="7"/>
      <c r="C18" s="18" t="s">
        <v>64</v>
      </c>
      <c r="D18" s="18" t="s">
        <v>355</v>
      </c>
      <c r="E18" s="18" t="s">
        <v>356</v>
      </c>
      <c r="F18" s="18" t="s">
        <v>357</v>
      </c>
      <c r="G18" s="19">
        <v>36</v>
      </c>
      <c r="H18" s="13"/>
      <c r="I18" s="171">
        <v>0.08</v>
      </c>
      <c r="J18" s="177">
        <f t="shared" si="0"/>
        <v>0</v>
      </c>
      <c r="K18" s="178">
        <f t="shared" si="1"/>
        <v>0</v>
      </c>
      <c r="L18" s="178">
        <f t="shared" si="2"/>
        <v>0</v>
      </c>
      <c r="M18" s="178">
        <f t="shared" si="3"/>
        <v>0</v>
      </c>
    </row>
    <row r="19" spans="1:13">
      <c r="A19" s="264" t="s">
        <v>49</v>
      </c>
      <c r="B19" s="264"/>
      <c r="C19" s="264"/>
      <c r="D19" s="264"/>
      <c r="E19" s="264"/>
      <c r="F19" s="264"/>
      <c r="G19" s="264"/>
      <c r="H19" s="264"/>
      <c r="I19" s="264"/>
      <c r="J19" s="264"/>
      <c r="K19" s="87">
        <f>SUM(K11:K18)</f>
        <v>0</v>
      </c>
      <c r="L19" s="88" t="s">
        <v>49</v>
      </c>
      <c r="M19" s="87">
        <f>SUM(M11:M18)</f>
        <v>0</v>
      </c>
    </row>
    <row r="20" spans="1:13">
      <c r="A20" s="25"/>
      <c r="B20" s="68"/>
      <c r="C20" s="68"/>
      <c r="D20" s="68"/>
      <c r="E20" s="68"/>
      <c r="F20" s="68"/>
      <c r="G20" s="68"/>
      <c r="H20" s="25"/>
      <c r="I20" s="31"/>
      <c r="J20" s="25"/>
      <c r="K20" s="25"/>
      <c r="L20" s="25"/>
      <c r="M20" s="25"/>
    </row>
    <row r="21" spans="1:13">
      <c r="A21" s="25"/>
      <c r="B21" s="26"/>
      <c r="C21" s="69"/>
      <c r="D21" s="2"/>
      <c r="E21" s="2"/>
      <c r="F21" s="70"/>
      <c r="G21" s="27"/>
      <c r="H21" s="27"/>
      <c r="I21" s="27"/>
      <c r="J21" s="27"/>
      <c r="K21" s="25"/>
      <c r="L21" s="25"/>
      <c r="M21" s="25"/>
    </row>
    <row r="22" spans="1:13">
      <c r="A22" s="25"/>
      <c r="B22" s="28" t="s">
        <v>284</v>
      </c>
      <c r="C22" s="69"/>
      <c r="D22" s="2"/>
      <c r="E22" s="2"/>
      <c r="F22" s="70"/>
      <c r="G22" s="29"/>
      <c r="H22" s="29" t="s">
        <v>50</v>
      </c>
      <c r="I22" s="29"/>
      <c r="J22" s="27"/>
      <c r="K22" s="25"/>
      <c r="L22" s="25"/>
      <c r="M22" s="25"/>
    </row>
    <row r="23" spans="1:13">
      <c r="A23" s="25"/>
      <c r="B23" s="1"/>
      <c r="C23" s="2"/>
      <c r="D23" s="3"/>
      <c r="E23" s="3"/>
      <c r="F23" s="3"/>
      <c r="G23" s="3"/>
      <c r="H23" s="3" t="s">
        <v>51</v>
      </c>
      <c r="I23" s="71"/>
      <c r="J23" s="4"/>
      <c r="K23" s="25"/>
      <c r="L23" s="25"/>
      <c r="M23" s="25"/>
    </row>
  </sheetData>
  <mergeCells count="2">
    <mergeCell ref="A3:M3"/>
    <mergeCell ref="A19:J19"/>
  </mergeCells>
  <pageMargins left="0.7" right="0.7" top="0.75" bottom="0.75" header="0.3" footer="0.3"/>
  <pageSetup paperSize="9" scale="87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M18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0.28515625" bestFit="1" customWidth="1"/>
    <col min="5" max="5" width="15.85546875" bestFit="1" customWidth="1"/>
    <col min="6" max="6" width="11.140625" customWidth="1"/>
    <col min="8" max="8" width="12.28515625" customWidth="1"/>
    <col min="10" max="10" width="11.8554687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22" t="s">
        <v>25</v>
      </c>
      <c r="D11" s="22" t="s">
        <v>358</v>
      </c>
      <c r="E11" s="18" t="s">
        <v>167</v>
      </c>
      <c r="F11" s="22" t="s">
        <v>222</v>
      </c>
      <c r="G11" s="15">
        <v>6</v>
      </c>
      <c r="H11" s="11"/>
      <c r="I11" s="179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7"/>
      <c r="C12" s="18" t="s">
        <v>97</v>
      </c>
      <c r="D12" s="18" t="s">
        <v>300</v>
      </c>
      <c r="E12" s="18" t="s">
        <v>44</v>
      </c>
      <c r="F12" s="18" t="s">
        <v>199</v>
      </c>
      <c r="G12" s="19">
        <v>35</v>
      </c>
      <c r="H12" s="13"/>
      <c r="I12" s="179">
        <v>0.08</v>
      </c>
      <c r="J12" s="172">
        <f t="shared" ref="J12:J13" si="0">H12*1.08</f>
        <v>0</v>
      </c>
      <c r="K12" s="175">
        <f t="shared" ref="K12:K13" si="1">H12*G12</f>
        <v>0</v>
      </c>
      <c r="L12" s="175">
        <f t="shared" ref="L12:L13" si="2">M12-K12</f>
        <v>0</v>
      </c>
      <c r="M12" s="175">
        <f t="shared" ref="M12:M13" si="3">J12*G12</f>
        <v>0</v>
      </c>
    </row>
    <row r="13" spans="1:13" ht="15.75" customHeight="1">
      <c r="A13" s="6" t="s">
        <v>595</v>
      </c>
      <c r="B13" s="7"/>
      <c r="C13" s="18" t="s">
        <v>97</v>
      </c>
      <c r="D13" s="18" t="s">
        <v>28</v>
      </c>
      <c r="E13" s="18" t="s">
        <v>44</v>
      </c>
      <c r="F13" s="18" t="s">
        <v>199</v>
      </c>
      <c r="G13" s="19">
        <v>60</v>
      </c>
      <c r="H13" s="13"/>
      <c r="I13" s="179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87">
        <f>SUM(K11:K13)</f>
        <v>0</v>
      </c>
      <c r="L14" s="88" t="s">
        <v>49</v>
      </c>
      <c r="M14" s="87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9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22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5.5703125" bestFit="1" customWidth="1"/>
    <col min="8" max="8" width="11.5703125" customWidth="1"/>
    <col min="10" max="10" width="12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6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559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560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22" t="s">
        <v>75</v>
      </c>
      <c r="D11" s="22" t="s">
        <v>201</v>
      </c>
      <c r="E11" s="18" t="s">
        <v>44</v>
      </c>
      <c r="F11" s="22" t="s">
        <v>222</v>
      </c>
      <c r="G11" s="19">
        <v>100</v>
      </c>
      <c r="H11" s="17"/>
      <c r="I11" s="171">
        <v>0.08</v>
      </c>
      <c r="J11" s="177">
        <f>H11*1.08</f>
        <v>0</v>
      </c>
      <c r="K11" s="178">
        <f>H11*G11</f>
        <v>0</v>
      </c>
      <c r="L11" s="178">
        <f>M11-K11</f>
        <v>0</v>
      </c>
      <c r="M11" s="178">
        <f>J11*G11</f>
        <v>0</v>
      </c>
    </row>
    <row r="12" spans="1:13" ht="15.75" customHeight="1">
      <c r="A12" s="6" t="s">
        <v>594</v>
      </c>
      <c r="B12" s="14"/>
      <c r="C12" s="20" t="s">
        <v>74</v>
      </c>
      <c r="D12" s="20" t="s">
        <v>300</v>
      </c>
      <c r="E12" s="20" t="s">
        <v>44</v>
      </c>
      <c r="F12" s="20" t="s">
        <v>222</v>
      </c>
      <c r="G12" s="37">
        <v>12</v>
      </c>
      <c r="H12" s="13"/>
      <c r="I12" s="171">
        <v>0.08</v>
      </c>
      <c r="J12" s="177">
        <f t="shared" ref="J12:J17" si="0">H12*1.08</f>
        <v>0</v>
      </c>
      <c r="K12" s="178">
        <f t="shared" ref="K12:K17" si="1">H12*G12</f>
        <v>0</v>
      </c>
      <c r="L12" s="178">
        <f t="shared" ref="L12:L17" si="2">M12-K12</f>
        <v>0</v>
      </c>
      <c r="M12" s="178">
        <f t="shared" ref="M12:M17" si="3">J12*G12</f>
        <v>0</v>
      </c>
    </row>
    <row r="13" spans="1:13" ht="15.75" customHeight="1">
      <c r="A13" s="6" t="s">
        <v>595</v>
      </c>
      <c r="B13" s="14"/>
      <c r="C13" s="20" t="s">
        <v>76</v>
      </c>
      <c r="D13" s="20" t="s">
        <v>59</v>
      </c>
      <c r="E13" s="20" t="s">
        <v>44</v>
      </c>
      <c r="F13" s="20" t="s">
        <v>199</v>
      </c>
      <c r="G13" s="21">
        <v>20</v>
      </c>
      <c r="H13" s="13"/>
      <c r="I13" s="171">
        <v>0.08</v>
      </c>
      <c r="J13" s="177">
        <f t="shared" si="0"/>
        <v>0</v>
      </c>
      <c r="K13" s="178">
        <f t="shared" si="1"/>
        <v>0</v>
      </c>
      <c r="L13" s="178">
        <f t="shared" si="2"/>
        <v>0</v>
      </c>
      <c r="M13" s="178">
        <f t="shared" si="3"/>
        <v>0</v>
      </c>
    </row>
    <row r="14" spans="1:13" ht="15.75" customHeight="1">
      <c r="A14" s="6" t="s">
        <v>596</v>
      </c>
      <c r="B14" s="14"/>
      <c r="C14" s="20" t="s">
        <v>76</v>
      </c>
      <c r="D14" s="20" t="s">
        <v>298</v>
      </c>
      <c r="E14" s="20" t="s">
        <v>44</v>
      </c>
      <c r="F14" s="20" t="s">
        <v>199</v>
      </c>
      <c r="G14" s="21">
        <v>12</v>
      </c>
      <c r="H14" s="13"/>
      <c r="I14" s="171">
        <v>0.08</v>
      </c>
      <c r="J14" s="177">
        <f t="shared" si="0"/>
        <v>0</v>
      </c>
      <c r="K14" s="178">
        <f t="shared" si="1"/>
        <v>0</v>
      </c>
      <c r="L14" s="178">
        <f t="shared" si="2"/>
        <v>0</v>
      </c>
      <c r="M14" s="178">
        <f t="shared" si="3"/>
        <v>0</v>
      </c>
    </row>
    <row r="15" spans="1:13" ht="15.75" customHeight="1">
      <c r="A15" s="6" t="s">
        <v>597</v>
      </c>
      <c r="B15" s="14"/>
      <c r="C15" s="20" t="s">
        <v>109</v>
      </c>
      <c r="D15" s="20" t="s">
        <v>27</v>
      </c>
      <c r="E15" s="20" t="s">
        <v>44</v>
      </c>
      <c r="F15" s="20" t="s">
        <v>222</v>
      </c>
      <c r="G15" s="21">
        <v>12</v>
      </c>
      <c r="H15" s="13"/>
      <c r="I15" s="171">
        <v>0.08</v>
      </c>
      <c r="J15" s="177">
        <f t="shared" si="0"/>
        <v>0</v>
      </c>
      <c r="K15" s="178">
        <f t="shared" si="1"/>
        <v>0</v>
      </c>
      <c r="L15" s="178">
        <f t="shared" si="2"/>
        <v>0</v>
      </c>
      <c r="M15" s="178">
        <f t="shared" si="3"/>
        <v>0</v>
      </c>
    </row>
    <row r="16" spans="1:13" ht="15.75" customHeight="1">
      <c r="A16" s="6" t="s">
        <v>598</v>
      </c>
      <c r="B16" s="14"/>
      <c r="C16" s="20" t="s">
        <v>109</v>
      </c>
      <c r="D16" s="20" t="s">
        <v>28</v>
      </c>
      <c r="E16" s="20" t="s">
        <v>44</v>
      </c>
      <c r="F16" s="20" t="s">
        <v>222</v>
      </c>
      <c r="G16" s="21">
        <v>12</v>
      </c>
      <c r="H16" s="13"/>
      <c r="I16" s="171">
        <v>0.08</v>
      </c>
      <c r="J16" s="177">
        <f t="shared" si="0"/>
        <v>0</v>
      </c>
      <c r="K16" s="178">
        <f t="shared" si="1"/>
        <v>0</v>
      </c>
      <c r="L16" s="178">
        <f t="shared" si="2"/>
        <v>0</v>
      </c>
      <c r="M16" s="178">
        <f t="shared" si="3"/>
        <v>0</v>
      </c>
    </row>
    <row r="17" spans="1:13" ht="15.75" customHeight="1">
      <c r="A17" s="6" t="s">
        <v>599</v>
      </c>
      <c r="B17" s="14"/>
      <c r="C17" s="20" t="s">
        <v>109</v>
      </c>
      <c r="D17" s="20" t="s">
        <v>300</v>
      </c>
      <c r="E17" s="20" t="s">
        <v>44</v>
      </c>
      <c r="F17" s="20" t="s">
        <v>222</v>
      </c>
      <c r="G17" s="21">
        <v>12</v>
      </c>
      <c r="H17" s="13"/>
      <c r="I17" s="171">
        <v>0.08</v>
      </c>
      <c r="J17" s="177">
        <f t="shared" si="0"/>
        <v>0</v>
      </c>
      <c r="K17" s="178">
        <f t="shared" si="1"/>
        <v>0</v>
      </c>
      <c r="L17" s="178">
        <f t="shared" si="2"/>
        <v>0</v>
      </c>
      <c r="M17" s="178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87">
        <f>SUM(K11:K17)</f>
        <v>0</v>
      </c>
      <c r="L18" s="88" t="s">
        <v>49</v>
      </c>
      <c r="M18" s="87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</sheetData>
  <mergeCells count="2">
    <mergeCell ref="A3:M3"/>
    <mergeCell ref="A18:J18"/>
  </mergeCells>
  <pageMargins left="0.7" right="0.7" top="0.75" bottom="0.75" header="0.3" footer="0.3"/>
  <pageSetup paperSize="9" scale="91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24"/>
  <sheetViews>
    <sheetView workbookViewId="0">
      <selection activeCell="D6" sqref="D6"/>
    </sheetView>
  </sheetViews>
  <sheetFormatPr defaultRowHeight="15"/>
  <cols>
    <col min="3" max="3" width="16.28515625" bestFit="1" customWidth="1"/>
    <col min="6" max="6" width="12.42578125" customWidth="1"/>
    <col min="8" max="8" width="12" customWidth="1"/>
    <col min="10" max="10" width="11.57031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2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626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8" t="s">
        <v>69</v>
      </c>
      <c r="D11" s="18" t="s">
        <v>28</v>
      </c>
      <c r="E11" s="18" t="s">
        <v>44</v>
      </c>
      <c r="F11" s="60" t="s">
        <v>199</v>
      </c>
      <c r="G11" s="19">
        <v>500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7"/>
      <c r="C12" s="18" t="s">
        <v>69</v>
      </c>
      <c r="D12" s="18" t="s">
        <v>27</v>
      </c>
      <c r="E12" s="18" t="s">
        <v>44</v>
      </c>
      <c r="F12" s="60" t="s">
        <v>220</v>
      </c>
      <c r="G12" s="19">
        <v>48</v>
      </c>
      <c r="H12" s="13"/>
      <c r="I12" s="171">
        <v>0.08</v>
      </c>
      <c r="J12" s="172">
        <f t="shared" ref="J12:J19" si="0">H12*1.08</f>
        <v>0</v>
      </c>
      <c r="K12" s="175">
        <f t="shared" ref="K12:K19" si="1">H12*G12</f>
        <v>0</v>
      </c>
      <c r="L12" s="175">
        <f t="shared" ref="L12:L19" si="2">M12-K12</f>
        <v>0</v>
      </c>
      <c r="M12" s="175">
        <f t="shared" ref="M12:M19" si="3">J12*G12</f>
        <v>0</v>
      </c>
    </row>
    <row r="13" spans="1:13" ht="42">
      <c r="A13" s="6" t="s">
        <v>595</v>
      </c>
      <c r="B13" s="52"/>
      <c r="C13" s="55" t="s">
        <v>69</v>
      </c>
      <c r="D13" s="55" t="s">
        <v>501</v>
      </c>
      <c r="E13" s="55" t="s">
        <v>207</v>
      </c>
      <c r="F13" s="55" t="s">
        <v>179</v>
      </c>
      <c r="G13" s="56">
        <v>24</v>
      </c>
      <c r="H13" s="126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21">
      <c r="A14" s="6" t="s">
        <v>596</v>
      </c>
      <c r="B14" s="152"/>
      <c r="C14" s="153" t="s">
        <v>160</v>
      </c>
      <c r="D14" s="153" t="s">
        <v>502</v>
      </c>
      <c r="E14" s="153" t="s">
        <v>150</v>
      </c>
      <c r="F14" s="153" t="s">
        <v>178</v>
      </c>
      <c r="G14" s="154">
        <v>12</v>
      </c>
      <c r="H14" s="196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s="25" customFormat="1" ht="10.5">
      <c r="A15" s="6" t="s">
        <v>597</v>
      </c>
      <c r="B15" s="96"/>
      <c r="C15" s="155" t="s">
        <v>160</v>
      </c>
      <c r="D15" s="163" t="s">
        <v>56</v>
      </c>
      <c r="E15" s="74" t="s">
        <v>44</v>
      </c>
      <c r="F15" s="74" t="s">
        <v>234</v>
      </c>
      <c r="G15" s="76">
        <v>12</v>
      </c>
      <c r="H15" s="197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21">
      <c r="A16" s="6" t="s">
        <v>598</v>
      </c>
      <c r="B16" s="156"/>
      <c r="C16" s="157" t="s">
        <v>161</v>
      </c>
      <c r="D16" s="157" t="s">
        <v>503</v>
      </c>
      <c r="E16" s="157" t="s">
        <v>395</v>
      </c>
      <c r="F16" s="157" t="s">
        <v>179</v>
      </c>
      <c r="G16" s="158">
        <v>12</v>
      </c>
      <c r="H16" s="198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21">
      <c r="A17" s="6" t="s">
        <v>599</v>
      </c>
      <c r="B17" s="52"/>
      <c r="C17" s="55" t="s">
        <v>504</v>
      </c>
      <c r="D17" s="55" t="s">
        <v>505</v>
      </c>
      <c r="E17" s="155" t="s">
        <v>150</v>
      </c>
      <c r="F17" s="155" t="s">
        <v>178</v>
      </c>
      <c r="G17" s="56">
        <v>24</v>
      </c>
      <c r="H17" s="126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21">
      <c r="A18" s="6" t="s">
        <v>600</v>
      </c>
      <c r="B18" s="7"/>
      <c r="C18" s="55" t="s">
        <v>504</v>
      </c>
      <c r="D18" s="18" t="s">
        <v>55</v>
      </c>
      <c r="E18" s="18" t="s">
        <v>194</v>
      </c>
      <c r="F18" s="18" t="s">
        <v>222</v>
      </c>
      <c r="G18" s="19">
        <v>12</v>
      </c>
      <c r="H18" s="13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21">
      <c r="A19" s="6" t="s">
        <v>601</v>
      </c>
      <c r="B19" s="7"/>
      <c r="C19" s="55" t="s">
        <v>504</v>
      </c>
      <c r="D19" s="18" t="s">
        <v>258</v>
      </c>
      <c r="E19" s="18" t="s">
        <v>194</v>
      </c>
      <c r="F19" s="18" t="s">
        <v>222</v>
      </c>
      <c r="G19" s="19">
        <v>12</v>
      </c>
      <c r="H19" s="13"/>
      <c r="I19" s="171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>
      <c r="A20" s="264" t="s">
        <v>49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87">
        <f>SUM(K11:K19)</f>
        <v>0</v>
      </c>
      <c r="L20" s="88" t="s">
        <v>49</v>
      </c>
      <c r="M20" s="87">
        <f>SUM(M11:M19)</f>
        <v>0</v>
      </c>
    </row>
    <row r="21" spans="1:13">
      <c r="A21" s="25"/>
      <c r="B21" s="68"/>
      <c r="C21" s="68"/>
      <c r="D21" s="68"/>
      <c r="E21" s="68"/>
      <c r="F21" s="68"/>
      <c r="G21" s="68"/>
      <c r="H21" s="25"/>
      <c r="I21" s="31"/>
      <c r="J21" s="25"/>
      <c r="K21" s="25"/>
      <c r="L21" s="25"/>
      <c r="M21" s="25"/>
    </row>
    <row r="22" spans="1:13">
      <c r="A22" s="25"/>
      <c r="B22" s="26"/>
      <c r="C22" s="69"/>
      <c r="D22" s="2"/>
      <c r="E22" s="2"/>
      <c r="F22" s="70"/>
      <c r="G22" s="27"/>
      <c r="H22" s="27"/>
      <c r="I22" s="27"/>
      <c r="J22" s="27"/>
      <c r="K22" s="25"/>
      <c r="L22" s="25"/>
      <c r="M22" s="25"/>
    </row>
    <row r="23" spans="1:13">
      <c r="A23" s="25"/>
      <c r="B23" s="28" t="s">
        <v>284</v>
      </c>
      <c r="C23" s="69"/>
      <c r="D23" s="2"/>
      <c r="E23" s="2"/>
      <c r="F23" s="70"/>
      <c r="G23" s="29"/>
      <c r="H23" s="29" t="s">
        <v>50</v>
      </c>
      <c r="I23" s="29"/>
      <c r="J23" s="27"/>
      <c r="K23" s="25"/>
      <c r="L23" s="25"/>
      <c r="M23" s="25"/>
    </row>
    <row r="24" spans="1:13">
      <c r="A24" s="25"/>
      <c r="B24" s="1"/>
      <c r="C24" s="2"/>
      <c r="D24" s="3"/>
      <c r="E24" s="3"/>
      <c r="F24" s="3"/>
      <c r="G24" s="3"/>
      <c r="H24" s="3" t="s">
        <v>51</v>
      </c>
      <c r="I24" s="71"/>
      <c r="J24" s="4"/>
      <c r="K24" s="25"/>
      <c r="L24" s="25"/>
      <c r="M24" s="25"/>
    </row>
  </sheetData>
  <mergeCells count="2">
    <mergeCell ref="A3:M3"/>
    <mergeCell ref="A20:J20"/>
  </mergeCells>
  <pageMargins left="0.7" right="0.7" top="0.75" bottom="0.75" header="0.3" footer="0.3"/>
  <pageSetup paperSize="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18"/>
  <sheetViews>
    <sheetView workbookViewId="0">
      <selection activeCell="K18" sqref="K18"/>
    </sheetView>
  </sheetViews>
  <sheetFormatPr defaultRowHeight="15"/>
  <cols>
    <col min="2" max="2" width="24.85546875" bestFit="1" customWidth="1"/>
    <col min="3" max="3" width="8.85546875" bestFit="1" customWidth="1"/>
    <col min="5" max="5" width="11.5703125" bestFit="1" customWidth="1"/>
    <col min="6" max="6" width="10.7109375" customWidth="1"/>
    <col min="8" max="8" width="13.140625" customWidth="1"/>
    <col min="10" max="10" width="12.5703125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7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561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14"/>
      <c r="C11" s="36" t="s">
        <v>105</v>
      </c>
      <c r="D11" s="36" t="s">
        <v>106</v>
      </c>
      <c r="E11" s="20" t="s">
        <v>150</v>
      </c>
      <c r="F11" s="20" t="s">
        <v>178</v>
      </c>
      <c r="G11" s="21">
        <v>100</v>
      </c>
      <c r="H11" s="11"/>
      <c r="I11" s="171">
        <v>0.08</v>
      </c>
      <c r="J11" s="172"/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6" t="s">
        <v>594</v>
      </c>
      <c r="B12" s="14"/>
      <c r="C12" s="20" t="s">
        <v>105</v>
      </c>
      <c r="D12" s="20" t="s">
        <v>107</v>
      </c>
      <c r="E12" s="20" t="s">
        <v>150</v>
      </c>
      <c r="F12" s="20" t="s">
        <v>178</v>
      </c>
      <c r="G12" s="37">
        <v>24</v>
      </c>
      <c r="H12" s="11"/>
      <c r="I12" s="171">
        <v>0.08</v>
      </c>
      <c r="J12" s="172"/>
      <c r="K12" s="175">
        <f t="shared" ref="K12:K13" si="0">H12*G12</f>
        <v>0</v>
      </c>
      <c r="L12" s="175">
        <f t="shared" ref="L12:L13" si="1">M12-K12</f>
        <v>0</v>
      </c>
      <c r="M12" s="175">
        <f t="shared" ref="M12:M13" si="2">J12*G12</f>
        <v>0</v>
      </c>
    </row>
    <row r="13" spans="1:13" ht="22.35" customHeight="1">
      <c r="A13" s="6" t="s">
        <v>595</v>
      </c>
      <c r="B13" s="14"/>
      <c r="C13" s="20" t="s">
        <v>105</v>
      </c>
      <c r="D13" s="20" t="s">
        <v>108</v>
      </c>
      <c r="E13" s="20" t="s">
        <v>207</v>
      </c>
      <c r="F13" s="20" t="s">
        <v>178</v>
      </c>
      <c r="G13" s="37">
        <v>80</v>
      </c>
      <c r="H13" s="11"/>
      <c r="I13" s="171">
        <v>0.08</v>
      </c>
      <c r="J13" s="172"/>
      <c r="K13" s="175">
        <f t="shared" si="0"/>
        <v>0</v>
      </c>
      <c r="L13" s="175">
        <f t="shared" si="1"/>
        <v>0</v>
      </c>
      <c r="M13" s="175">
        <f t="shared" si="2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87">
        <f>SUM(K11:K13)</f>
        <v>0</v>
      </c>
      <c r="L14" s="88" t="s">
        <v>49</v>
      </c>
      <c r="M14" s="87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88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17"/>
  <sheetViews>
    <sheetView workbookViewId="0">
      <selection activeCell="B5" sqref="B5"/>
    </sheetView>
  </sheetViews>
  <sheetFormatPr defaultRowHeight="15"/>
  <cols>
    <col min="2" max="2" width="35.28515625" bestFit="1" customWidth="1"/>
    <col min="3" max="3" width="25.140625" bestFit="1" customWidth="1"/>
    <col min="4" max="4" width="8.7109375" bestFit="1" customWidth="1"/>
    <col min="5" max="5" width="15" bestFit="1" customWidth="1"/>
    <col min="6" max="6" width="10.5703125" customWidth="1"/>
    <col min="8" max="8" width="11.140625" customWidth="1"/>
    <col min="10" max="10" width="11.4257812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4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563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562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32.1" customHeight="1">
      <c r="A11" s="6" t="s">
        <v>145</v>
      </c>
      <c r="B11" s="14"/>
      <c r="C11" s="36" t="s">
        <v>363</v>
      </c>
      <c r="D11" s="8" t="s">
        <v>372</v>
      </c>
      <c r="E11" s="20" t="s">
        <v>364</v>
      </c>
      <c r="F11" s="97" t="s">
        <v>365</v>
      </c>
      <c r="G11" s="21">
        <v>500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22.35" customHeight="1">
      <c r="A12" s="6" t="s">
        <v>594</v>
      </c>
      <c r="B12" s="14"/>
      <c r="C12" s="20" t="s">
        <v>371</v>
      </c>
      <c r="D12" s="20" t="s">
        <v>370</v>
      </c>
      <c r="E12" s="20" t="s">
        <v>368</v>
      </c>
      <c r="F12" s="20" t="s">
        <v>369</v>
      </c>
      <c r="G12" s="21">
        <v>1500</v>
      </c>
      <c r="H12" s="13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76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17"/>
  <sheetViews>
    <sheetView workbookViewId="0">
      <selection activeCell="D22" sqref="D22"/>
    </sheetView>
  </sheetViews>
  <sheetFormatPr defaultRowHeight="15"/>
  <cols>
    <col min="2" max="2" width="24.85546875" bestFit="1" customWidth="1"/>
    <col min="3" max="3" width="15.28515625" customWidth="1"/>
    <col min="5" max="5" width="8.42578125" bestFit="1" customWidth="1"/>
    <col min="6" max="6" width="11.28515625" customWidth="1"/>
    <col min="8" max="8" width="11.140625" customWidth="1"/>
    <col min="10" max="10" width="12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7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564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7"/>
      <c r="C11" s="8" t="s">
        <v>112</v>
      </c>
      <c r="D11" s="8" t="s">
        <v>373</v>
      </c>
      <c r="E11" s="8" t="s">
        <v>153</v>
      </c>
      <c r="F11" s="8" t="s">
        <v>374</v>
      </c>
      <c r="G11" s="9">
        <v>50</v>
      </c>
      <c r="H11" s="3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" customHeight="1">
      <c r="A12" s="6" t="s">
        <v>594</v>
      </c>
      <c r="B12" s="14"/>
      <c r="C12" s="8" t="s">
        <v>112</v>
      </c>
      <c r="D12" s="8" t="s">
        <v>56</v>
      </c>
      <c r="E12" s="8" t="s">
        <v>194</v>
      </c>
      <c r="F12" s="8" t="s">
        <v>199</v>
      </c>
      <c r="G12" s="9">
        <v>50</v>
      </c>
      <c r="H12" s="30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91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M17"/>
  <sheetViews>
    <sheetView workbookViewId="0">
      <selection activeCell="D21" sqref="D21"/>
    </sheetView>
  </sheetViews>
  <sheetFormatPr defaultRowHeight="15"/>
  <cols>
    <col min="2" max="2" width="25.140625" bestFit="1" customWidth="1"/>
    <col min="3" max="3" width="15.5703125" customWidth="1"/>
    <col min="5" max="5" width="26.7109375" bestFit="1" customWidth="1"/>
    <col min="6" max="6" width="10.5703125" customWidth="1"/>
    <col min="8" max="8" width="11.85546875" customWidth="1"/>
    <col min="10" max="10" width="12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659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565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8" t="s">
        <v>113</v>
      </c>
      <c r="D11" s="8" t="s">
        <v>375</v>
      </c>
      <c r="E11" s="8" t="s">
        <v>207</v>
      </c>
      <c r="F11" s="8" t="s">
        <v>179</v>
      </c>
      <c r="G11" s="9">
        <v>120</v>
      </c>
      <c r="H11" s="13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14"/>
      <c r="C12" s="8" t="s">
        <v>113</v>
      </c>
      <c r="D12" s="8" t="s">
        <v>114</v>
      </c>
      <c r="E12" s="8" t="s">
        <v>376</v>
      </c>
      <c r="F12" s="8" t="s">
        <v>377</v>
      </c>
      <c r="G12" s="9">
        <v>12</v>
      </c>
      <c r="H12" s="13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81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7.85546875" bestFit="1" customWidth="1"/>
    <col min="4" max="4" width="13.140625" bestFit="1" customWidth="1"/>
    <col min="5" max="5" width="17.7109375" bestFit="1" customWidth="1"/>
    <col min="6" max="6" width="10.42578125" customWidth="1"/>
    <col min="8" max="8" width="12" customWidth="1"/>
    <col min="10" max="10" width="11.285156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6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567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566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8" t="s">
        <v>379</v>
      </c>
      <c r="D11" s="8" t="s">
        <v>381</v>
      </c>
      <c r="E11" s="8" t="s">
        <v>380</v>
      </c>
      <c r="F11" s="8" t="s">
        <v>178</v>
      </c>
      <c r="G11" s="15">
        <v>36</v>
      </c>
      <c r="H11" s="11"/>
      <c r="I11" s="171">
        <v>0.08</v>
      </c>
      <c r="J11" s="172">
        <f>H11*1.08</f>
        <v>0</v>
      </c>
      <c r="K11" s="175">
        <f>H11*G11</f>
        <v>0</v>
      </c>
      <c r="L11" s="175"/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4"/>
  <sheetViews>
    <sheetView workbookViewId="0">
      <selection activeCell="B5" sqref="B5"/>
    </sheetView>
  </sheetViews>
  <sheetFormatPr defaultRowHeight="15"/>
  <cols>
    <col min="2" max="2" width="28.5703125" bestFit="1" customWidth="1"/>
    <col min="3" max="3" width="19.7109375" bestFit="1" customWidth="1"/>
    <col min="5" max="5" width="21.7109375" bestFit="1" customWidth="1"/>
    <col min="6" max="6" width="11.28515625" customWidth="1"/>
    <col min="8" max="8" width="11.28515625" customWidth="1"/>
    <col min="10" max="10" width="11.140625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0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524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2.35" customHeight="1">
      <c r="A11" s="6" t="s">
        <v>145</v>
      </c>
      <c r="B11" s="14"/>
      <c r="C11" s="8" t="s">
        <v>259</v>
      </c>
      <c r="D11" s="8" t="s">
        <v>55</v>
      </c>
      <c r="E11" s="8" t="s">
        <v>250</v>
      </c>
      <c r="F11" s="95" t="s">
        <v>199</v>
      </c>
      <c r="G11" s="9">
        <v>20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22.35" customHeight="1">
      <c r="A12" s="6" t="s">
        <v>594</v>
      </c>
      <c r="B12" s="14"/>
      <c r="C12" s="8" t="s">
        <v>259</v>
      </c>
      <c r="D12" s="8" t="s">
        <v>252</v>
      </c>
      <c r="E12" s="8" t="s">
        <v>250</v>
      </c>
      <c r="F12" s="95" t="s">
        <v>199</v>
      </c>
      <c r="G12" s="9">
        <v>400</v>
      </c>
      <c r="H12" s="11"/>
      <c r="I12" s="171">
        <v>0.08</v>
      </c>
      <c r="J12" s="172">
        <f t="shared" ref="J12:J19" si="0">H12*1.08</f>
        <v>0</v>
      </c>
      <c r="K12" s="174">
        <f t="shared" ref="K12:K19" si="1">H12*G12</f>
        <v>0</v>
      </c>
      <c r="L12" s="174">
        <f t="shared" ref="L12:L19" si="2">M12-K12</f>
        <v>0</v>
      </c>
      <c r="M12" s="174">
        <f t="shared" ref="M12:M19" si="3">J12*G12</f>
        <v>0</v>
      </c>
    </row>
    <row r="13" spans="1:13" ht="15.75" customHeight="1">
      <c r="A13" s="6" t="s">
        <v>595</v>
      </c>
      <c r="B13" s="14"/>
      <c r="C13" s="8" t="s">
        <v>259</v>
      </c>
      <c r="D13" s="8" t="s">
        <v>258</v>
      </c>
      <c r="E13" s="8" t="s">
        <v>44</v>
      </c>
      <c r="F13" s="95" t="s">
        <v>195</v>
      </c>
      <c r="G13" s="9">
        <v>24</v>
      </c>
      <c r="H13" s="11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8" t="s">
        <v>14</v>
      </c>
      <c r="D14" s="8" t="s">
        <v>29</v>
      </c>
      <c r="E14" s="8" t="s">
        <v>44</v>
      </c>
      <c r="F14" s="8" t="s">
        <v>199</v>
      </c>
      <c r="G14" s="9">
        <v>100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8" t="s">
        <v>14</v>
      </c>
      <c r="D15" s="8" t="s">
        <v>213</v>
      </c>
      <c r="E15" s="8" t="s">
        <v>150</v>
      </c>
      <c r="F15" s="8" t="s">
        <v>208</v>
      </c>
      <c r="G15" s="9">
        <v>750</v>
      </c>
      <c r="H15" s="11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15.75" customHeight="1">
      <c r="A16" s="6" t="s">
        <v>598</v>
      </c>
      <c r="B16" s="14"/>
      <c r="C16" s="8" t="s">
        <v>23</v>
      </c>
      <c r="D16" s="8" t="s">
        <v>24</v>
      </c>
      <c r="E16" s="8" t="s">
        <v>207</v>
      </c>
      <c r="F16" s="8" t="s">
        <v>179</v>
      </c>
      <c r="G16" s="9">
        <v>60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22.35" customHeight="1">
      <c r="A17" s="6" t="s">
        <v>599</v>
      </c>
      <c r="B17" s="14"/>
      <c r="C17" s="18" t="s">
        <v>23</v>
      </c>
      <c r="D17" s="18" t="s">
        <v>271</v>
      </c>
      <c r="E17" s="18" t="s">
        <v>240</v>
      </c>
      <c r="F17" s="18" t="s">
        <v>199</v>
      </c>
      <c r="G17" s="9">
        <v>10</v>
      </c>
      <c r="H17" s="11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 ht="22.35" customHeight="1">
      <c r="A18" s="6" t="s">
        <v>600</v>
      </c>
      <c r="B18" s="14"/>
      <c r="C18" s="18" t="s">
        <v>23</v>
      </c>
      <c r="D18" s="18" t="s">
        <v>256</v>
      </c>
      <c r="E18" s="18" t="s">
        <v>240</v>
      </c>
      <c r="F18" s="18" t="s">
        <v>222</v>
      </c>
      <c r="G18" s="19">
        <v>24</v>
      </c>
      <c r="H18" s="11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13" ht="15.75" customHeight="1">
      <c r="A19" s="6" t="s">
        <v>601</v>
      </c>
      <c r="B19" s="14"/>
      <c r="C19" s="18" t="s">
        <v>272</v>
      </c>
      <c r="D19" s="18" t="s">
        <v>33</v>
      </c>
      <c r="E19" s="18" t="s">
        <v>273</v>
      </c>
      <c r="F19" s="60" t="s">
        <v>199</v>
      </c>
      <c r="G19" s="19">
        <v>24</v>
      </c>
      <c r="H19" s="11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13">
      <c r="A20" s="264" t="s">
        <v>49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66">
        <f>SUM(K11:K19)</f>
        <v>0</v>
      </c>
      <c r="L20" s="67" t="s">
        <v>49</v>
      </c>
      <c r="M20" s="66">
        <f>SUM(M11:M19)</f>
        <v>0</v>
      </c>
    </row>
    <row r="21" spans="1:13">
      <c r="A21" s="25"/>
      <c r="B21" s="68"/>
      <c r="C21" s="68"/>
      <c r="D21" s="68"/>
      <c r="E21" s="68"/>
      <c r="F21" s="68"/>
      <c r="G21" s="68"/>
      <c r="H21" s="25"/>
      <c r="I21" s="31"/>
      <c r="J21" s="25"/>
      <c r="K21" s="25"/>
      <c r="L21" s="25"/>
      <c r="M21" s="25"/>
    </row>
    <row r="22" spans="1:13">
      <c r="A22" s="25"/>
      <c r="B22" s="26"/>
      <c r="C22" s="69"/>
      <c r="D22" s="2"/>
      <c r="E22" s="2"/>
      <c r="F22" s="70"/>
      <c r="G22" s="27"/>
      <c r="H22" s="27"/>
      <c r="I22" s="27"/>
      <c r="J22" s="27"/>
      <c r="K22" s="25"/>
      <c r="L22" s="25"/>
      <c r="M22" s="25"/>
    </row>
    <row r="23" spans="1:13">
      <c r="A23" s="25"/>
      <c r="B23" s="28" t="s">
        <v>284</v>
      </c>
      <c r="C23" s="69"/>
      <c r="D23" s="2"/>
      <c r="E23" s="2"/>
      <c r="F23" s="70"/>
      <c r="G23" s="29"/>
      <c r="H23" s="29" t="s">
        <v>50</v>
      </c>
      <c r="I23" s="29"/>
      <c r="J23" s="27"/>
      <c r="K23" s="25"/>
      <c r="L23" s="25"/>
      <c r="M23" s="25"/>
    </row>
    <row r="24" spans="1:13">
      <c r="A24" s="25"/>
      <c r="B24" s="1"/>
      <c r="C24" s="2"/>
      <c r="D24" s="3"/>
      <c r="E24" s="3"/>
      <c r="F24" s="3"/>
      <c r="G24" s="3"/>
      <c r="H24" s="3" t="s">
        <v>51</v>
      </c>
      <c r="I24" s="71"/>
      <c r="J24" s="4"/>
      <c r="K24" s="25"/>
      <c r="L24" s="25"/>
      <c r="M24" s="25"/>
    </row>
  </sheetData>
  <mergeCells count="2">
    <mergeCell ref="A3:M3"/>
    <mergeCell ref="A20:J20"/>
  </mergeCells>
  <pageMargins left="0.7" right="0.7" top="0.75" bottom="0.75" header="0.3" footer="0.3"/>
  <pageSetup paperSize="9" scale="75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17"/>
  <sheetViews>
    <sheetView workbookViewId="0">
      <selection activeCell="F6" sqref="F6"/>
    </sheetView>
  </sheetViews>
  <sheetFormatPr defaultRowHeight="15"/>
  <cols>
    <col min="5" max="5" width="13.85546875" bestFit="1" customWidth="1"/>
    <col min="6" max="6" width="15.140625" bestFit="1" customWidth="1"/>
    <col min="8" max="8" width="12.42578125" customWidth="1"/>
    <col min="10" max="10" width="12.28515625" customWidth="1"/>
    <col min="11" max="11" width="12.140625" bestFit="1" customWidth="1"/>
    <col min="12" max="12" width="10.7109375" bestFit="1" customWidth="1"/>
    <col min="13" max="13" width="13.710937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569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568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51.4" customHeight="1">
      <c r="A11" s="6" t="s">
        <v>145</v>
      </c>
      <c r="B11" s="7"/>
      <c r="C11" s="8" t="s">
        <v>383</v>
      </c>
      <c r="D11" s="16" t="s">
        <v>300</v>
      </c>
      <c r="E11" s="8" t="s">
        <v>384</v>
      </c>
      <c r="F11" s="16" t="s">
        <v>386</v>
      </c>
      <c r="G11" s="15">
        <v>400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51.4" customHeight="1">
      <c r="A12" s="6" t="s">
        <v>594</v>
      </c>
      <c r="B12" s="7"/>
      <c r="C12" s="8" t="s">
        <v>383</v>
      </c>
      <c r="D12" s="16" t="s">
        <v>28</v>
      </c>
      <c r="E12" s="8" t="s">
        <v>384</v>
      </c>
      <c r="F12" s="16" t="s">
        <v>385</v>
      </c>
      <c r="G12" s="15">
        <v>300</v>
      </c>
      <c r="H12" s="10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9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33"/>
  <sheetViews>
    <sheetView topLeftCell="B1" workbookViewId="0">
      <selection activeCell="B5" sqref="B5"/>
    </sheetView>
  </sheetViews>
  <sheetFormatPr defaultRowHeight="15"/>
  <cols>
    <col min="2" max="2" width="22" customWidth="1"/>
    <col min="3" max="3" width="27.7109375" bestFit="1" customWidth="1"/>
    <col min="4" max="4" width="12.140625" bestFit="1" customWidth="1"/>
    <col min="5" max="5" width="33.140625" bestFit="1" customWidth="1"/>
    <col min="6" max="6" width="11.5703125" customWidth="1"/>
    <col min="8" max="8" width="11.7109375" customWidth="1"/>
    <col min="10" max="10" width="11.5703125" customWidth="1"/>
    <col min="11" max="11" width="12.140625" bestFit="1" customWidth="1"/>
    <col min="12" max="12" width="10.71093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85" t="s">
        <v>145</v>
      </c>
      <c r="B11" s="101"/>
      <c r="C11" s="98" t="s">
        <v>116</v>
      </c>
      <c r="D11" s="98" t="s">
        <v>6</v>
      </c>
      <c r="E11" s="98" t="s">
        <v>387</v>
      </c>
      <c r="F11" s="98" t="s">
        <v>204</v>
      </c>
      <c r="G11" s="165">
        <v>700</v>
      </c>
      <c r="H11" s="209"/>
      <c r="I11" s="180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85" t="s">
        <v>594</v>
      </c>
      <c r="B12" s="7"/>
      <c r="C12" s="16" t="s">
        <v>119</v>
      </c>
      <c r="D12" s="16" t="s">
        <v>393</v>
      </c>
      <c r="E12" s="16" t="s">
        <v>416</v>
      </c>
      <c r="F12" s="16" t="s">
        <v>178</v>
      </c>
      <c r="G12" s="15">
        <v>40</v>
      </c>
      <c r="H12" s="210"/>
      <c r="I12" s="180">
        <v>0.08</v>
      </c>
      <c r="J12" s="172">
        <f t="shared" ref="J12:J28" si="0">H12*1.08</f>
        <v>0</v>
      </c>
      <c r="K12" s="175">
        <f t="shared" ref="K12:K28" si="1">H12*G12</f>
        <v>0</v>
      </c>
      <c r="L12" s="175">
        <f t="shared" ref="L12:L28" si="2">M12-K12</f>
        <v>0</v>
      </c>
      <c r="M12" s="175">
        <f t="shared" ref="M12:M28" si="3">J12*G12</f>
        <v>0</v>
      </c>
    </row>
    <row r="13" spans="1:13" ht="15.75" customHeight="1">
      <c r="A13" s="85" t="s">
        <v>595</v>
      </c>
      <c r="B13" s="102"/>
      <c r="C13" s="103" t="s">
        <v>119</v>
      </c>
      <c r="D13" s="99" t="s">
        <v>394</v>
      </c>
      <c r="E13" s="16" t="s">
        <v>416</v>
      </c>
      <c r="F13" s="99" t="s">
        <v>178</v>
      </c>
      <c r="G13" s="165">
        <v>500</v>
      </c>
      <c r="H13" s="211"/>
      <c r="I13" s="180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85" t="s">
        <v>596</v>
      </c>
      <c r="B14" s="102"/>
      <c r="C14" s="98" t="s">
        <v>399</v>
      </c>
      <c r="D14" s="98" t="s">
        <v>400</v>
      </c>
      <c r="E14" s="98" t="s">
        <v>173</v>
      </c>
      <c r="F14" s="98" t="s">
        <v>204</v>
      </c>
      <c r="G14" s="165">
        <v>48</v>
      </c>
      <c r="H14" s="211"/>
      <c r="I14" s="180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85" t="s">
        <v>597</v>
      </c>
      <c r="B15" s="102"/>
      <c r="C15" s="98" t="s">
        <v>402</v>
      </c>
      <c r="D15" s="98" t="s">
        <v>6</v>
      </c>
      <c r="E15" s="98" t="s">
        <v>401</v>
      </c>
      <c r="F15" s="98" t="s">
        <v>204</v>
      </c>
      <c r="G15" s="165">
        <v>48</v>
      </c>
      <c r="H15" s="211"/>
      <c r="I15" s="180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22.35" customHeight="1">
      <c r="A16" s="85" t="s">
        <v>598</v>
      </c>
      <c r="B16" s="102"/>
      <c r="C16" s="95" t="s">
        <v>515</v>
      </c>
      <c r="D16" s="95" t="s">
        <v>6</v>
      </c>
      <c r="E16" s="95" t="s">
        <v>192</v>
      </c>
      <c r="F16" s="95" t="s">
        <v>174</v>
      </c>
      <c r="G16" s="166">
        <v>500</v>
      </c>
      <c r="H16" s="211"/>
      <c r="I16" s="180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22.35" customHeight="1">
      <c r="A17" s="85" t="s">
        <v>599</v>
      </c>
      <c r="B17" s="102"/>
      <c r="C17" s="95" t="s">
        <v>516</v>
      </c>
      <c r="D17" s="95" t="s">
        <v>7</v>
      </c>
      <c r="E17" s="95" t="s">
        <v>192</v>
      </c>
      <c r="F17" s="95" t="s">
        <v>174</v>
      </c>
      <c r="G17" s="165">
        <v>300</v>
      </c>
      <c r="H17" s="211"/>
      <c r="I17" s="180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.75" customHeight="1">
      <c r="A18" s="85" t="s">
        <v>600</v>
      </c>
      <c r="B18" s="102"/>
      <c r="C18" s="95" t="s">
        <v>8</v>
      </c>
      <c r="D18" s="95" t="s">
        <v>9</v>
      </c>
      <c r="E18" s="95" t="s">
        <v>181</v>
      </c>
      <c r="F18" s="95" t="s">
        <v>174</v>
      </c>
      <c r="G18" s="166">
        <v>1000</v>
      </c>
      <c r="H18" s="211"/>
      <c r="I18" s="180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22.35" customHeight="1">
      <c r="A19" s="85" t="s">
        <v>601</v>
      </c>
      <c r="B19" s="102"/>
      <c r="C19" s="95" t="s">
        <v>8</v>
      </c>
      <c r="D19" s="95" t="s">
        <v>10</v>
      </c>
      <c r="E19" s="95" t="s">
        <v>181</v>
      </c>
      <c r="F19" s="95" t="s">
        <v>174</v>
      </c>
      <c r="G19" s="166">
        <v>2000</v>
      </c>
      <c r="H19" s="211"/>
      <c r="I19" s="180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 ht="15.75" customHeight="1">
      <c r="A20" s="85" t="s">
        <v>602</v>
      </c>
      <c r="B20" s="102"/>
      <c r="C20" s="60" t="s">
        <v>8</v>
      </c>
      <c r="D20" s="60" t="s">
        <v>43</v>
      </c>
      <c r="E20" s="98" t="s">
        <v>194</v>
      </c>
      <c r="F20" s="60" t="s">
        <v>195</v>
      </c>
      <c r="G20" s="166">
        <v>70</v>
      </c>
      <c r="H20" s="211"/>
      <c r="I20" s="180">
        <v>0.08</v>
      </c>
      <c r="J20" s="172">
        <f t="shared" si="0"/>
        <v>0</v>
      </c>
      <c r="K20" s="175">
        <f t="shared" si="1"/>
        <v>0</v>
      </c>
      <c r="L20" s="175">
        <f t="shared" si="2"/>
        <v>0</v>
      </c>
      <c r="M20" s="175">
        <f t="shared" si="3"/>
        <v>0</v>
      </c>
    </row>
    <row r="21" spans="1:13" ht="22.35" customHeight="1">
      <c r="A21" s="85" t="s">
        <v>603</v>
      </c>
      <c r="B21" s="102"/>
      <c r="C21" s="95" t="s">
        <v>11</v>
      </c>
      <c r="D21" s="95" t="s">
        <v>182</v>
      </c>
      <c r="E21" s="95" t="s">
        <v>153</v>
      </c>
      <c r="F21" s="95" t="s">
        <v>186</v>
      </c>
      <c r="G21" s="166">
        <v>200</v>
      </c>
      <c r="H21" s="211"/>
      <c r="I21" s="180">
        <v>0.08</v>
      </c>
      <c r="J21" s="172">
        <f t="shared" si="0"/>
        <v>0</v>
      </c>
      <c r="K21" s="175">
        <f t="shared" si="1"/>
        <v>0</v>
      </c>
      <c r="L21" s="175">
        <f t="shared" si="2"/>
        <v>0</v>
      </c>
      <c r="M21" s="175">
        <f t="shared" si="3"/>
        <v>0</v>
      </c>
    </row>
    <row r="22" spans="1:13" ht="22.35" customHeight="1">
      <c r="A22" s="85" t="s">
        <v>604</v>
      </c>
      <c r="B22" s="102"/>
      <c r="C22" s="95" t="s">
        <v>185</v>
      </c>
      <c r="D22" s="95" t="s">
        <v>183</v>
      </c>
      <c r="E22" s="95" t="s">
        <v>153</v>
      </c>
      <c r="F22" s="95" t="s">
        <v>186</v>
      </c>
      <c r="G22" s="166">
        <v>200</v>
      </c>
      <c r="H22" s="211"/>
      <c r="I22" s="180">
        <v>0.08</v>
      </c>
      <c r="J22" s="172">
        <f t="shared" si="0"/>
        <v>0</v>
      </c>
      <c r="K22" s="175">
        <f t="shared" si="1"/>
        <v>0</v>
      </c>
      <c r="L22" s="175">
        <f t="shared" si="2"/>
        <v>0</v>
      </c>
      <c r="M22" s="175">
        <f t="shared" si="3"/>
        <v>0</v>
      </c>
    </row>
    <row r="23" spans="1:13" ht="22.35" customHeight="1">
      <c r="A23" s="85" t="s">
        <v>605</v>
      </c>
      <c r="B23" s="102"/>
      <c r="C23" s="95" t="s">
        <v>11</v>
      </c>
      <c r="D23" s="95" t="s">
        <v>184</v>
      </c>
      <c r="E23" s="95" t="s">
        <v>153</v>
      </c>
      <c r="F23" s="95" t="s">
        <v>186</v>
      </c>
      <c r="G23" s="166">
        <v>4000</v>
      </c>
      <c r="H23" s="211"/>
      <c r="I23" s="180">
        <v>0.08</v>
      </c>
      <c r="J23" s="172">
        <f t="shared" si="0"/>
        <v>0</v>
      </c>
      <c r="K23" s="175">
        <f t="shared" si="1"/>
        <v>0</v>
      </c>
      <c r="L23" s="175">
        <f t="shared" si="2"/>
        <v>0</v>
      </c>
      <c r="M23" s="175">
        <f t="shared" si="3"/>
        <v>0</v>
      </c>
    </row>
    <row r="24" spans="1:13" ht="15.75" customHeight="1">
      <c r="A24" s="85" t="s">
        <v>606</v>
      </c>
      <c r="B24" s="104"/>
      <c r="C24" s="105" t="s">
        <v>52</v>
      </c>
      <c r="D24" s="105" t="s">
        <v>6</v>
      </c>
      <c r="E24" s="105" t="s">
        <v>285</v>
      </c>
      <c r="F24" s="106" t="s">
        <v>174</v>
      </c>
      <c r="G24" s="167">
        <v>100</v>
      </c>
      <c r="H24" s="212"/>
      <c r="I24" s="180">
        <v>0.08</v>
      </c>
      <c r="J24" s="172">
        <f t="shared" si="0"/>
        <v>0</v>
      </c>
      <c r="K24" s="175">
        <f t="shared" si="1"/>
        <v>0</v>
      </c>
      <c r="L24" s="175">
        <f t="shared" si="2"/>
        <v>0</v>
      </c>
      <c r="M24" s="175">
        <f t="shared" si="3"/>
        <v>0</v>
      </c>
    </row>
    <row r="25" spans="1:13" ht="15.75" customHeight="1">
      <c r="A25" s="85" t="s">
        <v>607</v>
      </c>
      <c r="B25" s="104"/>
      <c r="C25" s="105" t="s">
        <v>52</v>
      </c>
      <c r="D25" s="105" t="s">
        <v>7</v>
      </c>
      <c r="E25" s="105" t="s">
        <v>285</v>
      </c>
      <c r="F25" s="105" t="s">
        <v>174</v>
      </c>
      <c r="G25" s="167">
        <v>100</v>
      </c>
      <c r="H25" s="212"/>
      <c r="I25" s="180">
        <v>0.08</v>
      </c>
      <c r="J25" s="172">
        <f t="shared" si="0"/>
        <v>0</v>
      </c>
      <c r="K25" s="175">
        <f t="shared" si="1"/>
        <v>0</v>
      </c>
      <c r="L25" s="175">
        <f t="shared" si="2"/>
        <v>0</v>
      </c>
      <c r="M25" s="175">
        <f t="shared" si="3"/>
        <v>0</v>
      </c>
    </row>
    <row r="26" spans="1:13" ht="15.75" customHeight="1">
      <c r="A26" s="85" t="s">
        <v>608</v>
      </c>
      <c r="B26" s="104"/>
      <c r="C26" s="105" t="s">
        <v>295</v>
      </c>
      <c r="D26" s="105" t="s">
        <v>296</v>
      </c>
      <c r="E26" s="105" t="s">
        <v>226</v>
      </c>
      <c r="F26" s="106" t="s">
        <v>297</v>
      </c>
      <c r="G26" s="168">
        <v>450</v>
      </c>
      <c r="H26" s="212"/>
      <c r="I26" s="180">
        <v>0.08</v>
      </c>
      <c r="J26" s="172">
        <f t="shared" si="0"/>
        <v>0</v>
      </c>
      <c r="K26" s="175">
        <f t="shared" si="1"/>
        <v>0</v>
      </c>
      <c r="L26" s="175">
        <f t="shared" si="2"/>
        <v>0</v>
      </c>
      <c r="M26" s="175">
        <f t="shared" si="3"/>
        <v>0</v>
      </c>
    </row>
    <row r="27" spans="1:13" ht="22.35" customHeight="1">
      <c r="A27" s="85" t="s">
        <v>609</v>
      </c>
      <c r="B27" s="102"/>
      <c r="C27" s="98" t="s">
        <v>276</v>
      </c>
      <c r="D27" s="60" t="s">
        <v>274</v>
      </c>
      <c r="E27" s="98" t="s">
        <v>226</v>
      </c>
      <c r="F27" s="98" t="s">
        <v>275</v>
      </c>
      <c r="G27" s="166">
        <v>50</v>
      </c>
      <c r="H27" s="211"/>
      <c r="I27" s="180">
        <v>0.08</v>
      </c>
      <c r="J27" s="172">
        <f t="shared" si="0"/>
        <v>0</v>
      </c>
      <c r="K27" s="175">
        <f t="shared" si="1"/>
        <v>0</v>
      </c>
      <c r="L27" s="175">
        <f t="shared" si="2"/>
        <v>0</v>
      </c>
      <c r="M27" s="175">
        <f t="shared" si="3"/>
        <v>0</v>
      </c>
    </row>
    <row r="28" spans="1:13" s="48" customFormat="1" ht="12.75">
      <c r="A28" s="85" t="s">
        <v>610</v>
      </c>
      <c r="B28" s="100"/>
      <c r="C28" s="135" t="s">
        <v>13</v>
      </c>
      <c r="D28" s="135" t="s">
        <v>183</v>
      </c>
      <c r="E28" s="135" t="s">
        <v>226</v>
      </c>
      <c r="F28" s="135" t="s">
        <v>374</v>
      </c>
      <c r="G28" s="136">
        <v>100</v>
      </c>
      <c r="H28" s="213"/>
      <c r="I28" s="180">
        <v>0.08</v>
      </c>
      <c r="J28" s="172">
        <f t="shared" si="0"/>
        <v>0</v>
      </c>
      <c r="K28" s="175">
        <f t="shared" si="1"/>
        <v>0</v>
      </c>
      <c r="L28" s="175">
        <f t="shared" si="2"/>
        <v>0</v>
      </c>
      <c r="M28" s="175">
        <f t="shared" si="3"/>
        <v>0</v>
      </c>
    </row>
    <row r="29" spans="1:13">
      <c r="A29" s="264" t="s">
        <v>49</v>
      </c>
      <c r="B29" s="264"/>
      <c r="C29" s="264"/>
      <c r="D29" s="264"/>
      <c r="E29" s="264"/>
      <c r="F29" s="264"/>
      <c r="G29" s="264"/>
      <c r="H29" s="264"/>
      <c r="I29" s="264"/>
      <c r="J29" s="264"/>
      <c r="K29" s="87">
        <f>SUM(K11:K28)</f>
        <v>0</v>
      </c>
      <c r="L29" s="88" t="s">
        <v>49</v>
      </c>
      <c r="M29" s="87">
        <f>SUM(M11:M28)</f>
        <v>0</v>
      </c>
    </row>
    <row r="30" spans="1:13">
      <c r="A30" s="25"/>
      <c r="B30" s="68"/>
      <c r="C30" s="68"/>
      <c r="D30" s="68"/>
      <c r="E30" s="68"/>
      <c r="F30" s="68"/>
      <c r="G30" s="68"/>
      <c r="H30" s="25"/>
      <c r="I30" s="31"/>
      <c r="J30" s="25"/>
      <c r="K30" s="25"/>
      <c r="L30" s="25"/>
      <c r="M30" s="25"/>
    </row>
    <row r="31" spans="1:13">
      <c r="A31" s="25"/>
      <c r="B31" s="26"/>
      <c r="C31" s="69"/>
      <c r="D31" s="2"/>
      <c r="E31" s="2"/>
      <c r="F31" s="70"/>
      <c r="G31" s="27"/>
      <c r="H31" s="27"/>
      <c r="I31" s="27"/>
      <c r="J31" s="27"/>
      <c r="K31" s="25"/>
      <c r="L31" s="25"/>
      <c r="M31" s="25"/>
    </row>
    <row r="32" spans="1:13">
      <c r="A32" s="25"/>
      <c r="B32" s="28" t="s">
        <v>284</v>
      </c>
      <c r="C32" s="69"/>
      <c r="D32" s="2"/>
      <c r="E32" s="2"/>
      <c r="F32" s="70"/>
      <c r="G32" s="29"/>
      <c r="H32" s="29" t="s">
        <v>50</v>
      </c>
      <c r="I32" s="29"/>
      <c r="J32" s="27"/>
      <c r="K32" s="25"/>
      <c r="L32" s="25"/>
      <c r="M32" s="25"/>
    </row>
    <row r="33" spans="1:13">
      <c r="A33" s="25"/>
      <c r="B33" s="1"/>
      <c r="C33" s="2"/>
      <c r="D33" s="3"/>
      <c r="E33" s="3"/>
      <c r="F33" s="3"/>
      <c r="G33" s="3"/>
      <c r="H33" s="3" t="s">
        <v>51</v>
      </c>
      <c r="I33" s="71"/>
      <c r="J33" s="4"/>
      <c r="K33" s="25"/>
      <c r="L33" s="25"/>
      <c r="M33" s="25"/>
    </row>
  </sheetData>
  <mergeCells count="2">
    <mergeCell ref="A3:M3"/>
    <mergeCell ref="A29:J29"/>
  </mergeCells>
  <pageMargins left="0.7" right="0.7" top="0.75" bottom="0.75" header="0.3" footer="0.3"/>
  <pageSetup paperSize="9" scale="6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20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1" bestFit="1" customWidth="1"/>
    <col min="5" max="5" width="32.7109375" bestFit="1" customWidth="1"/>
    <col min="6" max="6" width="10.85546875" customWidth="1"/>
    <col min="8" max="8" width="12.85546875" customWidth="1"/>
    <col min="10" max="10" width="12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1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571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14"/>
      <c r="C11" s="22" t="s">
        <v>125</v>
      </c>
      <c r="D11" s="22" t="s">
        <v>104</v>
      </c>
      <c r="E11" s="22" t="s">
        <v>398</v>
      </c>
      <c r="F11" s="22" t="s">
        <v>389</v>
      </c>
      <c r="G11" s="23">
        <v>400</v>
      </c>
      <c r="H11" s="208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85" t="s">
        <v>594</v>
      </c>
      <c r="B12" s="14"/>
      <c r="C12" s="22" t="s">
        <v>125</v>
      </c>
      <c r="D12" s="22" t="s">
        <v>6</v>
      </c>
      <c r="E12" s="22" t="s">
        <v>398</v>
      </c>
      <c r="F12" s="22" t="s">
        <v>389</v>
      </c>
      <c r="G12" s="23">
        <v>2000</v>
      </c>
      <c r="H12" s="208"/>
      <c r="I12" s="171">
        <v>0.08</v>
      </c>
      <c r="J12" s="172">
        <f>H12*1.08</f>
        <v>0</v>
      </c>
      <c r="K12" s="175">
        <f>H12*G12</f>
        <v>0</v>
      </c>
      <c r="L12" s="175">
        <f>M12-K12</f>
        <v>0</v>
      </c>
      <c r="M12" s="175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  <row r="19" spans="1:13">
      <c r="A19" s="271" t="s">
        <v>408</v>
      </c>
      <c r="B19" s="271"/>
      <c r="C19" s="271"/>
      <c r="D19" s="271"/>
      <c r="E19" s="271"/>
      <c r="F19" s="271"/>
    </row>
    <row r="20" spans="1:13">
      <c r="A20" s="271"/>
      <c r="B20" s="271"/>
      <c r="C20" s="271"/>
      <c r="D20" s="271"/>
      <c r="E20" s="271"/>
      <c r="F20" s="271"/>
    </row>
  </sheetData>
  <mergeCells count="3">
    <mergeCell ref="A19:F20"/>
    <mergeCell ref="A13:J13"/>
    <mergeCell ref="A3:M3"/>
  </mergeCells>
  <pageMargins left="0.7" right="0.7" top="0.75" bottom="0.75" header="0.3" footer="0.3"/>
  <pageSetup paperSize="9" scale="76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29"/>
  <sheetViews>
    <sheetView workbookViewId="0">
      <selection activeCell="B5" sqref="B5"/>
    </sheetView>
  </sheetViews>
  <sheetFormatPr defaultRowHeight="15"/>
  <cols>
    <col min="2" max="2" width="28.42578125" bestFit="1" customWidth="1"/>
    <col min="3" max="3" width="19.42578125" bestFit="1" customWidth="1"/>
    <col min="4" max="4" width="10.5703125" bestFit="1" customWidth="1"/>
    <col min="5" max="5" width="35.28515625" bestFit="1" customWidth="1"/>
    <col min="6" max="6" width="11.140625" customWidth="1"/>
    <col min="8" max="8" width="12.140625" customWidth="1"/>
    <col min="10" max="10" width="11.2851562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" customHeight="1">
      <c r="A11" s="6" t="s">
        <v>145</v>
      </c>
      <c r="B11" s="14"/>
      <c r="C11" s="22" t="s">
        <v>117</v>
      </c>
      <c r="D11" s="22" t="s">
        <v>104</v>
      </c>
      <c r="E11" s="22" t="s">
        <v>388</v>
      </c>
      <c r="F11" s="22" t="s">
        <v>389</v>
      </c>
      <c r="G11" s="23">
        <v>250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14"/>
      <c r="C12" s="22" t="s">
        <v>117</v>
      </c>
      <c r="D12" s="22" t="s">
        <v>6</v>
      </c>
      <c r="E12" s="22" t="s">
        <v>388</v>
      </c>
      <c r="F12" s="22" t="s">
        <v>389</v>
      </c>
      <c r="G12" s="23">
        <v>1000</v>
      </c>
      <c r="H12" s="208"/>
      <c r="I12" s="171">
        <v>0.08</v>
      </c>
      <c r="J12" s="172">
        <f t="shared" ref="J12:J24" si="0">H12*1.08</f>
        <v>0</v>
      </c>
      <c r="K12" s="175">
        <f t="shared" ref="K12:K24" si="1">H12*G12</f>
        <v>0</v>
      </c>
      <c r="L12" s="175">
        <f t="shared" ref="L12:L24" si="2">M12-K12</f>
        <v>0</v>
      </c>
      <c r="M12" s="175">
        <f t="shared" ref="M12:M24" si="3">J12*G12</f>
        <v>0</v>
      </c>
    </row>
    <row r="13" spans="1:13" ht="15.75" customHeight="1">
      <c r="A13" s="6" t="s">
        <v>595</v>
      </c>
      <c r="B13" s="14"/>
      <c r="C13" s="22" t="s">
        <v>117</v>
      </c>
      <c r="D13" s="16" t="s">
        <v>7</v>
      </c>
      <c r="E13" s="22" t="s">
        <v>388</v>
      </c>
      <c r="F13" s="22" t="s">
        <v>389</v>
      </c>
      <c r="G13" s="15">
        <v>250</v>
      </c>
      <c r="H13" s="11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22" t="s">
        <v>390</v>
      </c>
      <c r="D14" s="22" t="s">
        <v>118</v>
      </c>
      <c r="E14" s="22" t="s">
        <v>391</v>
      </c>
      <c r="F14" s="22" t="s">
        <v>392</v>
      </c>
      <c r="G14" s="23">
        <v>40</v>
      </c>
      <c r="H14" s="208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14"/>
      <c r="C15" s="22" t="s">
        <v>396</v>
      </c>
      <c r="D15" s="22" t="s">
        <v>53</v>
      </c>
      <c r="E15" s="22" t="s">
        <v>226</v>
      </c>
      <c r="F15" s="22" t="s">
        <v>204</v>
      </c>
      <c r="G15" s="23">
        <v>40</v>
      </c>
      <c r="H15" s="208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15.75" customHeight="1">
      <c r="A16" s="6" t="s">
        <v>598</v>
      </c>
      <c r="B16" s="14"/>
      <c r="C16" s="22" t="s">
        <v>397</v>
      </c>
      <c r="D16" s="22" t="s">
        <v>121</v>
      </c>
      <c r="E16" s="22" t="s">
        <v>388</v>
      </c>
      <c r="F16" s="22" t="s">
        <v>389</v>
      </c>
      <c r="G16" s="23">
        <v>300</v>
      </c>
      <c r="H16" s="208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15.75" customHeight="1">
      <c r="A17" s="6" t="s">
        <v>599</v>
      </c>
      <c r="B17" s="14"/>
      <c r="C17" s="22" t="s">
        <v>397</v>
      </c>
      <c r="D17" s="22" t="s">
        <v>122</v>
      </c>
      <c r="E17" s="22" t="s">
        <v>388</v>
      </c>
      <c r="F17" s="22" t="s">
        <v>389</v>
      </c>
      <c r="G17" s="23">
        <v>100</v>
      </c>
      <c r="H17" s="208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.75" customHeight="1">
      <c r="A18" s="6" t="s">
        <v>600</v>
      </c>
      <c r="B18" s="14"/>
      <c r="C18" s="22" t="s">
        <v>123</v>
      </c>
      <c r="D18" s="22" t="s">
        <v>104</v>
      </c>
      <c r="E18" s="22" t="s">
        <v>398</v>
      </c>
      <c r="F18" s="22" t="s">
        <v>389</v>
      </c>
      <c r="G18" s="23">
        <v>400</v>
      </c>
      <c r="H18" s="208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15.75" customHeight="1">
      <c r="A19" s="6" t="s">
        <v>601</v>
      </c>
      <c r="B19" s="14"/>
      <c r="C19" s="22" t="s">
        <v>124</v>
      </c>
      <c r="D19" s="22" t="s">
        <v>6</v>
      </c>
      <c r="E19" s="22" t="s">
        <v>388</v>
      </c>
      <c r="F19" s="22" t="s">
        <v>389</v>
      </c>
      <c r="G19" s="23">
        <v>3000</v>
      </c>
      <c r="H19" s="208"/>
      <c r="I19" s="171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 ht="15.75" customHeight="1">
      <c r="A20" s="6" t="s">
        <v>602</v>
      </c>
      <c r="B20" s="14"/>
      <c r="C20" s="22" t="s">
        <v>126</v>
      </c>
      <c r="D20" s="22" t="s">
        <v>127</v>
      </c>
      <c r="E20" s="22" t="s">
        <v>403</v>
      </c>
      <c r="F20" s="22" t="s">
        <v>389</v>
      </c>
      <c r="G20" s="23">
        <v>50</v>
      </c>
      <c r="H20" s="208"/>
      <c r="I20" s="171">
        <v>0.08</v>
      </c>
      <c r="J20" s="172">
        <f t="shared" si="0"/>
        <v>0</v>
      </c>
      <c r="K20" s="175">
        <f t="shared" si="1"/>
        <v>0</v>
      </c>
      <c r="L20" s="175">
        <f t="shared" si="2"/>
        <v>0</v>
      </c>
      <c r="M20" s="175">
        <f t="shared" si="3"/>
        <v>0</v>
      </c>
    </row>
    <row r="21" spans="1:13" ht="15.75" customHeight="1">
      <c r="A21" s="6" t="s">
        <v>603</v>
      </c>
      <c r="B21" s="14"/>
      <c r="C21" s="22" t="s">
        <v>130</v>
      </c>
      <c r="D21" s="22" t="s">
        <v>258</v>
      </c>
      <c r="E21" s="22" t="s">
        <v>173</v>
      </c>
      <c r="F21" s="22" t="s">
        <v>389</v>
      </c>
      <c r="G21" s="23">
        <v>50</v>
      </c>
      <c r="H21" s="208"/>
      <c r="I21" s="171">
        <v>0.08</v>
      </c>
      <c r="J21" s="172">
        <f t="shared" si="0"/>
        <v>0</v>
      </c>
      <c r="K21" s="175">
        <f t="shared" si="1"/>
        <v>0</v>
      </c>
      <c r="L21" s="175">
        <f t="shared" si="2"/>
        <v>0</v>
      </c>
      <c r="M21" s="175">
        <f t="shared" si="3"/>
        <v>0</v>
      </c>
    </row>
    <row r="22" spans="1:13" ht="15.75" customHeight="1">
      <c r="A22" s="6" t="s">
        <v>604</v>
      </c>
      <c r="B22" s="14"/>
      <c r="C22" s="22" t="s">
        <v>406</v>
      </c>
      <c r="D22" s="22" t="s">
        <v>404</v>
      </c>
      <c r="E22" s="22" t="s">
        <v>395</v>
      </c>
      <c r="F22" s="22" t="s">
        <v>179</v>
      </c>
      <c r="G22" s="23">
        <v>70</v>
      </c>
      <c r="H22" s="208"/>
      <c r="I22" s="171">
        <v>0.08</v>
      </c>
      <c r="J22" s="172">
        <f t="shared" si="0"/>
        <v>0</v>
      </c>
      <c r="K22" s="175">
        <f t="shared" si="1"/>
        <v>0</v>
      </c>
      <c r="L22" s="175">
        <f t="shared" si="2"/>
        <v>0</v>
      </c>
      <c r="M22" s="175">
        <f t="shared" si="3"/>
        <v>0</v>
      </c>
    </row>
    <row r="23" spans="1:13" ht="15.75" customHeight="1">
      <c r="A23" s="6" t="s">
        <v>605</v>
      </c>
      <c r="B23" s="14"/>
      <c r="C23" s="22" t="s">
        <v>406</v>
      </c>
      <c r="D23" s="22" t="s">
        <v>407</v>
      </c>
      <c r="E23" s="22" t="s">
        <v>395</v>
      </c>
      <c r="F23" s="22" t="s">
        <v>179</v>
      </c>
      <c r="G23" s="23">
        <v>24</v>
      </c>
      <c r="H23" s="208"/>
      <c r="I23" s="171">
        <v>0.08</v>
      </c>
      <c r="J23" s="172">
        <f t="shared" si="0"/>
        <v>0</v>
      </c>
      <c r="K23" s="175">
        <f t="shared" si="1"/>
        <v>0</v>
      </c>
      <c r="L23" s="175">
        <f t="shared" si="2"/>
        <v>0</v>
      </c>
      <c r="M23" s="175">
        <f t="shared" si="3"/>
        <v>0</v>
      </c>
    </row>
    <row r="24" spans="1:13" ht="15.75" customHeight="1">
      <c r="A24" s="6" t="s">
        <v>606</v>
      </c>
      <c r="B24" s="14"/>
      <c r="C24" s="22" t="s">
        <v>405</v>
      </c>
      <c r="D24" s="22" t="s">
        <v>305</v>
      </c>
      <c r="E24" s="22" t="s">
        <v>395</v>
      </c>
      <c r="F24" s="22" t="s">
        <v>306</v>
      </c>
      <c r="G24" s="23">
        <v>12</v>
      </c>
      <c r="H24" s="208"/>
      <c r="I24" s="171">
        <v>0.08</v>
      </c>
      <c r="J24" s="172">
        <f t="shared" si="0"/>
        <v>0</v>
      </c>
      <c r="K24" s="175">
        <f t="shared" si="1"/>
        <v>0</v>
      </c>
      <c r="L24" s="175">
        <f t="shared" si="2"/>
        <v>0</v>
      </c>
      <c r="M24" s="175">
        <f t="shared" si="3"/>
        <v>0</v>
      </c>
    </row>
    <row r="25" spans="1:13">
      <c r="A25" s="264" t="s">
        <v>49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87">
        <f>SUM(K11:K24)</f>
        <v>0</v>
      </c>
      <c r="L25" s="88" t="s">
        <v>49</v>
      </c>
      <c r="M25" s="87">
        <f>SUM(M11:M24)</f>
        <v>0</v>
      </c>
    </row>
    <row r="26" spans="1:13">
      <c r="A26" s="25"/>
      <c r="B26" s="68"/>
      <c r="C26" s="68"/>
      <c r="D26" s="68"/>
      <c r="E26" s="68"/>
      <c r="F26" s="68"/>
      <c r="G26" s="68"/>
      <c r="H26" s="25"/>
      <c r="I26" s="31"/>
      <c r="J26" s="25"/>
      <c r="K26" s="25"/>
      <c r="L26" s="25"/>
      <c r="M26" s="25"/>
    </row>
    <row r="27" spans="1:13">
      <c r="A27" s="25"/>
      <c r="B27" s="26"/>
      <c r="C27" s="69"/>
      <c r="D27" s="2"/>
      <c r="E27" s="2"/>
      <c r="F27" s="70"/>
      <c r="G27" s="27"/>
      <c r="H27" s="27"/>
      <c r="I27" s="27"/>
      <c r="J27" s="27"/>
      <c r="K27" s="25"/>
      <c r="L27" s="25"/>
      <c r="M27" s="25"/>
    </row>
    <row r="28" spans="1:13">
      <c r="A28" s="25"/>
      <c r="B28" s="28" t="s">
        <v>284</v>
      </c>
      <c r="C28" s="69"/>
      <c r="D28" s="2"/>
      <c r="E28" s="2"/>
      <c r="F28" s="70"/>
      <c r="G28" s="29"/>
      <c r="H28" s="29" t="s">
        <v>50</v>
      </c>
      <c r="I28" s="29"/>
      <c r="J28" s="27"/>
      <c r="K28" s="25"/>
      <c r="L28" s="25"/>
      <c r="M28" s="25"/>
    </row>
    <row r="29" spans="1:13">
      <c r="A29" s="25"/>
      <c r="B29" s="1"/>
      <c r="C29" s="2"/>
      <c r="D29" s="3"/>
      <c r="E29" s="3"/>
      <c r="F29" s="3"/>
      <c r="G29" s="3"/>
      <c r="H29" s="3" t="s">
        <v>51</v>
      </c>
      <c r="I29" s="71"/>
      <c r="J29" s="4"/>
      <c r="K29" s="25"/>
      <c r="L29" s="25"/>
      <c r="M29" s="25"/>
    </row>
  </sheetData>
  <mergeCells count="2">
    <mergeCell ref="A3:M3"/>
    <mergeCell ref="A25:J25"/>
  </mergeCells>
  <pageMargins left="0.7" right="0.7" top="0.75" bottom="0.75" header="0.3" footer="0.3"/>
  <pageSetup paperSize="9" scale="6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M16"/>
  <sheetViews>
    <sheetView topLeftCell="B1" workbookViewId="0">
      <selection activeCell="B5" sqref="B5"/>
    </sheetView>
  </sheetViews>
  <sheetFormatPr defaultRowHeight="15"/>
  <cols>
    <col min="2" max="2" width="24.85546875" bestFit="1" customWidth="1"/>
    <col min="3" max="3" width="25.28515625" bestFit="1" customWidth="1"/>
    <col min="4" max="4" width="13.140625" bestFit="1" customWidth="1"/>
    <col min="5" max="5" width="30.5703125" bestFit="1" customWidth="1"/>
    <col min="6" max="6" width="12.42578125" customWidth="1"/>
    <col min="8" max="8" width="11.7109375" customWidth="1"/>
    <col min="10" max="10" width="11.710937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573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16" t="s">
        <v>411</v>
      </c>
      <c r="D11" s="16" t="s">
        <v>410</v>
      </c>
      <c r="E11" s="16" t="s">
        <v>412</v>
      </c>
      <c r="F11" s="16" t="s">
        <v>174</v>
      </c>
      <c r="G11" s="15">
        <v>3000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71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M18"/>
  <sheetViews>
    <sheetView workbookViewId="0">
      <selection activeCell="C19" sqref="C19"/>
    </sheetView>
  </sheetViews>
  <sheetFormatPr defaultRowHeight="15"/>
  <cols>
    <col min="2" max="2" width="29.85546875" bestFit="1" customWidth="1"/>
    <col min="3" max="3" width="25.7109375" bestFit="1" customWidth="1"/>
    <col min="4" max="4" width="12.140625" bestFit="1" customWidth="1"/>
    <col min="6" max="6" width="11" customWidth="1"/>
    <col min="8" max="8" width="13" customWidth="1"/>
    <col min="10" max="10" width="11.285156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3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" customHeight="1">
      <c r="A11" s="6" t="s">
        <v>145</v>
      </c>
      <c r="B11" s="7"/>
      <c r="C11" s="16" t="s">
        <v>411</v>
      </c>
      <c r="D11" s="16" t="s">
        <v>414</v>
      </c>
      <c r="E11" s="16" t="s">
        <v>194</v>
      </c>
      <c r="F11" s="16" t="s">
        <v>415</v>
      </c>
      <c r="G11" s="15">
        <v>24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7"/>
      <c r="C12" s="16" t="s">
        <v>411</v>
      </c>
      <c r="D12" s="16" t="s">
        <v>413</v>
      </c>
      <c r="E12" s="16" t="s">
        <v>194</v>
      </c>
      <c r="F12" s="16" t="s">
        <v>415</v>
      </c>
      <c r="G12" s="15">
        <v>50</v>
      </c>
      <c r="H12" s="208"/>
      <c r="I12" s="171">
        <v>0.08</v>
      </c>
      <c r="J12" s="172">
        <f t="shared" ref="J12:J13" si="0">H12*1.08</f>
        <v>0</v>
      </c>
      <c r="K12" s="175">
        <f t="shared" ref="K12:K13" si="1">H12*G12</f>
        <v>0</v>
      </c>
      <c r="L12" s="175">
        <f t="shared" ref="L12:L13" si="2">M12-K12</f>
        <v>0</v>
      </c>
      <c r="M12" s="175">
        <f t="shared" ref="M12:M13" si="3">J12*G12</f>
        <v>0</v>
      </c>
    </row>
    <row r="13" spans="1:13" ht="32.1" customHeight="1">
      <c r="A13" s="6" t="s">
        <v>595</v>
      </c>
      <c r="B13" s="14"/>
      <c r="C13" s="16" t="s">
        <v>411</v>
      </c>
      <c r="D13" s="8" t="s">
        <v>136</v>
      </c>
      <c r="E13" s="8" t="s">
        <v>167</v>
      </c>
      <c r="F13" s="8" t="s">
        <v>301</v>
      </c>
      <c r="G13" s="15">
        <v>24</v>
      </c>
      <c r="H13" s="11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>
      <c r="A14" s="264" t="s">
        <v>49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87">
        <f>SUM(K11:K13)</f>
        <v>0</v>
      </c>
      <c r="L14" s="88" t="s">
        <v>49</v>
      </c>
      <c r="M14" s="87">
        <f>SUM(M11:M13)</f>
        <v>0</v>
      </c>
    </row>
    <row r="15" spans="1:13">
      <c r="A15" s="25"/>
      <c r="B15" s="68"/>
      <c r="C15" s="68"/>
      <c r="D15" s="68"/>
      <c r="E15" s="68"/>
      <c r="F15" s="68"/>
      <c r="G15" s="68"/>
      <c r="H15" s="25"/>
      <c r="I15" s="31"/>
      <c r="J15" s="25"/>
      <c r="K15" s="25"/>
      <c r="L15" s="25"/>
      <c r="M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2">
    <mergeCell ref="A3:M3"/>
    <mergeCell ref="A14:J14"/>
  </mergeCells>
  <pageMargins left="0.7" right="0.7" top="0.75" bottom="0.75" header="0.3" footer="0.3"/>
  <pageSetup paperSize="9" scale="81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34"/>
  <sheetViews>
    <sheetView workbookViewId="0">
      <selection activeCell="C6" sqref="C6"/>
    </sheetView>
  </sheetViews>
  <sheetFormatPr defaultRowHeight="15"/>
  <cols>
    <col min="2" max="2" width="29" bestFit="1" customWidth="1"/>
    <col min="3" max="3" width="19.42578125" bestFit="1" customWidth="1"/>
    <col min="4" max="4" width="14.140625" bestFit="1" customWidth="1"/>
    <col min="5" max="5" width="23.42578125" bestFit="1" customWidth="1"/>
    <col min="6" max="6" width="11.5703125" customWidth="1"/>
    <col min="8" max="8" width="12.140625" customWidth="1"/>
    <col min="10" max="10" width="11.8554687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8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575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.75" customHeight="1">
      <c r="A11" s="6" t="s">
        <v>145</v>
      </c>
      <c r="B11" s="7"/>
      <c r="C11" s="22" t="s">
        <v>128</v>
      </c>
      <c r="D11" s="22" t="s">
        <v>6</v>
      </c>
      <c r="E11" s="18" t="s">
        <v>422</v>
      </c>
      <c r="F11" s="22" t="s">
        <v>222</v>
      </c>
      <c r="G11" s="19">
        <v>24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" customHeight="1">
      <c r="A12" s="6" t="s">
        <v>594</v>
      </c>
      <c r="B12" s="14"/>
      <c r="C12" s="22" t="s">
        <v>129</v>
      </c>
      <c r="D12" s="22" t="s">
        <v>104</v>
      </c>
      <c r="E12" s="18" t="s">
        <v>194</v>
      </c>
      <c r="F12" s="22" t="s">
        <v>423</v>
      </c>
      <c r="G12" s="19">
        <v>100</v>
      </c>
      <c r="H12" s="10"/>
      <c r="I12" s="171">
        <v>0.08</v>
      </c>
      <c r="J12" s="172">
        <f t="shared" ref="J12:J29" si="0">H12*1.08</f>
        <v>0</v>
      </c>
      <c r="K12" s="175">
        <f t="shared" ref="K12:K29" si="1">H12*G12</f>
        <v>0</v>
      </c>
      <c r="L12" s="175">
        <f t="shared" ref="L12:L29" si="2">M12-K12</f>
        <v>0</v>
      </c>
      <c r="M12" s="175">
        <f t="shared" ref="M12:M29" si="3">J12*G12</f>
        <v>0</v>
      </c>
    </row>
    <row r="13" spans="1:13" ht="15.75" customHeight="1">
      <c r="A13" s="6" t="s">
        <v>595</v>
      </c>
      <c r="B13" s="14"/>
      <c r="C13" s="22" t="s">
        <v>120</v>
      </c>
      <c r="D13" s="22" t="s">
        <v>56</v>
      </c>
      <c r="E13" s="18" t="s">
        <v>424</v>
      </c>
      <c r="F13" s="22" t="s">
        <v>425</v>
      </c>
      <c r="G13" s="19">
        <v>12</v>
      </c>
      <c r="H13" s="11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22" t="s">
        <v>123</v>
      </c>
      <c r="D14" s="22" t="s">
        <v>104</v>
      </c>
      <c r="E14" s="18" t="s">
        <v>194</v>
      </c>
      <c r="F14" s="22" t="s">
        <v>415</v>
      </c>
      <c r="G14" s="19">
        <v>12</v>
      </c>
      <c r="H14" s="11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.75" customHeight="1">
      <c r="A15" s="6" t="s">
        <v>597</v>
      </c>
      <c r="B15" s="14"/>
      <c r="C15" s="22" t="s">
        <v>130</v>
      </c>
      <c r="D15" s="22" t="s">
        <v>33</v>
      </c>
      <c r="E15" s="18" t="s">
        <v>194</v>
      </c>
      <c r="F15" s="22" t="s">
        <v>195</v>
      </c>
      <c r="G15" s="19">
        <v>12</v>
      </c>
      <c r="H15" s="11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15.75" customHeight="1">
      <c r="A16" s="6" t="s">
        <v>598</v>
      </c>
      <c r="B16" s="14"/>
      <c r="C16" s="22" t="s">
        <v>131</v>
      </c>
      <c r="D16" s="22" t="s">
        <v>256</v>
      </c>
      <c r="E16" s="18" t="s">
        <v>194</v>
      </c>
      <c r="F16" s="98" t="s">
        <v>195</v>
      </c>
      <c r="G16" s="19">
        <v>12</v>
      </c>
      <c r="H16" s="11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22.35" customHeight="1">
      <c r="A17" s="6" t="s">
        <v>599</v>
      </c>
      <c r="B17" s="14"/>
      <c r="C17" s="22" t="s">
        <v>132</v>
      </c>
      <c r="D17" s="22" t="s">
        <v>133</v>
      </c>
      <c r="E17" s="18" t="s">
        <v>250</v>
      </c>
      <c r="F17" s="22" t="s">
        <v>429</v>
      </c>
      <c r="G17" s="19">
        <v>12</v>
      </c>
      <c r="H17" s="11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41.85" customHeight="1">
      <c r="A18" s="6" t="s">
        <v>600</v>
      </c>
      <c r="B18" s="14"/>
      <c r="C18" s="22" t="s">
        <v>132</v>
      </c>
      <c r="D18" s="18" t="s">
        <v>426</v>
      </c>
      <c r="E18" s="18" t="s">
        <v>427</v>
      </c>
      <c r="F18" s="22" t="s">
        <v>186</v>
      </c>
      <c r="G18" s="19">
        <v>70</v>
      </c>
      <c r="H18" s="11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22.35" customHeight="1">
      <c r="A19" s="6" t="s">
        <v>601</v>
      </c>
      <c r="B19" s="14"/>
      <c r="C19" s="22" t="s">
        <v>132</v>
      </c>
      <c r="D19" s="22" t="s">
        <v>428</v>
      </c>
      <c r="E19" s="18" t="s">
        <v>100</v>
      </c>
      <c r="F19" s="22" t="s">
        <v>195</v>
      </c>
      <c r="G19" s="19">
        <v>12</v>
      </c>
      <c r="H19" s="11"/>
      <c r="I19" s="171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 ht="15.75" customHeight="1">
      <c r="A20" s="6" t="s">
        <v>602</v>
      </c>
      <c r="B20" s="14"/>
      <c r="C20" s="22" t="s">
        <v>124</v>
      </c>
      <c r="D20" s="22" t="s">
        <v>104</v>
      </c>
      <c r="E20" s="18" t="s">
        <v>194</v>
      </c>
      <c r="F20" s="22" t="s">
        <v>222</v>
      </c>
      <c r="G20" s="19">
        <v>6</v>
      </c>
      <c r="H20" s="11"/>
      <c r="I20" s="171">
        <v>0.08</v>
      </c>
      <c r="J20" s="172">
        <f t="shared" si="0"/>
        <v>0</v>
      </c>
      <c r="K20" s="175">
        <f t="shared" si="1"/>
        <v>0</v>
      </c>
      <c r="L20" s="175">
        <f t="shared" si="2"/>
        <v>0</v>
      </c>
      <c r="M20" s="175">
        <f t="shared" si="3"/>
        <v>0</v>
      </c>
    </row>
    <row r="21" spans="1:13" ht="15.75" customHeight="1">
      <c r="A21" s="6" t="s">
        <v>603</v>
      </c>
      <c r="B21" s="14"/>
      <c r="C21" s="22" t="s">
        <v>430</v>
      </c>
      <c r="D21" s="22" t="s">
        <v>33</v>
      </c>
      <c r="E21" s="18" t="s">
        <v>194</v>
      </c>
      <c r="F21" s="98" t="s">
        <v>218</v>
      </c>
      <c r="G21" s="19">
        <v>24</v>
      </c>
      <c r="H21" s="11"/>
      <c r="I21" s="171">
        <v>0.08</v>
      </c>
      <c r="J21" s="172">
        <f t="shared" si="0"/>
        <v>0</v>
      </c>
      <c r="K21" s="175">
        <f t="shared" si="1"/>
        <v>0</v>
      </c>
      <c r="L21" s="175">
        <f t="shared" si="2"/>
        <v>0</v>
      </c>
      <c r="M21" s="175">
        <f t="shared" si="3"/>
        <v>0</v>
      </c>
    </row>
    <row r="22" spans="1:13" ht="15.75" customHeight="1">
      <c r="A22" s="6" t="s">
        <v>604</v>
      </c>
      <c r="B22" s="14"/>
      <c r="C22" s="22" t="s">
        <v>102</v>
      </c>
      <c r="D22" s="22" t="s">
        <v>137</v>
      </c>
      <c r="E22" s="18" t="s">
        <v>44</v>
      </c>
      <c r="F22" s="22" t="s">
        <v>429</v>
      </c>
      <c r="G22" s="19">
        <v>6</v>
      </c>
      <c r="H22" s="11"/>
      <c r="I22" s="171">
        <v>0.08</v>
      </c>
      <c r="J22" s="172">
        <f t="shared" si="0"/>
        <v>0</v>
      </c>
      <c r="K22" s="175">
        <f t="shared" si="1"/>
        <v>0</v>
      </c>
      <c r="L22" s="175">
        <f t="shared" si="2"/>
        <v>0</v>
      </c>
      <c r="M22" s="175">
        <f t="shared" si="3"/>
        <v>0</v>
      </c>
    </row>
    <row r="23" spans="1:13" ht="15.75" customHeight="1">
      <c r="A23" s="6" t="s">
        <v>605</v>
      </c>
      <c r="B23" s="92"/>
      <c r="C23" s="107" t="s">
        <v>119</v>
      </c>
      <c r="D23" s="107" t="s">
        <v>258</v>
      </c>
      <c r="E23" s="107" t="s">
        <v>417</v>
      </c>
      <c r="F23" s="107" t="s">
        <v>418</v>
      </c>
      <c r="G23" s="108">
        <v>12</v>
      </c>
      <c r="H23" s="206"/>
      <c r="I23" s="171">
        <v>0.08</v>
      </c>
      <c r="J23" s="172">
        <f t="shared" si="0"/>
        <v>0</v>
      </c>
      <c r="K23" s="175">
        <f t="shared" si="1"/>
        <v>0</v>
      </c>
      <c r="L23" s="175">
        <f t="shared" si="2"/>
        <v>0</v>
      </c>
      <c r="M23" s="175">
        <f t="shared" si="3"/>
        <v>0</v>
      </c>
    </row>
    <row r="24" spans="1:13" ht="15.75" customHeight="1">
      <c r="A24" s="6" t="s">
        <v>606</v>
      </c>
      <c r="B24" s="83"/>
      <c r="C24" s="113" t="s">
        <v>119</v>
      </c>
      <c r="D24" s="114" t="s">
        <v>271</v>
      </c>
      <c r="E24" s="113" t="s">
        <v>420</v>
      </c>
      <c r="F24" s="74" t="s">
        <v>419</v>
      </c>
      <c r="G24" s="76">
        <v>12</v>
      </c>
      <c r="H24" s="105"/>
      <c r="I24" s="171">
        <v>0.08</v>
      </c>
      <c r="J24" s="172">
        <f t="shared" si="0"/>
        <v>0</v>
      </c>
      <c r="K24" s="175">
        <f t="shared" si="1"/>
        <v>0</v>
      </c>
      <c r="L24" s="175">
        <f t="shared" si="2"/>
        <v>0</v>
      </c>
      <c r="M24" s="175">
        <f t="shared" si="3"/>
        <v>0</v>
      </c>
    </row>
    <row r="25" spans="1:13" ht="15.75" customHeight="1">
      <c r="A25" s="6" t="s">
        <v>607</v>
      </c>
      <c r="B25" s="96"/>
      <c r="C25" s="75" t="s">
        <v>134</v>
      </c>
      <c r="D25" s="75" t="s">
        <v>431</v>
      </c>
      <c r="E25" s="89" t="s">
        <v>194</v>
      </c>
      <c r="F25" s="114" t="s">
        <v>218</v>
      </c>
      <c r="G25" s="90">
        <v>12</v>
      </c>
      <c r="H25" s="78"/>
      <c r="I25" s="171">
        <v>0.08</v>
      </c>
      <c r="J25" s="172">
        <f t="shared" si="0"/>
        <v>0</v>
      </c>
      <c r="K25" s="175">
        <f t="shared" si="1"/>
        <v>0</v>
      </c>
      <c r="L25" s="175">
        <f t="shared" si="2"/>
        <v>0</v>
      </c>
      <c r="M25" s="175">
        <f t="shared" si="3"/>
        <v>0</v>
      </c>
    </row>
    <row r="26" spans="1:13" ht="15.75" customHeight="1">
      <c r="A26" s="6" t="s">
        <v>608</v>
      </c>
      <c r="B26" s="109"/>
      <c r="C26" s="110" t="s">
        <v>134</v>
      </c>
      <c r="D26" s="110" t="s">
        <v>432</v>
      </c>
      <c r="E26" s="111" t="s">
        <v>194</v>
      </c>
      <c r="F26" s="112" t="s">
        <v>218</v>
      </c>
      <c r="G26" s="115">
        <v>12</v>
      </c>
      <c r="H26" s="207"/>
      <c r="I26" s="171">
        <v>0.08</v>
      </c>
      <c r="J26" s="172">
        <f t="shared" si="0"/>
        <v>0</v>
      </c>
      <c r="K26" s="175">
        <f t="shared" si="1"/>
        <v>0</v>
      </c>
      <c r="L26" s="175">
        <f t="shared" si="2"/>
        <v>0</v>
      </c>
      <c r="M26" s="175">
        <f t="shared" si="3"/>
        <v>0</v>
      </c>
    </row>
    <row r="27" spans="1:13" ht="15.75" customHeight="1">
      <c r="A27" s="6" t="s">
        <v>609</v>
      </c>
      <c r="B27" s="14"/>
      <c r="C27" s="8" t="s">
        <v>135</v>
      </c>
      <c r="D27" s="8" t="s">
        <v>43</v>
      </c>
      <c r="E27" s="32" t="s">
        <v>421</v>
      </c>
      <c r="F27" s="22" t="s">
        <v>433</v>
      </c>
      <c r="G27" s="19">
        <v>6</v>
      </c>
      <c r="H27" s="11"/>
      <c r="I27" s="171">
        <v>0.08</v>
      </c>
      <c r="J27" s="172">
        <f t="shared" si="0"/>
        <v>0</v>
      </c>
      <c r="K27" s="175">
        <f t="shared" si="1"/>
        <v>0</v>
      </c>
      <c r="L27" s="175">
        <f t="shared" si="2"/>
        <v>0</v>
      </c>
      <c r="M27" s="175">
        <f t="shared" si="3"/>
        <v>0</v>
      </c>
    </row>
    <row r="28" spans="1:13" ht="22.35" customHeight="1">
      <c r="A28" s="6" t="s">
        <v>610</v>
      </c>
      <c r="B28" s="7"/>
      <c r="C28" s="22" t="s">
        <v>295</v>
      </c>
      <c r="D28" s="22" t="s">
        <v>137</v>
      </c>
      <c r="E28" s="22" t="s">
        <v>194</v>
      </c>
      <c r="F28" s="98" t="s">
        <v>195</v>
      </c>
      <c r="G28" s="19">
        <v>12</v>
      </c>
      <c r="H28" s="10"/>
      <c r="I28" s="171">
        <v>0.08</v>
      </c>
      <c r="J28" s="172">
        <f t="shared" si="0"/>
        <v>0</v>
      </c>
      <c r="K28" s="175">
        <f t="shared" si="1"/>
        <v>0</v>
      </c>
      <c r="L28" s="175">
        <f t="shared" si="2"/>
        <v>0</v>
      </c>
      <c r="M28" s="175">
        <f t="shared" si="3"/>
        <v>0</v>
      </c>
    </row>
    <row r="29" spans="1:13" ht="15" customHeight="1">
      <c r="A29" s="6" t="s">
        <v>611</v>
      </c>
      <c r="B29" s="14"/>
      <c r="C29" s="22" t="s">
        <v>295</v>
      </c>
      <c r="D29" s="22" t="s">
        <v>104</v>
      </c>
      <c r="E29" s="22" t="s">
        <v>194</v>
      </c>
      <c r="F29" s="98" t="s">
        <v>195</v>
      </c>
      <c r="G29" s="19">
        <v>30</v>
      </c>
      <c r="H29" s="10"/>
      <c r="I29" s="171">
        <v>0.08</v>
      </c>
      <c r="J29" s="172">
        <f t="shared" si="0"/>
        <v>0</v>
      </c>
      <c r="K29" s="175">
        <f t="shared" si="1"/>
        <v>0</v>
      </c>
      <c r="L29" s="175">
        <f t="shared" si="2"/>
        <v>0</v>
      </c>
      <c r="M29" s="175">
        <f t="shared" si="3"/>
        <v>0</v>
      </c>
    </row>
    <row r="30" spans="1:13">
      <c r="A30" s="264" t="s">
        <v>49</v>
      </c>
      <c r="B30" s="264"/>
      <c r="C30" s="264"/>
      <c r="D30" s="264"/>
      <c r="E30" s="264"/>
      <c r="F30" s="264"/>
      <c r="G30" s="264"/>
      <c r="H30" s="264"/>
      <c r="I30" s="264"/>
      <c r="J30" s="264"/>
      <c r="K30" s="87">
        <f>SUM(K11:K29)</f>
        <v>0</v>
      </c>
      <c r="L30" s="88" t="s">
        <v>49</v>
      </c>
      <c r="M30" s="87">
        <f>SUM(M11:M29)</f>
        <v>0</v>
      </c>
    </row>
    <row r="31" spans="1:13">
      <c r="A31" s="25"/>
      <c r="B31" s="68"/>
      <c r="C31" s="68"/>
      <c r="D31" s="68"/>
      <c r="E31" s="68"/>
      <c r="F31" s="68"/>
      <c r="G31" s="68"/>
      <c r="H31" s="25"/>
      <c r="I31" s="31"/>
      <c r="J31" s="25"/>
      <c r="K31" s="25"/>
      <c r="L31" s="25"/>
      <c r="M31" s="25"/>
    </row>
    <row r="32" spans="1:13">
      <c r="A32" s="25"/>
      <c r="B32" s="26"/>
      <c r="C32" s="69"/>
      <c r="D32" s="2"/>
      <c r="E32" s="2"/>
      <c r="F32" s="70"/>
      <c r="G32" s="27"/>
      <c r="H32" s="27"/>
      <c r="I32" s="27"/>
      <c r="J32" s="27"/>
      <c r="K32" s="25"/>
      <c r="L32" s="25"/>
      <c r="M32" s="25"/>
    </row>
    <row r="33" spans="1:13">
      <c r="A33" s="25"/>
      <c r="B33" s="28" t="s">
        <v>284</v>
      </c>
      <c r="C33" s="69"/>
      <c r="D33" s="2"/>
      <c r="E33" s="2"/>
      <c r="F33" s="70"/>
      <c r="G33" s="29"/>
      <c r="H33" s="29" t="s">
        <v>50</v>
      </c>
      <c r="I33" s="29"/>
      <c r="J33" s="27"/>
      <c r="K33" s="25"/>
      <c r="L33" s="25"/>
      <c r="M33" s="25"/>
    </row>
    <row r="34" spans="1:13">
      <c r="A34" s="25"/>
      <c r="B34" s="1"/>
      <c r="C34" s="2"/>
      <c r="D34" s="3"/>
      <c r="E34" s="3"/>
      <c r="F34" s="3"/>
      <c r="G34" s="3"/>
      <c r="H34" s="3" t="s">
        <v>51</v>
      </c>
      <c r="I34" s="71"/>
      <c r="J34" s="4"/>
      <c r="K34" s="25"/>
      <c r="L34" s="25"/>
      <c r="M34" s="25"/>
    </row>
  </sheetData>
  <mergeCells count="2">
    <mergeCell ref="A3:M3"/>
    <mergeCell ref="A30:J30"/>
  </mergeCells>
  <pageMargins left="0.7" right="0.7" top="0.75" bottom="0.75" header="0.3" footer="0.3"/>
  <pageSetup paperSize="9" scale="76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5.140625" bestFit="1" customWidth="1"/>
    <col min="3" max="3" width="15" customWidth="1"/>
    <col min="5" max="5" width="26.5703125" bestFit="1" customWidth="1"/>
    <col min="6" max="6" width="10.5703125" customWidth="1"/>
    <col min="8" max="8" width="11.140625" customWidth="1"/>
    <col min="10" max="10" width="11.7109375" customWidth="1"/>
    <col min="11" max="11" width="12.14062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7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7"/>
      <c r="C11" s="16" t="s">
        <v>434</v>
      </c>
      <c r="D11" s="16" t="s">
        <v>56</v>
      </c>
      <c r="E11" s="16" t="s">
        <v>435</v>
      </c>
      <c r="F11" s="16" t="s">
        <v>389</v>
      </c>
      <c r="G11" s="9">
        <v>100</v>
      </c>
      <c r="H11" s="10"/>
      <c r="I11" s="171">
        <v>0.08</v>
      </c>
      <c r="J11" s="172">
        <f>H11*1.08</f>
        <v>0</v>
      </c>
      <c r="K11" s="175">
        <f>H11*G11</f>
        <v>0</v>
      </c>
      <c r="L11" s="175"/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8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33" bestFit="1" customWidth="1"/>
    <col min="3" max="3" width="15.140625" customWidth="1"/>
    <col min="5" max="5" width="22.28515625" bestFit="1" customWidth="1"/>
    <col min="6" max="6" width="10.7109375" customWidth="1"/>
    <col min="8" max="8" width="11.5703125" customWidth="1"/>
    <col min="10" max="10" width="11.7109375" customWidth="1"/>
    <col min="11" max="11" width="12.140625" bestFit="1" customWidth="1"/>
    <col min="12" max="12" width="9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1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577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5" customHeight="1">
      <c r="A11" s="6" t="s">
        <v>145</v>
      </c>
      <c r="B11" s="14"/>
      <c r="C11" s="16" t="s">
        <v>436</v>
      </c>
      <c r="D11" s="16" t="s">
        <v>138</v>
      </c>
      <c r="E11" s="16" t="s">
        <v>409</v>
      </c>
      <c r="F11" s="16" t="s">
        <v>204</v>
      </c>
      <c r="G11" s="9">
        <v>50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8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33.140625" bestFit="1" customWidth="1"/>
    <col min="3" max="3" width="17.7109375" bestFit="1" customWidth="1"/>
    <col min="5" max="5" width="22.28515625" bestFit="1" customWidth="1"/>
    <col min="6" max="6" width="10.5703125" customWidth="1"/>
    <col min="8" max="8" width="12.28515625" customWidth="1"/>
    <col min="10" max="10" width="11.7109375" customWidth="1"/>
    <col min="11" max="11" width="12.140625" bestFit="1" customWidth="1"/>
    <col min="12" max="12" width="10.71093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116"/>
      <c r="K10" s="117"/>
      <c r="L10" s="117"/>
      <c r="M10" s="117"/>
    </row>
    <row r="11" spans="1:13" ht="14.25" customHeight="1">
      <c r="A11" s="6" t="s">
        <v>627</v>
      </c>
      <c r="B11" s="14"/>
      <c r="C11" s="95" t="s">
        <v>139</v>
      </c>
      <c r="D11" s="16" t="s">
        <v>437</v>
      </c>
      <c r="E11" s="16" t="s">
        <v>409</v>
      </c>
      <c r="F11" s="16" t="s">
        <v>389</v>
      </c>
      <c r="G11" s="9">
        <v>4000</v>
      </c>
      <c r="H11" s="11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5"/>
  <sheetViews>
    <sheetView workbookViewId="0">
      <selection activeCell="C25" sqref="C25"/>
    </sheetView>
  </sheetViews>
  <sheetFormatPr defaultRowHeight="15"/>
  <cols>
    <col min="2" max="2" width="31.140625" bestFit="1" customWidth="1"/>
    <col min="3" max="3" width="26.85546875" bestFit="1" customWidth="1"/>
    <col min="4" max="4" width="16.28515625" bestFit="1" customWidth="1"/>
    <col min="5" max="5" width="23.28515625" bestFit="1" customWidth="1"/>
    <col min="8" max="8" width="11.28515625" customWidth="1"/>
    <col min="10" max="10" width="11.140625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0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526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525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32</v>
      </c>
      <c r="D11" s="8" t="s">
        <v>256</v>
      </c>
      <c r="E11" s="8" t="s">
        <v>255</v>
      </c>
      <c r="F11" s="8" t="s">
        <v>199</v>
      </c>
      <c r="G11" s="9">
        <v>6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32</v>
      </c>
      <c r="D12" s="8" t="s">
        <v>257</v>
      </c>
      <c r="E12" s="8" t="s">
        <v>255</v>
      </c>
      <c r="F12" s="8" t="s">
        <v>199</v>
      </c>
      <c r="G12" s="9">
        <v>6</v>
      </c>
      <c r="H12" s="11"/>
      <c r="I12" s="171">
        <v>0.08</v>
      </c>
      <c r="J12" s="172">
        <f t="shared" ref="J12:J20" si="0">H12*1.08</f>
        <v>0</v>
      </c>
      <c r="K12" s="174">
        <f t="shared" ref="K12:K20" si="1">H12*G12</f>
        <v>0</v>
      </c>
      <c r="L12" s="174">
        <f t="shared" ref="L12:L20" si="2">M12-K12</f>
        <v>0</v>
      </c>
      <c r="M12" s="174">
        <f t="shared" ref="M12:M20" si="3">J12*G12</f>
        <v>0</v>
      </c>
    </row>
    <row r="13" spans="1:13" ht="15.75" customHeight="1">
      <c r="A13" s="6" t="s">
        <v>595</v>
      </c>
      <c r="B13" s="14"/>
      <c r="C13" s="8" t="s">
        <v>32</v>
      </c>
      <c r="D13" s="8" t="s">
        <v>33</v>
      </c>
      <c r="E13" s="8" t="s">
        <v>255</v>
      </c>
      <c r="F13" s="8" t="s">
        <v>199</v>
      </c>
      <c r="G13" s="9">
        <v>6</v>
      </c>
      <c r="H13" s="11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22" t="s">
        <v>261</v>
      </c>
      <c r="D14" s="22" t="s">
        <v>33</v>
      </c>
      <c r="E14" s="8" t="s">
        <v>173</v>
      </c>
      <c r="F14" s="22" t="s">
        <v>174</v>
      </c>
      <c r="G14" s="19">
        <v>60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16" t="s">
        <v>261</v>
      </c>
      <c r="D15" s="8" t="s">
        <v>33</v>
      </c>
      <c r="E15" s="8" t="s">
        <v>194</v>
      </c>
      <c r="F15" s="8" t="s">
        <v>222</v>
      </c>
      <c r="G15" s="9">
        <v>12</v>
      </c>
      <c r="H15" s="11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15.75" customHeight="1">
      <c r="A16" s="6" t="s">
        <v>598</v>
      </c>
      <c r="B16" s="14"/>
      <c r="C16" s="8" t="s">
        <v>31</v>
      </c>
      <c r="D16" s="8" t="s">
        <v>247</v>
      </c>
      <c r="E16" s="8" t="s">
        <v>207</v>
      </c>
      <c r="F16" s="8" t="s">
        <v>179</v>
      </c>
      <c r="G16" s="9">
        <v>200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21">
      <c r="A17" s="6" t="s">
        <v>599</v>
      </c>
      <c r="B17" s="14"/>
      <c r="C17" s="8" t="s">
        <v>31</v>
      </c>
      <c r="D17" s="59" t="s">
        <v>253</v>
      </c>
      <c r="E17" s="8" t="s">
        <v>44</v>
      </c>
      <c r="F17" s="59" t="s">
        <v>254</v>
      </c>
      <c r="G17" s="9">
        <v>50</v>
      </c>
      <c r="H17" s="11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 ht="15.75" customHeight="1">
      <c r="A18" s="6" t="s">
        <v>600</v>
      </c>
      <c r="B18" s="14"/>
      <c r="C18" s="8" t="s">
        <v>13</v>
      </c>
      <c r="D18" s="8" t="s">
        <v>56</v>
      </c>
      <c r="E18" s="8" t="s">
        <v>197</v>
      </c>
      <c r="F18" s="8" t="s">
        <v>198</v>
      </c>
      <c r="G18" s="9">
        <v>48</v>
      </c>
      <c r="H18" s="13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13" ht="15.75" customHeight="1">
      <c r="A19" s="6" t="s">
        <v>601</v>
      </c>
      <c r="B19" s="14"/>
      <c r="C19" s="8" t="s">
        <v>13</v>
      </c>
      <c r="D19" s="8" t="s">
        <v>138</v>
      </c>
      <c r="E19" s="8" t="s">
        <v>197</v>
      </c>
      <c r="F19" s="95" t="s">
        <v>198</v>
      </c>
      <c r="G19" s="9">
        <v>48</v>
      </c>
      <c r="H19" s="13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13" ht="15.75" customHeight="1">
      <c r="A20" s="6" t="s">
        <v>602</v>
      </c>
      <c r="B20" s="14"/>
      <c r="C20" s="8" t="s">
        <v>17</v>
      </c>
      <c r="D20" s="8" t="s">
        <v>137</v>
      </c>
      <c r="E20" s="8" t="s">
        <v>44</v>
      </c>
      <c r="F20" s="8" t="s">
        <v>222</v>
      </c>
      <c r="G20" s="9">
        <v>70</v>
      </c>
      <c r="H20" s="11"/>
      <c r="I20" s="171">
        <v>0.08</v>
      </c>
      <c r="J20" s="172">
        <f t="shared" si="0"/>
        <v>0</v>
      </c>
      <c r="K20" s="174">
        <f t="shared" si="1"/>
        <v>0</v>
      </c>
      <c r="L20" s="174">
        <f t="shared" si="2"/>
        <v>0</v>
      </c>
      <c r="M20" s="174">
        <f t="shared" si="3"/>
        <v>0</v>
      </c>
    </row>
    <row r="21" spans="1:13">
      <c r="A21" s="264" t="s">
        <v>49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66">
        <f>SUM(K11:K20)</f>
        <v>0</v>
      </c>
      <c r="L21" s="67" t="s">
        <v>49</v>
      </c>
      <c r="M21" s="66">
        <f>SUM(M11:M20)</f>
        <v>0</v>
      </c>
    </row>
    <row r="22" spans="1:13">
      <c r="A22" s="25"/>
      <c r="B22" s="68"/>
      <c r="C22" s="68"/>
      <c r="D22" s="68"/>
      <c r="E22" s="68"/>
      <c r="F22" s="68"/>
      <c r="G22" s="68"/>
      <c r="H22" s="25"/>
      <c r="I22" s="31"/>
      <c r="J22" s="25"/>
      <c r="K22" s="25"/>
      <c r="L22" s="25"/>
      <c r="M22" s="25"/>
    </row>
    <row r="23" spans="1:13">
      <c r="A23" s="25"/>
      <c r="B23" s="26"/>
      <c r="C23" s="69"/>
      <c r="D23" s="2"/>
      <c r="E23" s="2"/>
      <c r="F23" s="70"/>
      <c r="G23" s="27"/>
      <c r="H23" s="27"/>
      <c r="I23" s="27"/>
      <c r="J23" s="27"/>
      <c r="K23" s="25"/>
      <c r="L23" s="25"/>
      <c r="M23" s="25"/>
    </row>
    <row r="24" spans="1:13">
      <c r="A24" s="25"/>
      <c r="B24" s="28" t="s">
        <v>284</v>
      </c>
      <c r="C24" s="69"/>
      <c r="D24" s="2"/>
      <c r="E24" s="2"/>
      <c r="F24" s="70"/>
      <c r="G24" s="29"/>
      <c r="H24" s="29" t="s">
        <v>50</v>
      </c>
      <c r="I24" s="29"/>
      <c r="J24" s="27"/>
      <c r="K24" s="25"/>
      <c r="L24" s="25"/>
      <c r="M24" s="25"/>
    </row>
    <row r="25" spans="1:13">
      <c r="A25" s="25"/>
      <c r="B25" s="1"/>
      <c r="C25" s="2"/>
      <c r="D25" s="3"/>
      <c r="E25" s="3"/>
      <c r="F25" s="3"/>
      <c r="G25" s="3"/>
      <c r="H25" s="3" t="s">
        <v>51</v>
      </c>
      <c r="I25" s="71"/>
      <c r="J25" s="4"/>
      <c r="K25" s="25"/>
      <c r="L25" s="25"/>
      <c r="M25" s="25"/>
    </row>
  </sheetData>
  <mergeCells count="2">
    <mergeCell ref="A3:M3"/>
    <mergeCell ref="A21:J21"/>
  </mergeCells>
  <pageMargins left="0.7" right="0.7" top="0.75" bottom="0.75" header="0.3" footer="0.3"/>
  <pageSetup paperSize="9" scale="68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18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14.7109375" customWidth="1"/>
    <col min="6" max="6" width="13.140625" bestFit="1" customWidth="1"/>
    <col min="8" max="8" width="19.28515625" customWidth="1"/>
    <col min="10" max="10" width="12" customWidth="1"/>
    <col min="11" max="11" width="12.140625" bestFit="1" customWidth="1"/>
    <col min="12" max="12" width="9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6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579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 t="s">
        <v>145</v>
      </c>
      <c r="B11" s="7"/>
      <c r="C11" s="24" t="s">
        <v>140</v>
      </c>
      <c r="D11" s="118">
        <v>1</v>
      </c>
      <c r="E11" s="20" t="s">
        <v>438</v>
      </c>
      <c r="F11" s="24" t="s">
        <v>439</v>
      </c>
      <c r="G11" s="15">
        <v>150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 ht="27" customHeight="1">
      <c r="A14" s="25"/>
      <c r="B14" s="272" t="s">
        <v>443</v>
      </c>
      <c r="C14" s="272"/>
      <c r="D14" s="272"/>
      <c r="E14" s="272"/>
      <c r="F14" s="272"/>
      <c r="G14" s="272"/>
      <c r="H14" s="272"/>
      <c r="I14" s="25"/>
      <c r="J14" s="25"/>
    </row>
    <row r="15" spans="1:13" ht="15.75" customHeight="1">
      <c r="A15" s="25"/>
      <c r="B15" s="273" t="s">
        <v>592</v>
      </c>
      <c r="C15" s="273"/>
      <c r="D15" s="273"/>
      <c r="E15" s="273"/>
      <c r="F15" s="273"/>
      <c r="G15" s="273"/>
      <c r="H15" s="273"/>
      <c r="I15" s="25"/>
      <c r="J15" s="25"/>
    </row>
    <row r="16" spans="1:13">
      <c r="A16" s="25"/>
      <c r="B16" s="26"/>
      <c r="C16" s="69"/>
      <c r="D16" s="2"/>
      <c r="E16" s="2"/>
      <c r="F16" s="70"/>
      <c r="G16" s="27"/>
      <c r="H16" s="27"/>
      <c r="I16" s="27"/>
      <c r="J16" s="27"/>
      <c r="K16" s="25"/>
      <c r="L16" s="25"/>
      <c r="M16" s="25"/>
    </row>
    <row r="17" spans="1:13">
      <c r="A17" s="25"/>
      <c r="B17" s="28" t="s">
        <v>284</v>
      </c>
      <c r="C17" s="69"/>
      <c r="D17" s="2"/>
      <c r="E17" s="2"/>
      <c r="F17" s="70"/>
      <c r="G17" s="29"/>
      <c r="H17" s="29" t="s">
        <v>50</v>
      </c>
      <c r="I17" s="29"/>
      <c r="J17" s="27"/>
      <c r="K17" s="25"/>
      <c r="L17" s="25"/>
      <c r="M17" s="25"/>
    </row>
    <row r="18" spans="1:13">
      <c r="A18" s="25"/>
      <c r="B18" s="1"/>
      <c r="C18" s="2"/>
      <c r="D18" s="3"/>
      <c r="E18" s="3"/>
      <c r="F18" s="3"/>
      <c r="G18" s="3"/>
      <c r="H18" s="3" t="s">
        <v>51</v>
      </c>
      <c r="I18" s="71"/>
      <c r="J18" s="4"/>
      <c r="K18" s="25"/>
      <c r="L18" s="25"/>
      <c r="M18" s="25"/>
    </row>
  </sheetData>
  <mergeCells count="4">
    <mergeCell ref="A3:M3"/>
    <mergeCell ref="A12:J12"/>
    <mergeCell ref="B14:H14"/>
    <mergeCell ref="B15:H15"/>
  </mergeCells>
  <pageMargins left="0.7" right="0.7" top="0.75" bottom="0.75" header="0.3" footer="0.3"/>
  <pageSetup paperSize="9" scale="82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2" max="2" width="23.7109375" customWidth="1"/>
    <col min="6" max="6" width="13.140625" bestFit="1" customWidth="1"/>
    <col min="8" max="8" width="26.28515625" customWidth="1"/>
    <col min="10" max="10" width="12.140625" customWidth="1"/>
    <col min="11" max="11" width="12.140625" bestFit="1" customWidth="1"/>
    <col min="12" max="12" width="10.71093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7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6">
        <v>1</v>
      </c>
      <c r="B11" s="7"/>
      <c r="C11" s="16" t="s">
        <v>141</v>
      </c>
      <c r="D11" s="16" t="s">
        <v>440</v>
      </c>
      <c r="E11" s="20" t="s">
        <v>441</v>
      </c>
      <c r="F11" s="24" t="s">
        <v>442</v>
      </c>
      <c r="G11" s="15">
        <v>250</v>
      </c>
      <c r="H11" s="10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 ht="15" customHeight="1">
      <c r="A14" s="25"/>
      <c r="B14" s="273" t="s">
        <v>593</v>
      </c>
      <c r="C14" s="273"/>
      <c r="D14" s="273"/>
      <c r="E14" s="273"/>
      <c r="F14" s="273"/>
      <c r="G14" s="273"/>
      <c r="H14" s="273"/>
      <c r="I14" s="25"/>
      <c r="J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3">
    <mergeCell ref="A3:M3"/>
    <mergeCell ref="A12:J12"/>
    <mergeCell ref="B14:H14"/>
  </mergeCells>
  <pageMargins left="0.7" right="0.7" top="0.75" bottom="0.75" header="0.3" footer="0.3"/>
  <pageSetup paperSize="9" scale="80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23"/>
  <sheetViews>
    <sheetView workbookViewId="0">
      <selection activeCell="C18" sqref="C18"/>
    </sheetView>
  </sheetViews>
  <sheetFormatPr defaultRowHeight="15"/>
  <cols>
    <col min="1" max="1" width="3.28515625" customWidth="1"/>
    <col min="2" max="2" width="27.140625" customWidth="1"/>
    <col min="3" max="3" width="35.140625" customWidth="1"/>
    <col min="4" max="4" width="12.5703125" bestFit="1" customWidth="1"/>
    <col min="5" max="5" width="22.28515625" bestFit="1" customWidth="1"/>
    <col min="6" max="6" width="10.5703125" bestFit="1" customWidth="1"/>
    <col min="8" max="8" width="12" customWidth="1"/>
    <col min="10" max="10" width="11.1406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581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534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2.35" customHeight="1">
      <c r="A11" s="39" t="s">
        <v>145</v>
      </c>
      <c r="B11" s="40"/>
      <c r="C11" s="41" t="s">
        <v>188</v>
      </c>
      <c r="D11" s="42" t="s">
        <v>177</v>
      </c>
      <c r="E11" s="43" t="s">
        <v>444</v>
      </c>
      <c r="F11" s="43" t="s">
        <v>178</v>
      </c>
      <c r="G11" s="44">
        <v>400</v>
      </c>
      <c r="H11" s="205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39" t="s">
        <v>594</v>
      </c>
      <c r="B12" s="7"/>
      <c r="C12" s="24" t="s">
        <v>445</v>
      </c>
      <c r="D12" s="20" t="s">
        <v>446</v>
      </c>
      <c r="E12" s="20" t="s">
        <v>150</v>
      </c>
      <c r="F12" s="20" t="s">
        <v>449</v>
      </c>
      <c r="G12" s="21">
        <v>50</v>
      </c>
      <c r="H12" s="10"/>
      <c r="I12" s="171">
        <v>0.08</v>
      </c>
      <c r="J12" s="172">
        <f t="shared" ref="J12:J14" si="0">H12*1.08</f>
        <v>0</v>
      </c>
      <c r="K12" s="175">
        <f t="shared" ref="K12:K14" si="1">H12*G12</f>
        <v>0</v>
      </c>
      <c r="L12" s="175">
        <f t="shared" ref="L12:L14" si="2">M12-K12</f>
        <v>0</v>
      </c>
      <c r="M12" s="175">
        <f t="shared" ref="M12:M14" si="3">J12*G12</f>
        <v>0</v>
      </c>
    </row>
    <row r="13" spans="1:13" ht="36.75" customHeight="1">
      <c r="A13" s="39" t="s">
        <v>595</v>
      </c>
      <c r="B13" s="14"/>
      <c r="C13" s="20" t="s">
        <v>447</v>
      </c>
      <c r="D13" s="20" t="s">
        <v>448</v>
      </c>
      <c r="E13" s="20" t="s">
        <v>150</v>
      </c>
      <c r="F13" s="24" t="s">
        <v>450</v>
      </c>
      <c r="G13" s="21">
        <v>100</v>
      </c>
      <c r="H13" s="10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39" t="s">
        <v>596</v>
      </c>
      <c r="B14" s="14"/>
      <c r="C14" s="8" t="s">
        <v>188</v>
      </c>
      <c r="D14" s="8" t="s">
        <v>108</v>
      </c>
      <c r="E14" s="8" t="s">
        <v>150</v>
      </c>
      <c r="F14" s="8" t="s">
        <v>176</v>
      </c>
      <c r="G14" s="9">
        <v>200</v>
      </c>
      <c r="H14" s="11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15" customHeight="1">
      <c r="A15" s="264" t="s">
        <v>49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87">
        <f>SUM(K11:K14)</f>
        <v>0</v>
      </c>
      <c r="L15" s="88" t="s">
        <v>49</v>
      </c>
      <c r="M15" s="87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  <row r="23" spans="1:13" ht="33.75" customHeight="1">
      <c r="A23" s="25"/>
      <c r="B23" s="274" t="s">
        <v>142</v>
      </c>
      <c r="C23" s="274"/>
      <c r="D23" s="274"/>
      <c r="E23" s="274"/>
      <c r="F23" s="274"/>
      <c r="G23" s="274"/>
      <c r="H23" s="274"/>
      <c r="I23" s="274"/>
      <c r="J23" s="25"/>
    </row>
  </sheetData>
  <mergeCells count="3">
    <mergeCell ref="A3:M3"/>
    <mergeCell ref="B23:I23"/>
    <mergeCell ref="A15:J15"/>
  </mergeCells>
  <pageMargins left="0.7" right="0.7" top="0.75" bottom="0.75" header="0.3" footer="0.3"/>
  <pageSetup paperSize="9" scale="73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22"/>
  <sheetViews>
    <sheetView workbookViewId="0">
      <selection activeCell="B5" sqref="B5"/>
    </sheetView>
  </sheetViews>
  <sheetFormatPr defaultRowHeight="15"/>
  <cols>
    <col min="3" max="3" width="17.28515625" bestFit="1" customWidth="1"/>
    <col min="4" max="4" width="13.85546875" customWidth="1"/>
    <col min="5" max="5" width="12.28515625" bestFit="1" customWidth="1"/>
    <col min="6" max="6" width="11.85546875" bestFit="1" customWidth="1"/>
    <col min="8" max="8" width="12.140625" customWidth="1"/>
    <col min="10" max="10" width="11.710937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628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568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>
      <c r="A11" s="125" t="s">
        <v>145</v>
      </c>
      <c r="B11" s="52"/>
      <c r="C11" s="53" t="s">
        <v>103</v>
      </c>
      <c r="D11" s="53" t="s">
        <v>165</v>
      </c>
      <c r="E11" s="53" t="s">
        <v>150</v>
      </c>
      <c r="F11" s="53" t="s">
        <v>452</v>
      </c>
      <c r="G11" s="54">
        <v>24</v>
      </c>
      <c r="H11" s="199"/>
      <c r="I11" s="192">
        <v>0.08</v>
      </c>
      <c r="J11" s="175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s="47" customFormat="1" ht="15" customHeight="1">
      <c r="A12" s="125" t="s">
        <v>594</v>
      </c>
      <c r="B12" s="51"/>
      <c r="C12" s="150" t="s">
        <v>103</v>
      </c>
      <c r="D12" s="150" t="s">
        <v>159</v>
      </c>
      <c r="E12" s="53" t="s">
        <v>150</v>
      </c>
      <c r="F12" s="53" t="s">
        <v>452</v>
      </c>
      <c r="G12" s="151">
        <v>700</v>
      </c>
      <c r="H12" s="200"/>
      <c r="I12" s="192">
        <v>0.08</v>
      </c>
      <c r="J12" s="175">
        <f t="shared" ref="J12:J17" si="0">H12*1.08</f>
        <v>0</v>
      </c>
      <c r="K12" s="175">
        <f t="shared" ref="K12:K17" si="1">H12*G12</f>
        <v>0</v>
      </c>
      <c r="L12" s="175">
        <f t="shared" ref="L12:L17" si="2">M12-K12</f>
        <v>0</v>
      </c>
      <c r="M12" s="175">
        <f t="shared" ref="M12:M17" si="3">J12*G12</f>
        <v>0</v>
      </c>
    </row>
    <row r="13" spans="1:13" s="47" customFormat="1">
      <c r="A13" s="125" t="s">
        <v>595</v>
      </c>
      <c r="B13" s="51"/>
      <c r="C13" s="150" t="s">
        <v>103</v>
      </c>
      <c r="D13" s="150" t="s">
        <v>158</v>
      </c>
      <c r="E13" s="53" t="s">
        <v>150</v>
      </c>
      <c r="F13" s="53" t="s">
        <v>452</v>
      </c>
      <c r="G13" s="151">
        <v>350</v>
      </c>
      <c r="H13" s="201"/>
      <c r="I13" s="192">
        <v>0.08</v>
      </c>
      <c r="J13" s="175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s="47" customFormat="1">
      <c r="A14" s="125" t="s">
        <v>596</v>
      </c>
      <c r="B14" s="51"/>
      <c r="C14" s="150" t="s">
        <v>103</v>
      </c>
      <c r="D14" s="150" t="s">
        <v>157</v>
      </c>
      <c r="E14" s="53" t="s">
        <v>150</v>
      </c>
      <c r="F14" s="53" t="s">
        <v>452</v>
      </c>
      <c r="G14" s="151">
        <v>30</v>
      </c>
      <c r="H14" s="202"/>
      <c r="I14" s="192">
        <v>0.08</v>
      </c>
      <c r="J14" s="175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>
      <c r="A15" s="125" t="s">
        <v>597</v>
      </c>
      <c r="B15" s="52"/>
      <c r="C15" s="53" t="s">
        <v>103</v>
      </c>
      <c r="D15" s="53" t="s">
        <v>164</v>
      </c>
      <c r="E15" s="53" t="s">
        <v>150</v>
      </c>
      <c r="F15" s="53" t="s">
        <v>452</v>
      </c>
      <c r="G15" s="54">
        <v>24</v>
      </c>
      <c r="H15" s="126"/>
      <c r="I15" s="192">
        <v>0.08</v>
      </c>
      <c r="J15" s="175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>
      <c r="A16" s="125" t="s">
        <v>598</v>
      </c>
      <c r="B16" s="52"/>
      <c r="C16" s="53" t="s">
        <v>103</v>
      </c>
      <c r="D16" s="58" t="s">
        <v>163</v>
      </c>
      <c r="E16" s="53" t="s">
        <v>150</v>
      </c>
      <c r="F16" s="53" t="s">
        <v>452</v>
      </c>
      <c r="G16" s="54">
        <v>24</v>
      </c>
      <c r="H16" s="126"/>
      <c r="I16" s="192">
        <v>0.08</v>
      </c>
      <c r="J16" s="175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>
      <c r="A17" s="125" t="s">
        <v>599</v>
      </c>
      <c r="B17" s="52"/>
      <c r="C17" s="53" t="s">
        <v>103</v>
      </c>
      <c r="D17" s="53" t="s">
        <v>162</v>
      </c>
      <c r="E17" s="53" t="s">
        <v>150</v>
      </c>
      <c r="F17" s="53" t="s">
        <v>452</v>
      </c>
      <c r="G17" s="54">
        <v>24</v>
      </c>
      <c r="H17" s="126"/>
      <c r="I17" s="192">
        <v>0.08</v>
      </c>
      <c r="J17" s="175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87">
        <f>SUM(K11:K17)</f>
        <v>0</v>
      </c>
      <c r="L18" s="88" t="s">
        <v>49</v>
      </c>
      <c r="M18" s="87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</sheetData>
  <mergeCells count="2">
    <mergeCell ref="A3:M3"/>
    <mergeCell ref="A18:J18"/>
  </mergeCells>
  <pageMargins left="0.7" right="0.7" top="0.75" bottom="0.75" header="0.3" footer="0.3"/>
  <pageSetup paperSize="9" scale="86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O22"/>
  <sheetViews>
    <sheetView workbookViewId="0">
      <selection activeCell="E6" sqref="E6"/>
    </sheetView>
  </sheetViews>
  <sheetFormatPr defaultRowHeight="15"/>
  <cols>
    <col min="2" max="2" width="17.42578125" customWidth="1"/>
    <col min="3" max="3" width="17.140625" customWidth="1"/>
    <col min="6" max="6" width="11" customWidth="1"/>
    <col min="8" max="8" width="11.85546875" customWidth="1"/>
    <col min="10" max="10" width="11.85546875" customWidth="1"/>
    <col min="11" max="11" width="10.140625" bestFit="1" customWidth="1"/>
    <col min="13" max="13" width="11.140625" bestFit="1" customWidth="1"/>
  </cols>
  <sheetData>
    <row r="1" spans="1:15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5">
      <c r="B2" s="1"/>
      <c r="C2" s="2"/>
      <c r="D2" s="3"/>
      <c r="E2" s="3"/>
      <c r="F2" s="3"/>
      <c r="G2" s="3"/>
      <c r="H2" s="3"/>
      <c r="I2" s="4"/>
      <c r="J2" s="4"/>
    </row>
    <row r="3" spans="1:15" ht="26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>
      <c r="A5" s="4"/>
      <c r="B5" s="5" t="s">
        <v>629</v>
      </c>
      <c r="C5" s="4"/>
      <c r="D5" s="4"/>
      <c r="E5" s="4"/>
      <c r="F5" s="4"/>
      <c r="G5" s="4"/>
      <c r="H5" s="4"/>
      <c r="I5" s="4"/>
      <c r="J5" s="4"/>
    </row>
    <row r="6" spans="1:15">
      <c r="B6" s="5" t="s">
        <v>523</v>
      </c>
      <c r="C6" s="4"/>
    </row>
    <row r="7" spans="1:15">
      <c r="B7" s="62"/>
      <c r="C7" s="4"/>
    </row>
    <row r="8" spans="1:15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5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5" s="47" customFormat="1" ht="21">
      <c r="A11" s="119" t="s">
        <v>145</v>
      </c>
      <c r="B11" s="46"/>
      <c r="C11" s="135" t="s">
        <v>493</v>
      </c>
      <c r="D11" s="135" t="s">
        <v>270</v>
      </c>
      <c r="E11" s="135" t="s">
        <v>150</v>
      </c>
      <c r="F11" s="135" t="s">
        <v>178</v>
      </c>
      <c r="G11" s="136">
        <v>200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5" ht="26.25" customHeight="1">
      <c r="A12" s="119" t="s">
        <v>594</v>
      </c>
      <c r="B12" s="14"/>
      <c r="C12" s="135" t="s">
        <v>493</v>
      </c>
      <c r="D12" s="8" t="s">
        <v>138</v>
      </c>
      <c r="E12" s="8" t="s">
        <v>44</v>
      </c>
      <c r="F12" s="8" t="s">
        <v>199</v>
      </c>
      <c r="G12" s="9">
        <v>100</v>
      </c>
      <c r="H12" s="11"/>
      <c r="I12" s="181">
        <v>0.08</v>
      </c>
      <c r="J12" s="182">
        <f t="shared" ref="J12:J17" si="0">H12*1.08</f>
        <v>0</v>
      </c>
      <c r="K12" s="182">
        <f t="shared" ref="K12:K17" si="1">H12*G12</f>
        <v>0</v>
      </c>
      <c r="L12" s="182">
        <f t="shared" ref="L12:L17" si="2">M12-K12</f>
        <v>0</v>
      </c>
      <c r="M12" s="182">
        <f t="shared" ref="M12:M17" si="3">J12*G12</f>
        <v>0</v>
      </c>
    </row>
    <row r="13" spans="1:15" ht="31.5">
      <c r="A13" s="119" t="s">
        <v>595</v>
      </c>
      <c r="B13" s="14"/>
      <c r="C13" s="18" t="s">
        <v>498</v>
      </c>
      <c r="D13" s="18" t="s">
        <v>494</v>
      </c>
      <c r="E13" s="18" t="s">
        <v>167</v>
      </c>
      <c r="F13" s="18" t="s">
        <v>301</v>
      </c>
      <c r="G13" s="19">
        <v>50</v>
      </c>
      <c r="H13" s="13"/>
      <c r="I13" s="181">
        <v>0.08</v>
      </c>
      <c r="J13" s="182">
        <f t="shared" si="0"/>
        <v>0</v>
      </c>
      <c r="K13" s="182">
        <f t="shared" si="1"/>
        <v>0</v>
      </c>
      <c r="L13" s="182">
        <f t="shared" si="2"/>
        <v>0</v>
      </c>
      <c r="M13" s="182">
        <f t="shared" si="3"/>
        <v>0</v>
      </c>
    </row>
    <row r="14" spans="1:15" ht="31.5">
      <c r="A14" s="119" t="s">
        <v>596</v>
      </c>
      <c r="B14" s="14"/>
      <c r="C14" s="18" t="s">
        <v>498</v>
      </c>
      <c r="D14" s="18" t="s">
        <v>496</v>
      </c>
      <c r="E14" s="18" t="s">
        <v>167</v>
      </c>
      <c r="F14" s="18" t="s">
        <v>301</v>
      </c>
      <c r="G14" s="19">
        <v>50</v>
      </c>
      <c r="H14" s="13"/>
      <c r="I14" s="181">
        <v>0.08</v>
      </c>
      <c r="J14" s="182">
        <f t="shared" si="0"/>
        <v>0</v>
      </c>
      <c r="K14" s="182">
        <f t="shared" si="1"/>
        <v>0</v>
      </c>
      <c r="L14" s="182">
        <f t="shared" si="2"/>
        <v>0</v>
      </c>
      <c r="M14" s="182">
        <f t="shared" si="3"/>
        <v>0</v>
      </c>
    </row>
    <row r="15" spans="1:15" ht="31.5">
      <c r="A15" s="119" t="s">
        <v>597</v>
      </c>
      <c r="B15" s="14"/>
      <c r="C15" s="18" t="s">
        <v>498</v>
      </c>
      <c r="D15" s="18" t="s">
        <v>497</v>
      </c>
      <c r="E15" s="18" t="s">
        <v>167</v>
      </c>
      <c r="F15" s="18" t="s">
        <v>301</v>
      </c>
      <c r="G15" s="19">
        <v>12</v>
      </c>
      <c r="H15" s="13"/>
      <c r="I15" s="181">
        <v>0.08</v>
      </c>
      <c r="J15" s="182">
        <f t="shared" si="0"/>
        <v>0</v>
      </c>
      <c r="K15" s="182">
        <f t="shared" si="1"/>
        <v>0</v>
      </c>
      <c r="L15" s="182">
        <f t="shared" si="2"/>
        <v>0</v>
      </c>
      <c r="M15" s="182">
        <f t="shared" si="3"/>
        <v>0</v>
      </c>
      <c r="O15" s="147"/>
    </row>
    <row r="16" spans="1:15" ht="31.5">
      <c r="A16" s="119" t="s">
        <v>598</v>
      </c>
      <c r="B16" s="14"/>
      <c r="C16" s="18" t="s">
        <v>498</v>
      </c>
      <c r="D16" s="18" t="s">
        <v>499</v>
      </c>
      <c r="E16" s="18" t="s">
        <v>167</v>
      </c>
      <c r="F16" s="18" t="s">
        <v>199</v>
      </c>
      <c r="G16" s="19">
        <v>10</v>
      </c>
      <c r="H16" s="13"/>
      <c r="I16" s="181">
        <v>0.08</v>
      </c>
      <c r="J16" s="182">
        <f t="shared" si="0"/>
        <v>0</v>
      </c>
      <c r="K16" s="182">
        <f t="shared" si="1"/>
        <v>0</v>
      </c>
      <c r="L16" s="182">
        <f t="shared" si="2"/>
        <v>0</v>
      </c>
      <c r="M16" s="182">
        <f t="shared" si="3"/>
        <v>0</v>
      </c>
    </row>
    <row r="17" spans="1:13" ht="31.5">
      <c r="A17" s="119" t="s">
        <v>599</v>
      </c>
      <c r="B17" s="14"/>
      <c r="C17" s="18" t="s">
        <v>498</v>
      </c>
      <c r="D17" s="18" t="s">
        <v>500</v>
      </c>
      <c r="E17" s="18" t="s">
        <v>167</v>
      </c>
      <c r="F17" s="18" t="s">
        <v>495</v>
      </c>
      <c r="G17" s="19">
        <v>10</v>
      </c>
      <c r="H17" s="13"/>
      <c r="I17" s="181">
        <v>0.08</v>
      </c>
      <c r="J17" s="182">
        <f t="shared" si="0"/>
        <v>0</v>
      </c>
      <c r="K17" s="182">
        <f t="shared" si="1"/>
        <v>0</v>
      </c>
      <c r="L17" s="182">
        <f t="shared" si="2"/>
        <v>0</v>
      </c>
      <c r="M17" s="182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87">
        <f>SUM(K11:K17)</f>
        <v>0</v>
      </c>
      <c r="L18" s="88" t="s">
        <v>49</v>
      </c>
      <c r="M18" s="87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</sheetData>
  <mergeCells count="2">
    <mergeCell ref="A3:M3"/>
    <mergeCell ref="A18:J18"/>
  </mergeCells>
  <pageMargins left="0.7" right="0.7" top="0.75" bottom="0.75" header="0.3" footer="0.3"/>
  <pageSetup paperSize="9" scale="94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M17"/>
  <sheetViews>
    <sheetView workbookViewId="0">
      <selection activeCell="D15" sqref="D15"/>
    </sheetView>
  </sheetViews>
  <sheetFormatPr defaultRowHeight="15"/>
  <cols>
    <col min="2" max="2" width="23.5703125" customWidth="1"/>
    <col min="3" max="3" width="15.7109375" customWidth="1"/>
    <col min="5" max="5" width="11.7109375" customWidth="1"/>
    <col min="6" max="6" width="10.85546875" customWidth="1"/>
    <col min="8" max="8" width="14.5703125" customWidth="1"/>
    <col min="9" max="9" width="11.7109375" bestFit="1" customWidth="1"/>
    <col min="10" max="10" width="11.85546875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7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542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47" customFormat="1" ht="21">
      <c r="A11" s="193" t="s">
        <v>145</v>
      </c>
      <c r="B11" s="124"/>
      <c r="C11" s="123" t="s">
        <v>453</v>
      </c>
      <c r="D11" s="120" t="s">
        <v>148</v>
      </c>
      <c r="E11" s="120" t="s">
        <v>380</v>
      </c>
      <c r="F11" s="120" t="s">
        <v>147</v>
      </c>
      <c r="G11" s="121">
        <v>2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SUM(K11)</f>
        <v>0</v>
      </c>
      <c r="L12" s="88" t="s">
        <v>49</v>
      </c>
      <c r="M12" s="87">
        <f>SUM(M11)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  <row r="17" spans="2:2" s="47" customFormat="1">
      <c r="B17" s="49" t="s">
        <v>513</v>
      </c>
    </row>
  </sheetData>
  <mergeCells count="2">
    <mergeCell ref="A3:M3"/>
    <mergeCell ref="A12:J12"/>
  </mergeCells>
  <pageMargins left="0.7" right="0.7" top="0.75" bottom="0.75" header="0.3" footer="0.3"/>
  <pageSetup paperSize="9" scale="83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M19"/>
  <sheetViews>
    <sheetView workbookViewId="0">
      <selection activeCell="B5" sqref="B5"/>
    </sheetView>
  </sheetViews>
  <sheetFormatPr defaultRowHeight="15"/>
  <cols>
    <col min="6" max="6" width="18.7109375" customWidth="1"/>
    <col min="8" max="8" width="11.7109375" customWidth="1"/>
    <col min="10" max="10" width="11.42578125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2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583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31.5">
      <c r="A11" s="125" t="s">
        <v>145</v>
      </c>
      <c r="B11" s="52"/>
      <c r="C11" s="53" t="s">
        <v>456</v>
      </c>
      <c r="D11" s="53" t="s">
        <v>467</v>
      </c>
      <c r="E11" s="53" t="s">
        <v>458</v>
      </c>
      <c r="F11" s="53" t="s">
        <v>457</v>
      </c>
      <c r="G11" s="54">
        <v>12</v>
      </c>
      <c r="H11" s="203"/>
      <c r="I11" s="185">
        <v>0.08</v>
      </c>
      <c r="J11" s="183">
        <f>H11*1.08</f>
        <v>0</v>
      </c>
      <c r="K11" s="183">
        <f>H11*G11</f>
        <v>0</v>
      </c>
      <c r="L11" s="183">
        <f>M11-K11</f>
        <v>0</v>
      </c>
      <c r="M11" s="183">
        <f>J11*G11</f>
        <v>0</v>
      </c>
    </row>
    <row r="12" spans="1:13" ht="31.5">
      <c r="A12" s="125" t="s">
        <v>594</v>
      </c>
      <c r="B12" s="57"/>
      <c r="C12" s="53" t="s">
        <v>459</v>
      </c>
      <c r="D12" s="53" t="s">
        <v>467</v>
      </c>
      <c r="E12" s="53" t="s">
        <v>458</v>
      </c>
      <c r="F12" s="53" t="s">
        <v>457</v>
      </c>
      <c r="G12" s="54">
        <v>10</v>
      </c>
      <c r="H12" s="203"/>
      <c r="I12" s="185">
        <v>0.08</v>
      </c>
      <c r="J12" s="183">
        <f t="shared" ref="J12:J14" si="0">H12*1.08</f>
        <v>0</v>
      </c>
      <c r="K12" s="183">
        <f t="shared" ref="K12:K14" si="1">H12*G12</f>
        <v>0</v>
      </c>
      <c r="L12" s="183">
        <f t="shared" ref="L12:L14" si="2">M12-K12</f>
        <v>0</v>
      </c>
      <c r="M12" s="183">
        <f t="shared" ref="M12:M14" si="3">J12*G12</f>
        <v>0</v>
      </c>
    </row>
    <row r="13" spans="1:13" ht="21">
      <c r="A13" s="125" t="s">
        <v>595</v>
      </c>
      <c r="B13" s="52"/>
      <c r="C13" s="53" t="s">
        <v>466</v>
      </c>
      <c r="D13" s="53" t="s">
        <v>468</v>
      </c>
      <c r="E13" s="53" t="s">
        <v>150</v>
      </c>
      <c r="F13" s="53" t="s">
        <v>470</v>
      </c>
      <c r="G13" s="54">
        <v>10</v>
      </c>
      <c r="H13" s="204"/>
      <c r="I13" s="185">
        <v>0.08</v>
      </c>
      <c r="J13" s="183">
        <f t="shared" si="0"/>
        <v>0</v>
      </c>
      <c r="K13" s="183">
        <f t="shared" si="1"/>
        <v>0</v>
      </c>
      <c r="L13" s="183">
        <f t="shared" si="2"/>
        <v>0</v>
      </c>
      <c r="M13" s="183">
        <f t="shared" si="3"/>
        <v>0</v>
      </c>
    </row>
    <row r="14" spans="1:13" ht="21">
      <c r="A14" s="125" t="s">
        <v>596</v>
      </c>
      <c r="B14" s="52"/>
      <c r="C14" s="53" t="s">
        <v>469</v>
      </c>
      <c r="D14" s="53" t="s">
        <v>467</v>
      </c>
      <c r="E14" s="53" t="s">
        <v>150</v>
      </c>
      <c r="F14" s="53" t="s">
        <v>457</v>
      </c>
      <c r="G14" s="54">
        <v>12</v>
      </c>
      <c r="H14" s="204"/>
      <c r="I14" s="185">
        <v>0.08</v>
      </c>
      <c r="J14" s="183">
        <f t="shared" si="0"/>
        <v>0</v>
      </c>
      <c r="K14" s="183">
        <f t="shared" si="1"/>
        <v>0</v>
      </c>
      <c r="L14" s="183">
        <f t="shared" si="2"/>
        <v>0</v>
      </c>
      <c r="M14" s="183">
        <f t="shared" si="3"/>
        <v>0</v>
      </c>
    </row>
    <row r="15" spans="1:13">
      <c r="A15" s="264" t="s">
        <v>49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87">
        <f>SUM(K11:K14)</f>
        <v>0</v>
      </c>
      <c r="L15" s="88" t="s">
        <v>49</v>
      </c>
      <c r="M15" s="87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</sheetData>
  <mergeCells count="2">
    <mergeCell ref="A3:M3"/>
    <mergeCell ref="A15:J15"/>
  </mergeCells>
  <pageMargins left="0.7" right="0.7" top="0.75" bottom="0.75" header="0.3" footer="0.3"/>
  <pageSetup paperSize="9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M24"/>
  <sheetViews>
    <sheetView workbookViewId="0">
      <selection activeCell="B5" sqref="B5"/>
    </sheetView>
  </sheetViews>
  <sheetFormatPr defaultRowHeight="15"/>
  <cols>
    <col min="3" max="3" width="32" customWidth="1"/>
    <col min="6" max="6" width="21.42578125" customWidth="1"/>
    <col min="8" max="8" width="11.85546875" customWidth="1"/>
    <col min="10" max="10" width="11.570312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585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583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31.5">
      <c r="A11" s="125" t="s">
        <v>145</v>
      </c>
      <c r="B11" s="52"/>
      <c r="C11" s="53" t="s">
        <v>460</v>
      </c>
      <c r="D11" s="53" t="s">
        <v>462</v>
      </c>
      <c r="E11" s="53" t="s">
        <v>454</v>
      </c>
      <c r="F11" s="58" t="s">
        <v>461</v>
      </c>
      <c r="G11" s="54">
        <v>24</v>
      </c>
      <c r="H11" s="126"/>
      <c r="I11" s="187">
        <v>0.08</v>
      </c>
      <c r="J11" s="186">
        <f>H11*1.08</f>
        <v>0</v>
      </c>
      <c r="K11" s="186">
        <f>H11*G11</f>
        <v>0</v>
      </c>
      <c r="L11" s="186">
        <f>M11-K11</f>
        <v>0</v>
      </c>
      <c r="M11" s="186">
        <f>J11*G11</f>
        <v>0</v>
      </c>
    </row>
    <row r="12" spans="1:13" ht="31.5">
      <c r="A12" s="125" t="s">
        <v>594</v>
      </c>
      <c r="B12" s="57"/>
      <c r="C12" s="53" t="s">
        <v>463</v>
      </c>
      <c r="D12" s="53" t="s">
        <v>462</v>
      </c>
      <c r="E12" s="53" t="s">
        <v>454</v>
      </c>
      <c r="F12" s="58" t="s">
        <v>461</v>
      </c>
      <c r="G12" s="54">
        <v>24</v>
      </c>
      <c r="H12" s="126"/>
      <c r="I12" s="187">
        <v>0.08</v>
      </c>
      <c r="J12" s="186">
        <f t="shared" ref="J12:J19" si="0">H12*1.08</f>
        <v>0</v>
      </c>
      <c r="K12" s="186">
        <f t="shared" ref="K12:K19" si="1">H12*G12</f>
        <v>0</v>
      </c>
      <c r="L12" s="186">
        <f t="shared" ref="L12:L19" si="2">M12-K12</f>
        <v>0</v>
      </c>
      <c r="M12" s="186">
        <f t="shared" ref="M12:M19" si="3">J12*G12</f>
        <v>0</v>
      </c>
    </row>
    <row r="13" spans="1:13" ht="21">
      <c r="A13" s="125" t="s">
        <v>595</v>
      </c>
      <c r="B13" s="57"/>
      <c r="C13" s="53" t="s">
        <v>169</v>
      </c>
      <c r="D13" s="53" t="s">
        <v>462</v>
      </c>
      <c r="E13" s="53" t="s">
        <v>454</v>
      </c>
      <c r="F13" s="58" t="s">
        <v>461</v>
      </c>
      <c r="G13" s="54">
        <v>24</v>
      </c>
      <c r="H13" s="126"/>
      <c r="I13" s="187">
        <v>0.08</v>
      </c>
      <c r="J13" s="186">
        <f t="shared" si="0"/>
        <v>0</v>
      </c>
      <c r="K13" s="186">
        <f t="shared" si="1"/>
        <v>0</v>
      </c>
      <c r="L13" s="186">
        <f t="shared" si="2"/>
        <v>0</v>
      </c>
      <c r="M13" s="186">
        <f t="shared" si="3"/>
        <v>0</v>
      </c>
    </row>
    <row r="14" spans="1:13" ht="21">
      <c r="A14" s="125" t="s">
        <v>596</v>
      </c>
      <c r="B14" s="57"/>
      <c r="C14" s="53" t="s">
        <v>170</v>
      </c>
      <c r="D14" s="53" t="s">
        <v>462</v>
      </c>
      <c r="E14" s="53" t="s">
        <v>454</v>
      </c>
      <c r="F14" s="58" t="s">
        <v>461</v>
      </c>
      <c r="G14" s="54">
        <v>24</v>
      </c>
      <c r="H14" s="126"/>
      <c r="I14" s="187">
        <v>0.08</v>
      </c>
      <c r="J14" s="186">
        <f t="shared" si="0"/>
        <v>0</v>
      </c>
      <c r="K14" s="186">
        <f t="shared" si="1"/>
        <v>0</v>
      </c>
      <c r="L14" s="186">
        <f t="shared" si="2"/>
        <v>0</v>
      </c>
      <c r="M14" s="186">
        <f t="shared" si="3"/>
        <v>0</v>
      </c>
    </row>
    <row r="15" spans="1:13" ht="21">
      <c r="A15" s="125" t="s">
        <v>597</v>
      </c>
      <c r="B15" s="57"/>
      <c r="C15" s="53" t="s">
        <v>171</v>
      </c>
      <c r="D15" s="53" t="s">
        <v>462</v>
      </c>
      <c r="E15" s="53" t="s">
        <v>454</v>
      </c>
      <c r="F15" s="58" t="s">
        <v>461</v>
      </c>
      <c r="G15" s="54">
        <v>24</v>
      </c>
      <c r="H15" s="126"/>
      <c r="I15" s="187">
        <v>0.08</v>
      </c>
      <c r="J15" s="186">
        <f t="shared" si="0"/>
        <v>0</v>
      </c>
      <c r="K15" s="186">
        <f t="shared" si="1"/>
        <v>0</v>
      </c>
      <c r="L15" s="186">
        <f t="shared" si="2"/>
        <v>0</v>
      </c>
      <c r="M15" s="186">
        <f t="shared" si="3"/>
        <v>0</v>
      </c>
    </row>
    <row r="16" spans="1:13" ht="21">
      <c r="A16" s="125" t="s">
        <v>598</v>
      </c>
      <c r="B16" s="57"/>
      <c r="C16" s="53" t="s">
        <v>172</v>
      </c>
      <c r="D16" s="53" t="s">
        <v>462</v>
      </c>
      <c r="E16" s="53" t="s">
        <v>454</v>
      </c>
      <c r="F16" s="58" t="s">
        <v>461</v>
      </c>
      <c r="G16" s="54">
        <v>24</v>
      </c>
      <c r="H16" s="126"/>
      <c r="I16" s="187">
        <v>0.08</v>
      </c>
      <c r="J16" s="186">
        <f t="shared" si="0"/>
        <v>0</v>
      </c>
      <c r="K16" s="186">
        <f t="shared" si="1"/>
        <v>0</v>
      </c>
      <c r="L16" s="186">
        <f t="shared" si="2"/>
        <v>0</v>
      </c>
      <c r="M16" s="186">
        <f t="shared" si="3"/>
        <v>0</v>
      </c>
    </row>
    <row r="17" spans="1:13" ht="31.5">
      <c r="A17" s="125" t="s">
        <v>599</v>
      </c>
      <c r="B17" s="57"/>
      <c r="C17" s="53" t="s">
        <v>464</v>
      </c>
      <c r="D17" s="53" t="s">
        <v>462</v>
      </c>
      <c r="E17" s="53" t="s">
        <v>465</v>
      </c>
      <c r="F17" s="58" t="s">
        <v>461</v>
      </c>
      <c r="G17" s="54">
        <v>36</v>
      </c>
      <c r="H17" s="126"/>
      <c r="I17" s="187">
        <v>0.08</v>
      </c>
      <c r="J17" s="186">
        <f t="shared" si="0"/>
        <v>0</v>
      </c>
      <c r="K17" s="186">
        <f t="shared" si="1"/>
        <v>0</v>
      </c>
      <c r="L17" s="186">
        <f t="shared" si="2"/>
        <v>0</v>
      </c>
      <c r="M17" s="186">
        <f t="shared" si="3"/>
        <v>0</v>
      </c>
    </row>
    <row r="18" spans="1:13" s="48" customFormat="1" ht="21">
      <c r="A18" s="125" t="s">
        <v>600</v>
      </c>
      <c r="B18" s="46"/>
      <c r="C18" s="127" t="s">
        <v>98</v>
      </c>
      <c r="D18" s="127" t="s">
        <v>149</v>
      </c>
      <c r="E18" s="127" t="s">
        <v>454</v>
      </c>
      <c r="F18" s="127" t="s">
        <v>461</v>
      </c>
      <c r="G18" s="128">
        <v>36</v>
      </c>
      <c r="H18" s="126"/>
      <c r="I18" s="187">
        <v>0.08</v>
      </c>
      <c r="J18" s="186">
        <f t="shared" si="0"/>
        <v>0</v>
      </c>
      <c r="K18" s="186">
        <f t="shared" si="1"/>
        <v>0</v>
      </c>
      <c r="L18" s="186">
        <f t="shared" si="2"/>
        <v>0</v>
      </c>
      <c r="M18" s="186">
        <f t="shared" si="3"/>
        <v>0</v>
      </c>
    </row>
    <row r="19" spans="1:13" s="48" customFormat="1" ht="21">
      <c r="A19" s="125" t="s">
        <v>601</v>
      </c>
      <c r="B19" s="46"/>
      <c r="C19" s="127" t="s">
        <v>99</v>
      </c>
      <c r="D19" s="127" t="s">
        <v>149</v>
      </c>
      <c r="E19" s="127" t="s">
        <v>150</v>
      </c>
      <c r="F19" s="127" t="s">
        <v>455</v>
      </c>
      <c r="G19" s="128">
        <v>120</v>
      </c>
      <c r="H19" s="126"/>
      <c r="I19" s="187">
        <v>0.08</v>
      </c>
      <c r="J19" s="186">
        <f t="shared" si="0"/>
        <v>0</v>
      </c>
      <c r="K19" s="186">
        <f t="shared" si="1"/>
        <v>0</v>
      </c>
      <c r="L19" s="186">
        <f t="shared" si="2"/>
        <v>0</v>
      </c>
      <c r="M19" s="186">
        <f t="shared" si="3"/>
        <v>0</v>
      </c>
    </row>
    <row r="20" spans="1:13">
      <c r="A20" s="264" t="s">
        <v>49</v>
      </c>
      <c r="B20" s="264"/>
      <c r="C20" s="264"/>
      <c r="D20" s="264"/>
      <c r="E20" s="264"/>
      <c r="F20" s="264"/>
      <c r="G20" s="264"/>
      <c r="H20" s="264"/>
      <c r="I20" s="264"/>
      <c r="J20" s="264"/>
      <c r="K20" s="87">
        <f>SUM(K11:K19)</f>
        <v>0</v>
      </c>
      <c r="L20" s="88" t="s">
        <v>49</v>
      </c>
      <c r="M20" s="87">
        <f>SUM(M11:M19)</f>
        <v>0</v>
      </c>
    </row>
    <row r="21" spans="1:13">
      <c r="A21" s="25"/>
      <c r="B21" s="68"/>
      <c r="C21" s="68"/>
      <c r="D21" s="68"/>
      <c r="E21" s="68"/>
      <c r="F21" s="68"/>
      <c r="G21" s="68"/>
      <c r="H21" s="25"/>
      <c r="I21" s="31"/>
      <c r="J21" s="25"/>
      <c r="K21" s="25"/>
      <c r="L21" s="25"/>
      <c r="M21" s="25"/>
    </row>
    <row r="22" spans="1:13">
      <c r="A22" s="25"/>
      <c r="B22" s="26"/>
      <c r="C22" s="69"/>
      <c r="D22" s="2"/>
      <c r="E22" s="2"/>
      <c r="F22" s="70"/>
      <c r="G22" s="27"/>
      <c r="H22" s="27"/>
      <c r="I22" s="27"/>
      <c r="J22" s="27"/>
      <c r="K22" s="25"/>
      <c r="L22" s="25"/>
      <c r="M22" s="25"/>
    </row>
    <row r="23" spans="1:13">
      <c r="A23" s="25"/>
      <c r="B23" s="28" t="s">
        <v>284</v>
      </c>
      <c r="C23" s="69"/>
      <c r="D23" s="2"/>
      <c r="E23" s="2"/>
      <c r="F23" s="70"/>
      <c r="G23" s="29"/>
      <c r="H23" s="29" t="s">
        <v>50</v>
      </c>
      <c r="I23" s="29"/>
      <c r="J23" s="27"/>
      <c r="K23" s="25"/>
      <c r="L23" s="25"/>
      <c r="M23" s="25"/>
    </row>
    <row r="24" spans="1:13">
      <c r="A24" s="25"/>
      <c r="B24" s="1"/>
      <c r="C24" s="2"/>
      <c r="D24" s="3"/>
      <c r="E24" s="3"/>
      <c r="F24" s="3"/>
      <c r="G24" s="3"/>
      <c r="H24" s="3" t="s">
        <v>51</v>
      </c>
      <c r="I24" s="71"/>
      <c r="J24" s="4"/>
      <c r="K24" s="25"/>
      <c r="L24" s="25"/>
      <c r="M24" s="25"/>
    </row>
  </sheetData>
  <mergeCells count="2">
    <mergeCell ref="A3:M3"/>
    <mergeCell ref="A20:J20"/>
  </mergeCells>
  <pageMargins left="0.7" right="0.7" top="0.75" bottom="0.75" header="0.3" footer="0.3"/>
  <pageSetup paperSize="9" scale="83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M19"/>
  <sheetViews>
    <sheetView topLeftCell="B1" workbookViewId="0">
      <selection activeCell="C18" sqref="C18"/>
    </sheetView>
  </sheetViews>
  <sheetFormatPr defaultRowHeight="15"/>
  <cols>
    <col min="2" max="2" width="24.85546875" bestFit="1" customWidth="1"/>
    <col min="3" max="3" width="43.5703125" bestFit="1" customWidth="1"/>
    <col min="4" max="4" width="17.5703125" bestFit="1" customWidth="1"/>
    <col min="6" max="6" width="10.7109375" customWidth="1"/>
    <col min="8" max="8" width="11.7109375" customWidth="1"/>
    <col min="10" max="10" width="12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586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560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48" customFormat="1" ht="21">
      <c r="A11" s="119" t="s">
        <v>145</v>
      </c>
      <c r="B11" s="46"/>
      <c r="C11" s="127" t="s">
        <v>471</v>
      </c>
      <c r="D11" s="127" t="s">
        <v>475</v>
      </c>
      <c r="E11" s="127" t="s">
        <v>472</v>
      </c>
      <c r="F11" s="127" t="s">
        <v>389</v>
      </c>
      <c r="G11" s="128">
        <v>150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3" s="48" customFormat="1" ht="21">
      <c r="A12" s="119" t="s">
        <v>594</v>
      </c>
      <c r="B12" s="129"/>
      <c r="C12" s="130" t="s">
        <v>473</v>
      </c>
      <c r="D12" s="130" t="s">
        <v>474</v>
      </c>
      <c r="E12" s="127" t="s">
        <v>472</v>
      </c>
      <c r="F12" s="127" t="s">
        <v>389</v>
      </c>
      <c r="G12" s="131">
        <v>100</v>
      </c>
      <c r="H12" s="188"/>
      <c r="I12" s="181">
        <v>0.08</v>
      </c>
      <c r="J12" s="182">
        <f t="shared" ref="J12:J14" si="0">H12*1.08</f>
        <v>0</v>
      </c>
      <c r="K12" s="182">
        <f t="shared" ref="K12:K14" si="1">H12*G12</f>
        <v>0</v>
      </c>
      <c r="L12" s="182">
        <f t="shared" ref="L12:L14" si="2">M12-K12</f>
        <v>0</v>
      </c>
      <c r="M12" s="182">
        <f t="shared" ref="M12:M14" si="3">J12*G12</f>
        <v>0</v>
      </c>
    </row>
    <row r="13" spans="1:13" s="48" customFormat="1" ht="21">
      <c r="A13" s="119" t="s">
        <v>595</v>
      </c>
      <c r="B13" s="46"/>
      <c r="C13" s="132" t="s">
        <v>70</v>
      </c>
      <c r="D13" s="132" t="s">
        <v>476</v>
      </c>
      <c r="E13" s="127" t="s">
        <v>150</v>
      </c>
      <c r="F13" s="127" t="s">
        <v>306</v>
      </c>
      <c r="G13" s="128">
        <v>50</v>
      </c>
      <c r="H13" s="148"/>
      <c r="I13" s="181">
        <v>0.08</v>
      </c>
      <c r="J13" s="182">
        <f t="shared" si="0"/>
        <v>0</v>
      </c>
      <c r="K13" s="182">
        <f t="shared" si="1"/>
        <v>0</v>
      </c>
      <c r="L13" s="182">
        <f t="shared" si="2"/>
        <v>0</v>
      </c>
      <c r="M13" s="182">
        <f t="shared" si="3"/>
        <v>0</v>
      </c>
    </row>
    <row r="14" spans="1:13" s="48" customFormat="1" ht="47.25" customHeight="1">
      <c r="A14" s="119" t="s">
        <v>596</v>
      </c>
      <c r="B14" s="46"/>
      <c r="C14" s="133" t="s">
        <v>477</v>
      </c>
      <c r="D14" s="133" t="s">
        <v>478</v>
      </c>
      <c r="E14" s="127" t="s">
        <v>472</v>
      </c>
      <c r="F14" s="134" t="s">
        <v>178</v>
      </c>
      <c r="G14" s="128">
        <v>350</v>
      </c>
      <c r="H14" s="148"/>
      <c r="I14" s="181">
        <v>0.08</v>
      </c>
      <c r="J14" s="182">
        <f t="shared" si="0"/>
        <v>0</v>
      </c>
      <c r="K14" s="182">
        <f t="shared" si="1"/>
        <v>0</v>
      </c>
      <c r="L14" s="182">
        <f t="shared" si="2"/>
        <v>0</v>
      </c>
      <c r="M14" s="182">
        <f t="shared" si="3"/>
        <v>0</v>
      </c>
    </row>
    <row r="15" spans="1:13">
      <c r="A15" s="264" t="s">
        <v>49</v>
      </c>
      <c r="B15" s="264"/>
      <c r="C15" s="264"/>
      <c r="D15" s="264"/>
      <c r="E15" s="264"/>
      <c r="F15" s="264"/>
      <c r="G15" s="264"/>
      <c r="H15" s="264"/>
      <c r="I15" s="264"/>
      <c r="J15" s="264"/>
      <c r="K15" s="87">
        <f>SUM(K11:K14)</f>
        <v>0</v>
      </c>
      <c r="L15" s="88" t="s">
        <v>49</v>
      </c>
      <c r="M15" s="87">
        <f>SUM(M11:M14)</f>
        <v>0</v>
      </c>
    </row>
    <row r="16" spans="1:13">
      <c r="A16" s="25"/>
      <c r="B16" s="68"/>
      <c r="C16" s="68"/>
      <c r="D16" s="68"/>
      <c r="E16" s="68"/>
      <c r="F16" s="68"/>
      <c r="G16" s="68"/>
      <c r="H16" s="25"/>
      <c r="I16" s="31"/>
      <c r="J16" s="25"/>
      <c r="K16" s="25"/>
      <c r="L16" s="25"/>
      <c r="M16" s="25"/>
    </row>
    <row r="17" spans="1:13">
      <c r="A17" s="25"/>
      <c r="B17" s="26"/>
      <c r="C17" s="69"/>
      <c r="D17" s="2"/>
      <c r="E17" s="2"/>
      <c r="F17" s="70"/>
      <c r="G17" s="27"/>
      <c r="H17" s="27"/>
      <c r="I17" s="27"/>
      <c r="J17" s="27"/>
      <c r="K17" s="25"/>
      <c r="L17" s="25"/>
      <c r="M17" s="25"/>
    </row>
    <row r="18" spans="1:13">
      <c r="A18" s="25"/>
      <c r="B18" s="28" t="s">
        <v>284</v>
      </c>
      <c r="C18" s="69"/>
      <c r="D18" s="2"/>
      <c r="E18" s="2"/>
      <c r="F18" s="70"/>
      <c r="G18" s="29"/>
      <c r="H18" s="29" t="s">
        <v>50</v>
      </c>
      <c r="I18" s="29"/>
      <c r="J18" s="27"/>
      <c r="K18" s="25"/>
      <c r="L18" s="25"/>
      <c r="M18" s="25"/>
    </row>
    <row r="19" spans="1:13">
      <c r="A19" s="25"/>
      <c r="B19" s="1"/>
      <c r="C19" s="2"/>
      <c r="D19" s="3"/>
      <c r="E19" s="3"/>
      <c r="F19" s="3"/>
      <c r="G19" s="3"/>
      <c r="H19" s="3" t="s">
        <v>51</v>
      </c>
      <c r="I19" s="71"/>
      <c r="J19" s="4"/>
      <c r="K19" s="25"/>
      <c r="L19" s="25"/>
      <c r="M19" s="25"/>
    </row>
  </sheetData>
  <mergeCells count="2">
    <mergeCell ref="A3:M3"/>
    <mergeCell ref="A15:J15"/>
  </mergeCells>
  <pageMargins left="0.7" right="0.7" top="0.75" bottom="0.75" header="0.3" footer="0.3"/>
  <pageSetup paperSize="9" scale="69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17"/>
  <sheetViews>
    <sheetView workbookViewId="0">
      <selection activeCell="B5" sqref="B5"/>
    </sheetView>
  </sheetViews>
  <sheetFormatPr defaultRowHeight="15"/>
  <cols>
    <col min="2" max="2" width="24.85546875" bestFit="1" customWidth="1"/>
    <col min="3" max="3" width="29.5703125" customWidth="1"/>
    <col min="6" max="6" width="10.42578125" customWidth="1"/>
    <col min="8" max="8" width="11.85546875" customWidth="1"/>
    <col min="10" max="10" width="11" customWidth="1"/>
    <col min="11" max="11" width="10.140625" bestFit="1" customWidth="1"/>
    <col min="13" max="13" width="10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5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587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48" customFormat="1" ht="21">
      <c r="A11" s="189" t="s">
        <v>145</v>
      </c>
      <c r="B11" s="46"/>
      <c r="C11" s="135" t="s">
        <v>272</v>
      </c>
      <c r="D11" s="135" t="s">
        <v>479</v>
      </c>
      <c r="E11" s="135" t="s">
        <v>150</v>
      </c>
      <c r="F11" s="161" t="s">
        <v>306</v>
      </c>
      <c r="G11" s="136">
        <v>2000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3" s="48" customFormat="1" ht="21">
      <c r="A12" s="189" t="s">
        <v>594</v>
      </c>
      <c r="B12" s="46"/>
      <c r="C12" s="135" t="s">
        <v>73</v>
      </c>
      <c r="D12" s="135" t="s">
        <v>480</v>
      </c>
      <c r="E12" s="135" t="s">
        <v>150</v>
      </c>
      <c r="F12" s="135" t="s">
        <v>481</v>
      </c>
      <c r="G12" s="136">
        <v>12</v>
      </c>
      <c r="H12" s="148"/>
      <c r="I12" s="181">
        <v>0.08</v>
      </c>
      <c r="J12" s="182">
        <f>H12*1.08</f>
        <v>0</v>
      </c>
      <c r="K12" s="182">
        <f>H12*G12</f>
        <v>0</v>
      </c>
      <c r="L12" s="182">
        <f>M12-K12</f>
        <v>0</v>
      </c>
      <c r="M12" s="182">
        <f>J12*G12</f>
        <v>0</v>
      </c>
    </row>
    <row r="13" spans="1:13">
      <c r="A13" s="264" t="s">
        <v>49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87">
        <f>SUM(K11:K12)</f>
        <v>0</v>
      </c>
      <c r="L13" s="88" t="s">
        <v>49</v>
      </c>
      <c r="M13" s="87">
        <f>SUM(M11:M12)</f>
        <v>0</v>
      </c>
    </row>
    <row r="14" spans="1:13">
      <c r="A14" s="25"/>
      <c r="B14" s="68"/>
      <c r="C14" s="68"/>
      <c r="D14" s="68"/>
      <c r="E14" s="68"/>
      <c r="F14" s="68"/>
      <c r="G14" s="68"/>
      <c r="H14" s="25"/>
      <c r="I14" s="31"/>
      <c r="J14" s="25"/>
      <c r="K14" s="25"/>
      <c r="L14" s="25"/>
      <c r="M14" s="25"/>
    </row>
    <row r="15" spans="1:13">
      <c r="A15" s="25"/>
      <c r="B15" s="26"/>
      <c r="C15" s="69"/>
      <c r="D15" s="2"/>
      <c r="E15" s="2"/>
      <c r="F15" s="70"/>
      <c r="G15" s="27"/>
      <c r="H15" s="27"/>
      <c r="I15" s="27"/>
      <c r="J15" s="27"/>
      <c r="K15" s="25"/>
      <c r="L15" s="25"/>
      <c r="M15" s="25"/>
    </row>
    <row r="16" spans="1:13">
      <c r="A16" s="25"/>
      <c r="B16" s="28" t="s">
        <v>284</v>
      </c>
      <c r="C16" s="69"/>
      <c r="D16" s="2"/>
      <c r="E16" s="2"/>
      <c r="F16" s="70"/>
      <c r="G16" s="29"/>
      <c r="H16" s="29" t="s">
        <v>50</v>
      </c>
      <c r="I16" s="29"/>
      <c r="J16" s="27"/>
      <c r="K16" s="25"/>
      <c r="L16" s="25"/>
      <c r="M16" s="25"/>
    </row>
    <row r="17" spans="1:13">
      <c r="A17" s="25"/>
      <c r="B17" s="1"/>
      <c r="C17" s="2"/>
      <c r="D17" s="3"/>
      <c r="E17" s="3"/>
      <c r="F17" s="3"/>
      <c r="G17" s="3"/>
      <c r="H17" s="3" t="s">
        <v>51</v>
      </c>
      <c r="I17" s="71"/>
      <c r="J17" s="4"/>
      <c r="K17" s="25"/>
      <c r="L17" s="25"/>
      <c r="M17" s="25"/>
    </row>
  </sheetData>
  <mergeCells count="2">
    <mergeCell ref="A3:M3"/>
    <mergeCell ref="A13:J13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5"/>
  <sheetViews>
    <sheetView workbookViewId="0">
      <selection activeCell="A6" sqref="A6"/>
    </sheetView>
  </sheetViews>
  <sheetFormatPr defaultRowHeight="15"/>
  <cols>
    <col min="2" max="2" width="24.85546875" bestFit="1" customWidth="1"/>
    <col min="3" max="3" width="30" customWidth="1"/>
    <col min="5" max="5" width="12.28515625" bestFit="1" customWidth="1"/>
    <col min="8" max="8" width="11.140625" customWidth="1"/>
    <col min="10" max="10" width="11" customWidth="1"/>
    <col min="11" max="11" width="11.140625" bestFit="1" customWidth="1"/>
    <col min="12" max="12" width="9.8554687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528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527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18" t="s">
        <v>79</v>
      </c>
      <c r="D11" s="18" t="s">
        <v>107</v>
      </c>
      <c r="E11" s="8" t="s">
        <v>150</v>
      </c>
      <c r="F11" s="18" t="s">
        <v>178</v>
      </c>
      <c r="G11" s="19">
        <v>800</v>
      </c>
      <c r="H11" s="17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18" t="s">
        <v>79</v>
      </c>
      <c r="D12" s="18" t="s">
        <v>200</v>
      </c>
      <c r="E12" s="8" t="s">
        <v>150</v>
      </c>
      <c r="F12" s="18" t="s">
        <v>179</v>
      </c>
      <c r="G12" s="19">
        <v>100</v>
      </c>
      <c r="H12" s="17"/>
      <c r="I12" s="171">
        <v>0.08</v>
      </c>
      <c r="J12" s="172">
        <f t="shared" ref="J12:J20" si="0">H12*1.08</f>
        <v>0</v>
      </c>
      <c r="K12" s="174">
        <f t="shared" ref="K12:K20" si="1">H12*G12</f>
        <v>0</v>
      </c>
      <c r="L12" s="174">
        <f t="shared" ref="L12:L20" si="2">M12-K12</f>
        <v>0</v>
      </c>
      <c r="M12" s="174">
        <f t="shared" ref="M12:M20" si="3">J12*G12</f>
        <v>0</v>
      </c>
    </row>
    <row r="13" spans="1:13" ht="15.75" customHeight="1">
      <c r="A13" s="6" t="s">
        <v>595</v>
      </c>
      <c r="B13" s="14"/>
      <c r="C13" s="18" t="s">
        <v>79</v>
      </c>
      <c r="D13" s="18" t="s">
        <v>270</v>
      </c>
      <c r="E13" s="8" t="s">
        <v>150</v>
      </c>
      <c r="F13" s="18" t="s">
        <v>179</v>
      </c>
      <c r="G13" s="19">
        <v>240</v>
      </c>
      <c r="H13" s="17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20" t="s">
        <v>40</v>
      </c>
      <c r="D14" s="20" t="s">
        <v>221</v>
      </c>
      <c r="E14" s="8" t="s">
        <v>150</v>
      </c>
      <c r="F14" s="20" t="s">
        <v>208</v>
      </c>
      <c r="G14" s="21">
        <v>36</v>
      </c>
      <c r="H14" s="17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8" t="s">
        <v>15</v>
      </c>
      <c r="D15" s="8" t="s">
        <v>200</v>
      </c>
      <c r="E15" s="8" t="s">
        <v>150</v>
      </c>
      <c r="F15" s="8" t="s">
        <v>179</v>
      </c>
      <c r="G15" s="9">
        <v>60</v>
      </c>
      <c r="H15" s="17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15.75" customHeight="1">
      <c r="A16" s="6" t="s">
        <v>598</v>
      </c>
      <c r="B16" s="14"/>
      <c r="C16" s="8" t="s">
        <v>15</v>
      </c>
      <c r="D16" s="8" t="s">
        <v>201</v>
      </c>
      <c r="E16" s="8" t="s">
        <v>44</v>
      </c>
      <c r="F16" s="8" t="s">
        <v>202</v>
      </c>
      <c r="G16" s="9">
        <v>12</v>
      </c>
      <c r="H16" s="17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15.75" customHeight="1">
      <c r="A17" s="6" t="s">
        <v>599</v>
      </c>
      <c r="B17" s="14"/>
      <c r="C17" s="8" t="s">
        <v>15</v>
      </c>
      <c r="D17" s="8" t="s">
        <v>27</v>
      </c>
      <c r="E17" s="8" t="s">
        <v>44</v>
      </c>
      <c r="F17" s="16" t="s">
        <v>199</v>
      </c>
      <c r="G17" s="15">
        <v>12</v>
      </c>
      <c r="H17" s="17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 ht="15.75" customHeight="1">
      <c r="A18" s="6" t="s">
        <v>600</v>
      </c>
      <c r="B18" s="14"/>
      <c r="C18" s="8" t="s">
        <v>34</v>
      </c>
      <c r="D18" s="8" t="s">
        <v>35</v>
      </c>
      <c r="E18" s="8" t="s">
        <v>150</v>
      </c>
      <c r="F18" s="8" t="s">
        <v>178</v>
      </c>
      <c r="G18" s="9">
        <v>60</v>
      </c>
      <c r="H18" s="17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13" ht="15.75" customHeight="1">
      <c r="A19" s="6" t="s">
        <v>601</v>
      </c>
      <c r="B19" s="14"/>
      <c r="C19" s="8" t="s">
        <v>34</v>
      </c>
      <c r="D19" s="8" t="s">
        <v>36</v>
      </c>
      <c r="E19" s="8" t="s">
        <v>44</v>
      </c>
      <c r="F19" s="8" t="s">
        <v>199</v>
      </c>
      <c r="G19" s="9">
        <v>12</v>
      </c>
      <c r="H19" s="17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13" ht="15.75" customHeight="1">
      <c r="A20" s="6" t="s">
        <v>602</v>
      </c>
      <c r="B20" s="14"/>
      <c r="C20" s="18" t="s">
        <v>34</v>
      </c>
      <c r="D20" s="18" t="s">
        <v>37</v>
      </c>
      <c r="E20" s="8" t="s">
        <v>44</v>
      </c>
      <c r="F20" s="18" t="s">
        <v>199</v>
      </c>
      <c r="G20" s="9">
        <v>24</v>
      </c>
      <c r="H20" s="17"/>
      <c r="I20" s="171">
        <v>0.08</v>
      </c>
      <c r="J20" s="172">
        <f t="shared" si="0"/>
        <v>0</v>
      </c>
      <c r="K20" s="174">
        <f t="shared" si="1"/>
        <v>0</v>
      </c>
      <c r="L20" s="174">
        <f t="shared" si="2"/>
        <v>0</v>
      </c>
      <c r="M20" s="174">
        <f t="shared" si="3"/>
        <v>0</v>
      </c>
    </row>
    <row r="21" spans="1:13">
      <c r="A21" s="264" t="s">
        <v>49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66">
        <f>SUM(K11:K20)</f>
        <v>0</v>
      </c>
      <c r="L21" s="67" t="s">
        <v>49</v>
      </c>
      <c r="M21" s="66">
        <f>SUM(M11:M20)</f>
        <v>0</v>
      </c>
    </row>
    <row r="22" spans="1:13">
      <c r="A22" s="25"/>
      <c r="B22" s="68"/>
      <c r="C22" s="68"/>
      <c r="D22" s="68"/>
      <c r="E22" s="68"/>
      <c r="F22" s="68"/>
      <c r="G22" s="68"/>
      <c r="H22" s="25"/>
      <c r="I22" s="31"/>
      <c r="J22" s="25"/>
      <c r="K22" s="25"/>
      <c r="L22" s="25"/>
      <c r="M22" s="25"/>
    </row>
    <row r="23" spans="1:13">
      <c r="A23" s="25"/>
      <c r="B23" s="26"/>
      <c r="C23" s="69"/>
      <c r="D23" s="2"/>
      <c r="E23" s="2"/>
      <c r="F23" s="70"/>
      <c r="G23" s="27"/>
      <c r="H23" s="27"/>
      <c r="I23" s="27"/>
      <c r="J23" s="27"/>
      <c r="K23" s="25"/>
      <c r="L23" s="25"/>
      <c r="M23" s="25"/>
    </row>
    <row r="24" spans="1:13">
      <c r="A24" s="25"/>
      <c r="B24" s="28" t="s">
        <v>284</v>
      </c>
      <c r="C24" s="69"/>
      <c r="D24" s="2"/>
      <c r="E24" s="2"/>
      <c r="F24" s="70"/>
      <c r="G24" s="29"/>
      <c r="H24" s="29" t="s">
        <v>50</v>
      </c>
      <c r="I24" s="29"/>
      <c r="J24" s="27"/>
      <c r="K24" s="25"/>
      <c r="L24" s="25"/>
      <c r="M24" s="25"/>
    </row>
    <row r="25" spans="1:13">
      <c r="A25" s="25"/>
      <c r="B25" s="1"/>
      <c r="C25" s="2"/>
      <c r="D25" s="3"/>
      <c r="E25" s="3"/>
      <c r="F25" s="3"/>
      <c r="G25" s="3"/>
      <c r="H25" s="3" t="s">
        <v>51</v>
      </c>
      <c r="I25" s="71"/>
      <c r="J25" s="4"/>
      <c r="K25" s="25"/>
      <c r="L25" s="25"/>
      <c r="M25" s="25"/>
    </row>
  </sheetData>
  <mergeCells count="2">
    <mergeCell ref="A3:M3"/>
    <mergeCell ref="A21:J21"/>
  </mergeCells>
  <pageMargins left="0.7" right="0.7" top="0.75" bottom="0.75" header="0.3" footer="0.3"/>
  <pageSetup paperSize="9" scale="80" fitToHeight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M24"/>
  <sheetViews>
    <sheetView workbookViewId="0">
      <selection activeCell="E22" sqref="E22"/>
    </sheetView>
  </sheetViews>
  <sheetFormatPr defaultRowHeight="15"/>
  <cols>
    <col min="2" max="2" width="24.85546875" bestFit="1" customWidth="1"/>
    <col min="3" max="3" width="24.42578125" customWidth="1"/>
    <col min="5" max="5" width="31.85546875" bestFit="1" customWidth="1"/>
    <col min="6" max="6" width="10.42578125" customWidth="1"/>
    <col min="8" max="8" width="12.42578125" customWidth="1"/>
    <col min="10" max="10" width="11.14062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588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560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48" customFormat="1" ht="12.75">
      <c r="A11" s="189" t="s">
        <v>145</v>
      </c>
      <c r="B11" s="190"/>
      <c r="C11" s="127" t="s">
        <v>156</v>
      </c>
      <c r="D11" s="146" t="s">
        <v>489</v>
      </c>
      <c r="E11" s="127" t="s">
        <v>155</v>
      </c>
      <c r="F11" s="146" t="s">
        <v>389</v>
      </c>
      <c r="G11" s="128">
        <v>50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3" s="48" customFormat="1" ht="12.75">
      <c r="A12" s="189" t="s">
        <v>594</v>
      </c>
      <c r="B12" s="190"/>
      <c r="C12" s="127" t="s">
        <v>156</v>
      </c>
      <c r="D12" s="146" t="s">
        <v>104</v>
      </c>
      <c r="E12" s="127" t="s">
        <v>155</v>
      </c>
      <c r="F12" s="146" t="s">
        <v>389</v>
      </c>
      <c r="G12" s="128">
        <v>30</v>
      </c>
      <c r="H12" s="148"/>
      <c r="I12" s="181">
        <v>0.08</v>
      </c>
      <c r="J12" s="182">
        <f t="shared" ref="J12:J17" si="0">H12*1.08</f>
        <v>0</v>
      </c>
      <c r="K12" s="182">
        <f t="shared" ref="K12:K17" si="1">H12*G12</f>
        <v>0</v>
      </c>
      <c r="L12" s="182">
        <f t="shared" ref="L12:L17" si="2">M12-K12</f>
        <v>0</v>
      </c>
      <c r="M12" s="182">
        <f t="shared" ref="M12:M17" si="3">J12*G12</f>
        <v>0</v>
      </c>
    </row>
    <row r="13" spans="1:13" s="48" customFormat="1" ht="12.75">
      <c r="A13" s="189" t="s">
        <v>595</v>
      </c>
      <c r="B13" s="191"/>
      <c r="C13" s="127" t="s">
        <v>156</v>
      </c>
      <c r="D13" s="149" t="s">
        <v>488</v>
      </c>
      <c r="E13" s="127" t="s">
        <v>155</v>
      </c>
      <c r="F13" s="146" t="s">
        <v>389</v>
      </c>
      <c r="G13" s="131">
        <v>20</v>
      </c>
      <c r="H13" s="188"/>
      <c r="I13" s="181">
        <v>0.08</v>
      </c>
      <c r="J13" s="182">
        <f t="shared" si="0"/>
        <v>0</v>
      </c>
      <c r="K13" s="182">
        <f t="shared" si="1"/>
        <v>0</v>
      </c>
      <c r="L13" s="182">
        <f t="shared" si="2"/>
        <v>0</v>
      </c>
      <c r="M13" s="182">
        <f t="shared" si="3"/>
        <v>0</v>
      </c>
    </row>
    <row r="14" spans="1:13" s="48" customFormat="1" ht="12.75">
      <c r="A14" s="189" t="s">
        <v>596</v>
      </c>
      <c r="B14" s="190"/>
      <c r="C14" s="127" t="s">
        <v>156</v>
      </c>
      <c r="D14" s="127" t="s">
        <v>29</v>
      </c>
      <c r="E14" s="127" t="s">
        <v>155</v>
      </c>
      <c r="F14" s="146" t="s">
        <v>389</v>
      </c>
      <c r="G14" s="128">
        <v>12</v>
      </c>
      <c r="H14" s="148"/>
      <c r="I14" s="181">
        <v>0.08</v>
      </c>
      <c r="J14" s="182">
        <f t="shared" si="0"/>
        <v>0</v>
      </c>
      <c r="K14" s="182">
        <f t="shared" si="1"/>
        <v>0</v>
      </c>
      <c r="L14" s="182">
        <f t="shared" si="2"/>
        <v>0</v>
      </c>
      <c r="M14" s="182">
        <f t="shared" si="3"/>
        <v>0</v>
      </c>
    </row>
    <row r="15" spans="1:13" s="47" customFormat="1" ht="21">
      <c r="A15" s="189" t="s">
        <v>597</v>
      </c>
      <c r="B15" s="190"/>
      <c r="C15" s="127" t="s">
        <v>74</v>
      </c>
      <c r="D15" s="127" t="s">
        <v>56</v>
      </c>
      <c r="E15" s="127" t="s">
        <v>154</v>
      </c>
      <c r="F15" s="127" t="s">
        <v>490</v>
      </c>
      <c r="G15" s="128">
        <v>1000</v>
      </c>
      <c r="H15" s="148"/>
      <c r="I15" s="181">
        <v>0.08</v>
      </c>
      <c r="J15" s="182">
        <f t="shared" si="0"/>
        <v>0</v>
      </c>
      <c r="K15" s="182">
        <f t="shared" si="1"/>
        <v>0</v>
      </c>
      <c r="L15" s="182">
        <f t="shared" si="2"/>
        <v>0</v>
      </c>
      <c r="M15" s="182">
        <f t="shared" si="3"/>
        <v>0</v>
      </c>
    </row>
    <row r="16" spans="1:13" s="47" customFormat="1">
      <c r="A16" s="189" t="s">
        <v>598</v>
      </c>
      <c r="B16" s="190"/>
      <c r="C16" s="127" t="s">
        <v>492</v>
      </c>
      <c r="D16" s="127" t="s">
        <v>476</v>
      </c>
      <c r="E16" s="127" t="s">
        <v>150</v>
      </c>
      <c r="F16" s="127" t="s">
        <v>179</v>
      </c>
      <c r="G16" s="128">
        <v>550</v>
      </c>
      <c r="H16" s="148"/>
      <c r="I16" s="181">
        <v>0.08</v>
      </c>
      <c r="J16" s="182">
        <f t="shared" si="0"/>
        <v>0</v>
      </c>
      <c r="K16" s="182">
        <f t="shared" si="1"/>
        <v>0</v>
      </c>
      <c r="L16" s="182">
        <f t="shared" si="2"/>
        <v>0</v>
      </c>
      <c r="M16" s="182">
        <f t="shared" si="3"/>
        <v>0</v>
      </c>
    </row>
    <row r="17" spans="1:13" s="47" customFormat="1">
      <c r="A17" s="189" t="s">
        <v>599</v>
      </c>
      <c r="B17" s="190"/>
      <c r="C17" s="127" t="s">
        <v>492</v>
      </c>
      <c r="D17" s="127" t="s">
        <v>491</v>
      </c>
      <c r="E17" s="127" t="s">
        <v>150</v>
      </c>
      <c r="F17" s="127" t="s">
        <v>179</v>
      </c>
      <c r="G17" s="128">
        <v>450</v>
      </c>
      <c r="H17" s="148"/>
      <c r="I17" s="181">
        <v>0.08</v>
      </c>
      <c r="J17" s="182">
        <f t="shared" si="0"/>
        <v>0</v>
      </c>
      <c r="K17" s="182">
        <f t="shared" si="1"/>
        <v>0</v>
      </c>
      <c r="L17" s="182">
        <f t="shared" si="2"/>
        <v>0</v>
      </c>
      <c r="M17" s="182">
        <f t="shared" si="3"/>
        <v>0</v>
      </c>
    </row>
    <row r="18" spans="1:13">
      <c r="A18" s="264" t="s">
        <v>49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87">
        <f>SUM(K11:K17)</f>
        <v>0</v>
      </c>
      <c r="L18" s="88" t="s">
        <v>49</v>
      </c>
      <c r="M18" s="87">
        <f>SUM(M11:M17)</f>
        <v>0</v>
      </c>
    </row>
    <row r="19" spans="1:13">
      <c r="A19" s="25"/>
      <c r="B19" s="68"/>
      <c r="C19" s="68"/>
      <c r="D19" s="68"/>
      <c r="E19" s="68"/>
      <c r="F19" s="68"/>
      <c r="G19" s="68"/>
      <c r="H19" s="25"/>
      <c r="I19" s="31"/>
      <c r="J19" s="25"/>
      <c r="K19" s="25"/>
      <c r="L19" s="25"/>
      <c r="M19" s="25"/>
    </row>
    <row r="20" spans="1:13">
      <c r="A20" s="25"/>
      <c r="B20" s="26"/>
      <c r="C20" s="69"/>
      <c r="D20" s="2"/>
      <c r="E20" s="2"/>
      <c r="F20" s="70"/>
      <c r="G20" s="27"/>
      <c r="H20" s="27"/>
      <c r="I20" s="27"/>
      <c r="J20" s="27"/>
      <c r="K20" s="25"/>
      <c r="L20" s="25"/>
      <c r="M20" s="25"/>
    </row>
    <row r="21" spans="1:13">
      <c r="A21" s="25"/>
      <c r="B21" s="28" t="s">
        <v>284</v>
      </c>
      <c r="C21" s="69"/>
      <c r="D21" s="2"/>
      <c r="E21" s="2"/>
      <c r="F21" s="70"/>
      <c r="G21" s="29"/>
      <c r="H21" s="29" t="s">
        <v>50</v>
      </c>
      <c r="I21" s="29"/>
      <c r="J21" s="27"/>
      <c r="K21" s="25"/>
      <c r="L21" s="25"/>
      <c r="M21" s="25"/>
    </row>
    <row r="22" spans="1:13">
      <c r="A22" s="25"/>
      <c r="B22" s="1"/>
      <c r="C22" s="2"/>
      <c r="D22" s="3"/>
      <c r="E22" s="3"/>
      <c r="F22" s="3"/>
      <c r="G22" s="3"/>
      <c r="H22" s="3" t="s">
        <v>51</v>
      </c>
      <c r="I22" s="71"/>
      <c r="J22" s="4"/>
      <c r="K22" s="25"/>
      <c r="L22" s="25"/>
      <c r="M22" s="25"/>
    </row>
    <row r="24" spans="1:13" s="45" customFormat="1">
      <c r="B24" s="162" t="s">
        <v>514</v>
      </c>
    </row>
  </sheetData>
  <mergeCells count="2">
    <mergeCell ref="A3:M3"/>
    <mergeCell ref="A18:J18"/>
  </mergeCells>
  <pageMargins left="0.7" right="0.7" top="0.75" bottom="0.75" header="0.3" footer="0.3"/>
  <pageSetup paperSize="9" scale="70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M21"/>
  <sheetViews>
    <sheetView workbookViewId="0">
      <selection activeCell="D22" sqref="D22"/>
    </sheetView>
  </sheetViews>
  <sheetFormatPr defaultRowHeight="15"/>
  <cols>
    <col min="3" max="3" width="39.7109375" customWidth="1"/>
    <col min="6" max="6" width="11.28515625" customWidth="1"/>
    <col min="8" max="8" width="11.7109375" customWidth="1"/>
    <col min="10" max="10" width="12" customWidth="1"/>
    <col min="11" max="11" width="12.5703125" bestFit="1" customWidth="1"/>
    <col min="13" max="13" width="13.425781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8.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642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643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1">
      <c r="A11" s="119" t="s">
        <v>145</v>
      </c>
      <c r="B11" s="46"/>
      <c r="C11" s="239" t="s">
        <v>632</v>
      </c>
      <c r="D11" s="235" t="s">
        <v>630</v>
      </c>
      <c r="E11" s="127" t="s">
        <v>631</v>
      </c>
      <c r="F11" s="127" t="s">
        <v>374</v>
      </c>
      <c r="G11" s="128">
        <v>25</v>
      </c>
      <c r="H11" s="148"/>
      <c r="I11" s="181">
        <v>0.08</v>
      </c>
      <c r="J11" s="182">
        <f>H11*1.08</f>
        <v>0</v>
      </c>
      <c r="K11" s="182">
        <f>H11*G11</f>
        <v>0</v>
      </c>
      <c r="L11" s="182">
        <f>M11-K11</f>
        <v>0</v>
      </c>
      <c r="M11" s="182">
        <f>J11*G11</f>
        <v>0</v>
      </c>
    </row>
    <row r="12" spans="1:13" ht="21">
      <c r="A12" s="119" t="s">
        <v>594</v>
      </c>
      <c r="B12" s="129"/>
      <c r="C12" s="239" t="s">
        <v>634</v>
      </c>
      <c r="D12" s="240" t="s">
        <v>633</v>
      </c>
      <c r="E12" s="127" t="s">
        <v>631</v>
      </c>
      <c r="F12" s="127" t="s">
        <v>374</v>
      </c>
      <c r="G12" s="131">
        <v>10</v>
      </c>
      <c r="H12" s="188"/>
      <c r="I12" s="181">
        <v>0.08</v>
      </c>
      <c r="J12" s="182">
        <f t="shared" ref="J12:J16" si="0">H12*1.08</f>
        <v>0</v>
      </c>
      <c r="K12" s="182">
        <f t="shared" ref="K12:K16" si="1">H12*G12</f>
        <v>0</v>
      </c>
      <c r="L12" s="182">
        <f t="shared" ref="L12:L16" si="2">M12-K12</f>
        <v>0</v>
      </c>
      <c r="M12" s="182">
        <f t="shared" ref="M12:M16" si="3">J12*G12</f>
        <v>0</v>
      </c>
    </row>
    <row r="13" spans="1:13" ht="21">
      <c r="A13" s="119" t="s">
        <v>595</v>
      </c>
      <c r="B13" s="46"/>
      <c r="C13" s="239" t="s">
        <v>634</v>
      </c>
      <c r="D13" s="240" t="s">
        <v>635</v>
      </c>
      <c r="E13" s="127" t="s">
        <v>631</v>
      </c>
      <c r="F13" s="127" t="s">
        <v>374</v>
      </c>
      <c r="G13" s="128">
        <v>10</v>
      </c>
      <c r="H13" s="148"/>
      <c r="I13" s="181">
        <v>0.08</v>
      </c>
      <c r="J13" s="182">
        <f t="shared" si="0"/>
        <v>0</v>
      </c>
      <c r="K13" s="182">
        <f t="shared" si="1"/>
        <v>0</v>
      </c>
      <c r="L13" s="182">
        <f t="shared" si="2"/>
        <v>0</v>
      </c>
      <c r="M13" s="182">
        <f t="shared" si="3"/>
        <v>0</v>
      </c>
    </row>
    <row r="14" spans="1:13" ht="21">
      <c r="A14" s="119" t="s">
        <v>596</v>
      </c>
      <c r="B14" s="129"/>
      <c r="C14" s="239" t="s">
        <v>638</v>
      </c>
      <c r="D14" s="240" t="s">
        <v>636</v>
      </c>
      <c r="E14" s="238" t="s">
        <v>637</v>
      </c>
      <c r="F14" s="235" t="s">
        <v>374</v>
      </c>
      <c r="G14" s="236">
        <v>10</v>
      </c>
      <c r="H14" s="237"/>
      <c r="I14" s="181">
        <v>0.08</v>
      </c>
      <c r="J14" s="182">
        <f t="shared" si="0"/>
        <v>0</v>
      </c>
      <c r="K14" s="182">
        <f t="shared" si="1"/>
        <v>0</v>
      </c>
      <c r="L14" s="182">
        <f t="shared" si="2"/>
        <v>0</v>
      </c>
      <c r="M14" s="182">
        <f t="shared" si="3"/>
        <v>0</v>
      </c>
    </row>
    <row r="15" spans="1:13" ht="21">
      <c r="A15" s="119" t="s">
        <v>597</v>
      </c>
      <c r="B15" s="129"/>
      <c r="C15" s="239" t="s">
        <v>640</v>
      </c>
      <c r="D15" s="240" t="s">
        <v>639</v>
      </c>
      <c r="E15" s="127" t="s">
        <v>631</v>
      </c>
      <c r="F15" s="235" t="s">
        <v>374</v>
      </c>
      <c r="G15" s="236">
        <v>5</v>
      </c>
      <c r="H15" s="237"/>
      <c r="I15" s="181">
        <v>0.08</v>
      </c>
      <c r="J15" s="182">
        <f t="shared" si="0"/>
        <v>0</v>
      </c>
      <c r="K15" s="182">
        <f t="shared" si="1"/>
        <v>0</v>
      </c>
      <c r="L15" s="182">
        <f t="shared" si="2"/>
        <v>0</v>
      </c>
      <c r="M15" s="182">
        <f t="shared" si="3"/>
        <v>0</v>
      </c>
    </row>
    <row r="16" spans="1:13" ht="21">
      <c r="A16" s="119" t="s">
        <v>598</v>
      </c>
      <c r="B16" s="46"/>
      <c r="C16" s="239" t="s">
        <v>640</v>
      </c>
      <c r="D16" s="241" t="s">
        <v>641</v>
      </c>
      <c r="E16" s="127" t="s">
        <v>631</v>
      </c>
      <c r="F16" s="134" t="s">
        <v>374</v>
      </c>
      <c r="G16" s="128">
        <v>5</v>
      </c>
      <c r="H16" s="148"/>
      <c r="I16" s="181">
        <v>0.08</v>
      </c>
      <c r="J16" s="182">
        <f t="shared" si="0"/>
        <v>0</v>
      </c>
      <c r="K16" s="182">
        <f t="shared" si="1"/>
        <v>0</v>
      </c>
      <c r="L16" s="182">
        <f t="shared" si="2"/>
        <v>0</v>
      </c>
      <c r="M16" s="182">
        <f t="shared" si="3"/>
        <v>0</v>
      </c>
    </row>
    <row r="17" spans="1:13">
      <c r="A17" s="264" t="s">
        <v>49</v>
      </c>
      <c r="B17" s="264"/>
      <c r="C17" s="264"/>
      <c r="D17" s="264"/>
      <c r="E17" s="264"/>
      <c r="F17" s="264"/>
      <c r="G17" s="264"/>
      <c r="H17" s="264"/>
      <c r="I17" s="264"/>
      <c r="J17" s="264"/>
      <c r="K17" s="87">
        <f>SUM(K11:K16)</f>
        <v>0</v>
      </c>
      <c r="L17" s="88" t="s">
        <v>49</v>
      </c>
      <c r="M17" s="87">
        <f>SUM(M11:M16)</f>
        <v>0</v>
      </c>
    </row>
    <row r="18" spans="1:13">
      <c r="A18" s="25"/>
      <c r="B18" s="68"/>
      <c r="C18" s="68"/>
      <c r="D18" s="68"/>
      <c r="E18" s="68"/>
      <c r="F18" s="68"/>
      <c r="G18" s="68"/>
      <c r="H18" s="25"/>
      <c r="I18" s="31"/>
      <c r="J18" s="25"/>
      <c r="K18" s="25"/>
      <c r="L18" s="25"/>
      <c r="M18" s="25"/>
    </row>
    <row r="19" spans="1:13">
      <c r="A19" s="25"/>
      <c r="B19" s="26"/>
      <c r="C19" s="69"/>
      <c r="D19" s="2"/>
      <c r="E19" s="2"/>
      <c r="F19" s="70"/>
      <c r="G19" s="27"/>
      <c r="H19" s="27"/>
      <c r="I19" s="27"/>
      <c r="J19" s="27"/>
      <c r="K19" s="25"/>
      <c r="L19" s="25"/>
      <c r="M19" s="25"/>
    </row>
    <row r="20" spans="1:13">
      <c r="A20" s="25"/>
      <c r="B20" s="28" t="s">
        <v>284</v>
      </c>
      <c r="C20" s="69"/>
      <c r="D20" s="2"/>
      <c r="E20" s="2"/>
      <c r="F20" s="70"/>
      <c r="G20" s="29"/>
      <c r="H20" s="29" t="s">
        <v>50</v>
      </c>
      <c r="I20" s="29"/>
      <c r="J20" s="27"/>
      <c r="K20" s="25"/>
      <c r="L20" s="25"/>
      <c r="M20" s="25"/>
    </row>
    <row r="21" spans="1:13">
      <c r="A21" s="25"/>
      <c r="B21" s="1"/>
      <c r="C21" s="2"/>
      <c r="D21" s="3"/>
      <c r="E21" s="3"/>
      <c r="F21" s="3"/>
      <c r="G21" s="3"/>
      <c r="H21" s="3" t="s">
        <v>51</v>
      </c>
      <c r="I21" s="71"/>
      <c r="J21" s="4"/>
      <c r="K21" s="25"/>
      <c r="L21" s="25"/>
      <c r="M21" s="25"/>
    </row>
  </sheetData>
  <mergeCells count="2">
    <mergeCell ref="A3:M3"/>
    <mergeCell ref="A17:J17"/>
  </mergeCells>
  <pageMargins left="0.7" right="0.7" top="0.75" bottom="0.75" header="0.3" footer="0.3"/>
  <pageSetup paperSize="9" scale="83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M16"/>
  <sheetViews>
    <sheetView topLeftCell="B1" workbookViewId="0">
      <selection activeCell="C5" sqref="C5"/>
    </sheetView>
  </sheetViews>
  <sheetFormatPr defaultRowHeight="15"/>
  <cols>
    <col min="3" max="3" width="57.5703125" customWidth="1"/>
    <col min="6" max="6" width="11.42578125" customWidth="1"/>
    <col min="8" max="8" width="12.85546875" customWidth="1"/>
    <col min="10" max="10" width="11.7109375" customWidth="1"/>
    <col min="11" max="11" width="11.140625" bestFit="1" customWidth="1"/>
    <col min="13" max="13" width="11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0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644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643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116"/>
      <c r="B10" s="117"/>
      <c r="C10" s="122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1">
      <c r="A11" s="119" t="s">
        <v>145</v>
      </c>
      <c r="B11" s="46"/>
      <c r="C11" s="239" t="s">
        <v>647</v>
      </c>
      <c r="D11" s="235" t="s">
        <v>645</v>
      </c>
      <c r="E11" s="127" t="s">
        <v>646</v>
      </c>
      <c r="F11" s="127" t="s">
        <v>186</v>
      </c>
      <c r="G11" s="128">
        <v>8000</v>
      </c>
      <c r="H11" s="148"/>
      <c r="I11" s="181">
        <v>0.08</v>
      </c>
      <c r="J11" s="182">
        <f>H11*1.08</f>
        <v>0</v>
      </c>
      <c r="K11" s="182">
        <f>H11*G11</f>
        <v>0</v>
      </c>
      <c r="L11" s="182"/>
      <c r="M11" s="182">
        <f>J11*G11</f>
        <v>0</v>
      </c>
    </row>
    <row r="12" spans="1:13">
      <c r="A12" s="264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87">
        <f>SUM(K11:K11)</f>
        <v>0</v>
      </c>
      <c r="L12" s="88" t="s">
        <v>49</v>
      </c>
      <c r="M12" s="87">
        <f>SUM(M11:M11)</f>
        <v>0</v>
      </c>
    </row>
    <row r="13" spans="1:13">
      <c r="A13" s="25"/>
      <c r="B13" s="68"/>
      <c r="C13" s="68"/>
      <c r="D13" s="68"/>
      <c r="E13" s="68"/>
      <c r="F13" s="68"/>
      <c r="G13" s="68"/>
      <c r="H13" s="25"/>
      <c r="I13" s="31"/>
      <c r="J13" s="25"/>
      <c r="K13" s="25"/>
      <c r="L13" s="25"/>
      <c r="M13" s="25"/>
    </row>
    <row r="14" spans="1:13">
      <c r="A14" s="25"/>
      <c r="B14" s="26"/>
      <c r="C14" s="69"/>
      <c r="D14" s="2"/>
      <c r="E14" s="2"/>
      <c r="F14" s="70"/>
      <c r="G14" s="27"/>
      <c r="H14" s="27"/>
      <c r="I14" s="27"/>
      <c r="J14" s="27"/>
      <c r="K14" s="25"/>
      <c r="L14" s="25"/>
      <c r="M14" s="25"/>
    </row>
    <row r="15" spans="1:13">
      <c r="A15" s="25"/>
      <c r="B15" s="28" t="s">
        <v>284</v>
      </c>
      <c r="C15" s="69"/>
      <c r="D15" s="2"/>
      <c r="E15" s="2"/>
      <c r="F15" s="70"/>
      <c r="G15" s="29"/>
      <c r="H15" s="29" t="s">
        <v>50</v>
      </c>
      <c r="I15" s="29"/>
      <c r="J15" s="27"/>
      <c r="K15" s="25"/>
      <c r="L15" s="25"/>
      <c r="M15" s="25"/>
    </row>
    <row r="16" spans="1:13">
      <c r="A16" s="25"/>
      <c r="B16" s="1"/>
      <c r="C16" s="2"/>
      <c r="D16" s="3"/>
      <c r="E16" s="3"/>
      <c r="F16" s="3"/>
      <c r="G16" s="3"/>
      <c r="H16" s="3" t="s">
        <v>51</v>
      </c>
      <c r="I16" s="71"/>
      <c r="J16" s="4"/>
      <c r="K16" s="25"/>
      <c r="L16" s="25"/>
      <c r="M16" s="25"/>
    </row>
  </sheetData>
  <mergeCells count="2">
    <mergeCell ref="A3:M3"/>
    <mergeCell ref="A12:J12"/>
  </mergeCells>
  <pageMargins left="0.7" right="0.7" top="0.75" bottom="0.75" header="0.3" footer="0.3"/>
  <pageSetup paperSize="9" scale="76" fitToHeight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N16"/>
  <sheetViews>
    <sheetView tabSelected="1" workbookViewId="0">
      <selection activeCell="B5" sqref="B5"/>
    </sheetView>
  </sheetViews>
  <sheetFormatPr defaultRowHeight="15"/>
  <cols>
    <col min="3" max="3" width="70.140625" customWidth="1"/>
    <col min="7" max="7" width="11.140625" customWidth="1"/>
    <col min="9" max="9" width="12.140625" customWidth="1"/>
    <col min="11" max="11" width="12.140625" customWidth="1"/>
    <col min="12" max="12" width="9.85546875" bestFit="1" customWidth="1"/>
    <col min="14" max="14" width="9.85546875" bestFit="1" customWidth="1"/>
  </cols>
  <sheetData>
    <row r="1" spans="1:14">
      <c r="B1" s="1" t="s">
        <v>656</v>
      </c>
      <c r="C1" s="2"/>
      <c r="D1" s="3"/>
      <c r="E1" s="3"/>
      <c r="F1" s="3"/>
      <c r="G1" s="3"/>
      <c r="H1" s="3"/>
      <c r="I1" s="3"/>
      <c r="K1" s="4"/>
      <c r="M1" s="4" t="s">
        <v>654</v>
      </c>
    </row>
    <row r="2" spans="1:14">
      <c r="B2" s="1"/>
      <c r="C2" s="2"/>
      <c r="D2" s="3"/>
      <c r="E2" s="3"/>
      <c r="F2" s="3"/>
      <c r="G2" s="3"/>
      <c r="H2" s="3"/>
      <c r="I2" s="3"/>
      <c r="J2" s="4"/>
      <c r="K2" s="4"/>
    </row>
    <row r="3" spans="1:14" ht="27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>
      <c r="A5" s="4"/>
      <c r="B5" s="5" t="s">
        <v>660</v>
      </c>
      <c r="C5" s="4"/>
      <c r="D5" s="4"/>
      <c r="E5" s="4"/>
      <c r="F5" s="4"/>
      <c r="G5" s="4"/>
      <c r="H5" s="4"/>
      <c r="I5" s="4"/>
      <c r="J5" s="4"/>
      <c r="K5" s="4"/>
    </row>
    <row r="6" spans="1:14">
      <c r="B6" s="5" t="s">
        <v>560</v>
      </c>
      <c r="C6" s="4"/>
    </row>
    <row r="7" spans="1:14">
      <c r="B7" s="62"/>
      <c r="C7" s="4"/>
    </row>
    <row r="8" spans="1:14" ht="42">
      <c r="A8" s="63" t="s">
        <v>144</v>
      </c>
      <c r="B8" s="63" t="s">
        <v>279</v>
      </c>
      <c r="C8" s="63" t="s">
        <v>0</v>
      </c>
      <c r="D8" s="63" t="s">
        <v>1</v>
      </c>
      <c r="E8" s="242" t="s">
        <v>651</v>
      </c>
      <c r="F8" s="63" t="s">
        <v>2</v>
      </c>
      <c r="G8" s="63" t="s">
        <v>146</v>
      </c>
      <c r="H8" s="63" t="s">
        <v>3</v>
      </c>
      <c r="I8" s="63" t="s">
        <v>4</v>
      </c>
      <c r="J8" s="63" t="s">
        <v>280</v>
      </c>
      <c r="K8" s="63" t="s">
        <v>5</v>
      </c>
      <c r="L8" s="63" t="s">
        <v>281</v>
      </c>
      <c r="M8" s="63" t="s">
        <v>282</v>
      </c>
      <c r="N8" s="63" t="s">
        <v>655</v>
      </c>
    </row>
    <row r="9" spans="1:14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  <c r="N9" s="244">
        <v>14</v>
      </c>
    </row>
    <row r="10" spans="1:14">
      <c r="A10" s="116"/>
      <c r="B10" s="117"/>
      <c r="C10" s="122"/>
      <c r="D10" s="86"/>
      <c r="E10" s="243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43.5" customHeight="1">
      <c r="A11" s="119" t="s">
        <v>145</v>
      </c>
      <c r="B11" s="46"/>
      <c r="C11" s="239" t="s">
        <v>652</v>
      </c>
      <c r="D11" s="235" t="s">
        <v>650</v>
      </c>
      <c r="E11" s="235" t="s">
        <v>653</v>
      </c>
      <c r="F11" s="127" t="s">
        <v>648</v>
      </c>
      <c r="G11" s="127" t="s">
        <v>649</v>
      </c>
      <c r="H11" s="128">
        <v>10</v>
      </c>
      <c r="I11" s="148"/>
      <c r="J11" s="181">
        <v>0.08</v>
      </c>
      <c r="K11" s="182">
        <f>I11*1.08</f>
        <v>0</v>
      </c>
      <c r="L11" s="182">
        <f>I11*H11</f>
        <v>0</v>
      </c>
      <c r="M11" s="182">
        <f>N11-L11</f>
        <v>0</v>
      </c>
      <c r="N11" s="182">
        <f>K11*H11</f>
        <v>0</v>
      </c>
    </row>
    <row r="12" spans="1:14">
      <c r="A12" s="264" t="s">
        <v>49</v>
      </c>
      <c r="B12" s="264"/>
      <c r="C12" s="264"/>
      <c r="D12" s="264"/>
      <c r="E12" s="275"/>
      <c r="F12" s="264"/>
      <c r="G12" s="264"/>
      <c r="H12" s="264"/>
      <c r="I12" s="264"/>
      <c r="J12" s="264"/>
      <c r="K12" s="264"/>
      <c r="L12" s="87">
        <f>SUM(L11:L11)</f>
        <v>0</v>
      </c>
      <c r="M12" s="88" t="s">
        <v>49</v>
      </c>
      <c r="N12" s="87">
        <f>SUM(N11:N11)</f>
        <v>0</v>
      </c>
    </row>
    <row r="13" spans="1:14">
      <c r="A13" s="25"/>
      <c r="B13" s="68"/>
      <c r="C13" s="68"/>
      <c r="D13" s="68"/>
      <c r="E13" s="68"/>
      <c r="F13" s="68"/>
      <c r="G13" s="68"/>
      <c r="H13" s="68"/>
      <c r="I13" s="25"/>
      <c r="J13" s="31"/>
      <c r="K13" s="25"/>
      <c r="L13" s="25"/>
      <c r="M13" s="25"/>
      <c r="N13" s="25"/>
    </row>
    <row r="14" spans="1:14">
      <c r="A14" s="25"/>
      <c r="B14" s="26"/>
      <c r="C14" s="69"/>
      <c r="D14" s="2"/>
      <c r="E14" s="2"/>
      <c r="F14" s="2"/>
      <c r="G14" s="70"/>
      <c r="H14" s="27"/>
      <c r="I14" s="27"/>
      <c r="J14" s="27"/>
      <c r="K14" s="27"/>
      <c r="L14" s="25"/>
      <c r="M14" s="25"/>
      <c r="N14" s="25"/>
    </row>
    <row r="15" spans="1:14">
      <c r="A15" s="25"/>
      <c r="B15" s="28" t="s">
        <v>284</v>
      </c>
      <c r="C15" s="69"/>
      <c r="D15" s="2"/>
      <c r="E15" s="2"/>
      <c r="F15" s="2"/>
      <c r="G15" s="70"/>
      <c r="H15" s="29"/>
      <c r="I15" s="29" t="s">
        <v>50</v>
      </c>
      <c r="J15" s="29"/>
      <c r="K15" s="27"/>
      <c r="L15" s="25"/>
      <c r="M15" s="25"/>
      <c r="N15" s="25"/>
    </row>
    <row r="16" spans="1:14">
      <c r="A16" s="25"/>
      <c r="B16" s="1"/>
      <c r="C16" s="2"/>
      <c r="D16" s="3"/>
      <c r="E16" s="3"/>
      <c r="F16" s="3"/>
      <c r="G16" s="3"/>
      <c r="H16" s="3"/>
      <c r="I16" s="3" t="s">
        <v>51</v>
      </c>
      <c r="J16" s="71"/>
      <c r="K16" s="4"/>
      <c r="L16" s="25"/>
      <c r="M16" s="25"/>
      <c r="N16" s="25"/>
    </row>
  </sheetData>
  <mergeCells count="2">
    <mergeCell ref="A3:N3"/>
    <mergeCell ref="A12:K12"/>
  </mergeCells>
  <pageMargins left="0.7" right="0.7" top="0.75" bottom="0.75" header="0.3" footer="0.3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8"/>
  <sheetViews>
    <sheetView topLeftCell="B1" workbookViewId="0">
      <selection activeCell="B5" sqref="B5"/>
    </sheetView>
  </sheetViews>
  <sheetFormatPr defaultRowHeight="15"/>
  <cols>
    <col min="2" max="2" width="35.140625" bestFit="1" customWidth="1"/>
    <col min="3" max="3" width="22.42578125" bestFit="1" customWidth="1"/>
    <col min="5" max="5" width="21.7109375" bestFit="1" customWidth="1"/>
    <col min="8" max="8" width="11.42578125" customWidth="1"/>
    <col min="10" max="10" width="11.8554687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1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530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219</v>
      </c>
      <c r="D11" s="8" t="s">
        <v>28</v>
      </c>
      <c r="E11" s="8" t="s">
        <v>44</v>
      </c>
      <c r="F11" s="8" t="s">
        <v>220</v>
      </c>
      <c r="G11" s="9">
        <v>80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219</v>
      </c>
      <c r="D12" s="8" t="s">
        <v>221</v>
      </c>
      <c r="E12" s="8" t="s">
        <v>150</v>
      </c>
      <c r="F12" s="8" t="s">
        <v>178</v>
      </c>
      <c r="G12" s="9">
        <v>1000</v>
      </c>
      <c r="H12" s="11"/>
      <c r="I12" s="171">
        <v>0.08</v>
      </c>
      <c r="J12" s="172">
        <f t="shared" ref="J12:J23" si="0">H12*1.08</f>
        <v>0</v>
      </c>
      <c r="K12" s="174">
        <f t="shared" ref="K12:K23" si="1">H12*G12</f>
        <v>0</v>
      </c>
      <c r="L12" s="174">
        <f t="shared" ref="L12:L23" si="2">M12-K12</f>
        <v>0</v>
      </c>
      <c r="M12" s="174">
        <f t="shared" ref="M12:M23" si="3">J12*G12</f>
        <v>0</v>
      </c>
    </row>
    <row r="13" spans="1:13" ht="15.75" customHeight="1">
      <c r="A13" s="6" t="s">
        <v>595</v>
      </c>
      <c r="B13" s="14"/>
      <c r="C13" s="8" t="s">
        <v>205</v>
      </c>
      <c r="D13" s="8" t="s">
        <v>206</v>
      </c>
      <c r="E13" s="8" t="s">
        <v>207</v>
      </c>
      <c r="F13" s="8" t="s">
        <v>208</v>
      </c>
      <c r="G13" s="9">
        <v>30</v>
      </c>
      <c r="H13" s="11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8" t="s">
        <v>205</v>
      </c>
      <c r="D14" s="8" t="s">
        <v>209</v>
      </c>
      <c r="E14" s="8" t="s">
        <v>207</v>
      </c>
      <c r="F14" s="8" t="s">
        <v>204</v>
      </c>
      <c r="G14" s="9">
        <v>100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8" t="s">
        <v>20</v>
      </c>
      <c r="D15" s="8" t="s">
        <v>21</v>
      </c>
      <c r="E15" s="8" t="s">
        <v>194</v>
      </c>
      <c r="F15" s="8" t="s">
        <v>234</v>
      </c>
      <c r="G15" s="9">
        <v>150</v>
      </c>
      <c r="H15" s="11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22.35" customHeight="1">
      <c r="A16" s="6" t="s">
        <v>598</v>
      </c>
      <c r="B16" s="14"/>
      <c r="C16" s="8" t="s">
        <v>20</v>
      </c>
      <c r="D16" s="8" t="s">
        <v>235</v>
      </c>
      <c r="E16" s="8" t="s">
        <v>226</v>
      </c>
      <c r="F16" s="8" t="s">
        <v>186</v>
      </c>
      <c r="G16" s="9">
        <v>3000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15.75" customHeight="1">
      <c r="A17" s="6" t="s">
        <v>599</v>
      </c>
      <c r="B17" s="14"/>
      <c r="C17" s="8" t="s">
        <v>236</v>
      </c>
      <c r="D17" s="8" t="s">
        <v>175</v>
      </c>
      <c r="E17" s="8" t="s">
        <v>150</v>
      </c>
      <c r="F17" s="8" t="s">
        <v>179</v>
      </c>
      <c r="G17" s="9">
        <v>12</v>
      </c>
      <c r="H17" s="11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 ht="15.75" customHeight="1">
      <c r="A18" s="6" t="s">
        <v>600</v>
      </c>
      <c r="B18" s="14"/>
      <c r="C18" s="8" t="s">
        <v>22</v>
      </c>
      <c r="D18" s="8" t="s">
        <v>28</v>
      </c>
      <c r="E18" s="8" t="s">
        <v>44</v>
      </c>
      <c r="F18" s="8" t="s">
        <v>220</v>
      </c>
      <c r="G18" s="9">
        <v>24</v>
      </c>
      <c r="H18" s="11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13" ht="15.75" customHeight="1">
      <c r="A19" s="6" t="s">
        <v>601</v>
      </c>
      <c r="B19" s="14"/>
      <c r="C19" s="8" t="s">
        <v>22</v>
      </c>
      <c r="D19" s="8" t="s">
        <v>29</v>
      </c>
      <c r="E19" s="8" t="s">
        <v>44</v>
      </c>
      <c r="F19" s="8" t="s">
        <v>220</v>
      </c>
      <c r="G19" s="9">
        <v>12</v>
      </c>
      <c r="H19" s="11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13" ht="15.75" customHeight="1">
      <c r="A20" s="6" t="s">
        <v>602</v>
      </c>
      <c r="B20" s="14"/>
      <c r="C20" s="8" t="s">
        <v>19</v>
      </c>
      <c r="D20" s="8" t="s">
        <v>28</v>
      </c>
      <c r="E20" s="8" t="s">
        <v>232</v>
      </c>
      <c r="F20" s="8" t="s">
        <v>199</v>
      </c>
      <c r="G20" s="9">
        <v>24</v>
      </c>
      <c r="H20" s="11"/>
      <c r="I20" s="171">
        <v>0.08</v>
      </c>
      <c r="J20" s="172">
        <f t="shared" si="0"/>
        <v>0</v>
      </c>
      <c r="K20" s="174">
        <f t="shared" si="1"/>
        <v>0</v>
      </c>
      <c r="L20" s="174">
        <f t="shared" si="2"/>
        <v>0</v>
      </c>
      <c r="M20" s="174">
        <f t="shared" si="3"/>
        <v>0</v>
      </c>
    </row>
    <row r="21" spans="1:13" ht="15.75" customHeight="1">
      <c r="A21" s="6" t="s">
        <v>603</v>
      </c>
      <c r="B21" s="14"/>
      <c r="C21" s="8" t="s">
        <v>30</v>
      </c>
      <c r="D21" s="8" t="s">
        <v>265</v>
      </c>
      <c r="E21" s="8" t="s">
        <v>150</v>
      </c>
      <c r="F21" s="8" t="s">
        <v>179</v>
      </c>
      <c r="G21" s="9">
        <v>24</v>
      </c>
      <c r="H21" s="11"/>
      <c r="I21" s="171">
        <v>0.08</v>
      </c>
      <c r="J21" s="172">
        <f t="shared" si="0"/>
        <v>0</v>
      </c>
      <c r="K21" s="174">
        <f t="shared" si="1"/>
        <v>0</v>
      </c>
      <c r="L21" s="174">
        <f t="shared" si="2"/>
        <v>0</v>
      </c>
      <c r="M21" s="174">
        <f t="shared" si="3"/>
        <v>0</v>
      </c>
    </row>
    <row r="22" spans="1:13" ht="22.35" customHeight="1">
      <c r="A22" s="6" t="s">
        <v>604</v>
      </c>
      <c r="B22" s="14"/>
      <c r="C22" s="20" t="s">
        <v>67</v>
      </c>
      <c r="D22" s="20" t="s">
        <v>55</v>
      </c>
      <c r="E22" s="20" t="s">
        <v>354</v>
      </c>
      <c r="F22" s="20" t="s">
        <v>220</v>
      </c>
      <c r="G22" s="21">
        <v>24</v>
      </c>
      <c r="H22" s="11"/>
      <c r="I22" s="171">
        <v>0.08</v>
      </c>
      <c r="J22" s="172">
        <f t="shared" si="0"/>
        <v>0</v>
      </c>
      <c r="K22" s="174">
        <f t="shared" si="1"/>
        <v>0</v>
      </c>
      <c r="L22" s="174">
        <f t="shared" si="2"/>
        <v>0</v>
      </c>
      <c r="M22" s="174">
        <f t="shared" si="3"/>
        <v>0</v>
      </c>
    </row>
    <row r="23" spans="1:13" ht="22.35" customHeight="1">
      <c r="A23" s="6" t="s">
        <v>605</v>
      </c>
      <c r="B23" s="14"/>
      <c r="C23" s="20" t="s">
        <v>67</v>
      </c>
      <c r="D23" s="20" t="s">
        <v>33</v>
      </c>
      <c r="E23" s="20" t="s">
        <v>360</v>
      </c>
      <c r="F23" s="20" t="s">
        <v>239</v>
      </c>
      <c r="G23" s="21">
        <v>24</v>
      </c>
      <c r="H23" s="13"/>
      <c r="I23" s="171">
        <v>0.08</v>
      </c>
      <c r="J23" s="172">
        <f t="shared" si="0"/>
        <v>0</v>
      </c>
      <c r="K23" s="174">
        <f t="shared" si="1"/>
        <v>0</v>
      </c>
      <c r="L23" s="174">
        <f t="shared" si="2"/>
        <v>0</v>
      </c>
      <c r="M23" s="174">
        <f t="shared" si="3"/>
        <v>0</v>
      </c>
    </row>
    <row r="24" spans="1:13">
      <c r="A24" s="264" t="s">
        <v>49</v>
      </c>
      <c r="B24" s="264"/>
      <c r="C24" s="264"/>
      <c r="D24" s="264"/>
      <c r="E24" s="264"/>
      <c r="F24" s="264"/>
      <c r="G24" s="264"/>
      <c r="H24" s="264"/>
      <c r="I24" s="264"/>
      <c r="J24" s="264"/>
      <c r="K24" s="66">
        <f>SUM(K11:K23)</f>
        <v>0</v>
      </c>
      <c r="L24" s="67" t="s">
        <v>49</v>
      </c>
      <c r="M24" s="66">
        <f>SUM(M11:M23)</f>
        <v>0</v>
      </c>
    </row>
    <row r="25" spans="1:13">
      <c r="A25" s="25"/>
      <c r="B25" s="68"/>
      <c r="C25" s="68"/>
      <c r="D25" s="68"/>
      <c r="E25" s="68"/>
      <c r="F25" s="68"/>
      <c r="G25" s="68"/>
      <c r="H25" s="25"/>
      <c r="I25" s="31"/>
      <c r="J25" s="25"/>
      <c r="K25" s="25"/>
      <c r="L25" s="25"/>
      <c r="M25" s="25"/>
    </row>
    <row r="26" spans="1:13">
      <c r="A26" s="25"/>
      <c r="B26" s="26"/>
      <c r="C26" s="69"/>
      <c r="D26" s="2"/>
      <c r="E26" s="2"/>
      <c r="F26" s="70"/>
      <c r="G26" s="27"/>
      <c r="H26" s="27"/>
      <c r="I26" s="27"/>
      <c r="J26" s="27"/>
      <c r="K26" s="25"/>
      <c r="L26" s="25"/>
      <c r="M26" s="25"/>
    </row>
    <row r="27" spans="1:13">
      <c r="A27" s="25"/>
      <c r="B27" s="28" t="s">
        <v>284</v>
      </c>
      <c r="C27" s="69"/>
      <c r="D27" s="2"/>
      <c r="E27" s="2"/>
      <c r="F27" s="70"/>
      <c r="G27" s="29"/>
      <c r="H27" s="29" t="s">
        <v>50</v>
      </c>
      <c r="I27" s="29"/>
      <c r="J27" s="27"/>
      <c r="K27" s="25"/>
      <c r="L27" s="25"/>
      <c r="M27" s="25"/>
    </row>
    <row r="28" spans="1:13">
      <c r="A28" s="25"/>
      <c r="B28" s="1"/>
      <c r="C28" s="2"/>
      <c r="D28" s="3"/>
      <c r="E28" s="3"/>
      <c r="F28" s="3"/>
      <c r="G28" s="3"/>
      <c r="H28" s="3" t="s">
        <v>51</v>
      </c>
      <c r="I28" s="71"/>
      <c r="J28" s="4"/>
      <c r="K28" s="25"/>
      <c r="L28" s="25"/>
      <c r="M28" s="25"/>
    </row>
  </sheetData>
  <mergeCells count="2">
    <mergeCell ref="A3:M3"/>
    <mergeCell ref="A24:J24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5"/>
  <sheetViews>
    <sheetView workbookViewId="0">
      <selection activeCell="A6" sqref="A6"/>
    </sheetView>
  </sheetViews>
  <sheetFormatPr defaultRowHeight="15"/>
  <cols>
    <col min="2" max="2" width="35.140625" bestFit="1" customWidth="1"/>
    <col min="3" max="3" width="31.5703125" bestFit="1" customWidth="1"/>
    <col min="4" max="4" width="12.7109375" bestFit="1" customWidth="1"/>
    <col min="5" max="5" width="12.28515625" bestFit="1" customWidth="1"/>
    <col min="8" max="8" width="11.5703125" customWidth="1"/>
    <col min="10" max="10" width="10.85546875" customWidth="1"/>
    <col min="11" max="11" width="12.140625" bestFit="1" customWidth="1"/>
    <col min="12" max="12" width="9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4.7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532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531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4"/>
      <c r="C11" s="8" t="s">
        <v>215</v>
      </c>
      <c r="D11" s="8" t="s">
        <v>216</v>
      </c>
      <c r="E11" s="8" t="s">
        <v>150</v>
      </c>
      <c r="F11" s="8" t="s">
        <v>178</v>
      </c>
      <c r="G11" s="9">
        <v>2400</v>
      </c>
      <c r="H11" s="11"/>
      <c r="I11" s="171">
        <v>0.08</v>
      </c>
      <c r="J11" s="172">
        <f>H11*1.08</f>
        <v>0</v>
      </c>
      <c r="K11" s="175">
        <f>H11*G11</f>
        <v>0</v>
      </c>
      <c r="L11" s="175">
        <f>M11-K11</f>
        <v>0</v>
      </c>
      <c r="M11" s="175">
        <f>J11*G11</f>
        <v>0</v>
      </c>
    </row>
    <row r="12" spans="1:13" ht="15.75" customHeight="1">
      <c r="A12" s="6" t="s">
        <v>594</v>
      </c>
      <c r="B12" s="14"/>
      <c r="C12" s="8" t="s">
        <v>215</v>
      </c>
      <c r="D12" s="8" t="s">
        <v>217</v>
      </c>
      <c r="E12" s="8" t="s">
        <v>150</v>
      </c>
      <c r="F12" s="8" t="s">
        <v>178</v>
      </c>
      <c r="G12" s="9">
        <v>1000</v>
      </c>
      <c r="H12" s="11"/>
      <c r="I12" s="171">
        <v>0.08</v>
      </c>
      <c r="J12" s="172">
        <f t="shared" ref="J12:J20" si="0">H12*1.08</f>
        <v>0</v>
      </c>
      <c r="K12" s="175">
        <f t="shared" ref="K12:K20" si="1">H12*G12</f>
        <v>0</v>
      </c>
      <c r="L12" s="175">
        <f t="shared" ref="L12:L20" si="2">M12-K12</f>
        <v>0</v>
      </c>
      <c r="M12" s="175">
        <f t="shared" ref="M12:M20" si="3">J12*G12</f>
        <v>0</v>
      </c>
    </row>
    <row r="13" spans="1:13" ht="15.75" customHeight="1">
      <c r="A13" s="6" t="s">
        <v>595</v>
      </c>
      <c r="B13" s="14"/>
      <c r="C13" s="8" t="s">
        <v>215</v>
      </c>
      <c r="D13" s="8" t="s">
        <v>104</v>
      </c>
      <c r="E13" s="8" t="s">
        <v>44</v>
      </c>
      <c r="F13" s="8" t="s">
        <v>222</v>
      </c>
      <c r="G13" s="9">
        <v>1200</v>
      </c>
      <c r="H13" s="11"/>
      <c r="I13" s="171">
        <v>0.08</v>
      </c>
      <c r="J13" s="172">
        <f t="shared" si="0"/>
        <v>0</v>
      </c>
      <c r="K13" s="175">
        <f t="shared" si="1"/>
        <v>0</v>
      </c>
      <c r="L13" s="175">
        <f t="shared" si="2"/>
        <v>0</v>
      </c>
      <c r="M13" s="175">
        <f t="shared" si="3"/>
        <v>0</v>
      </c>
    </row>
    <row r="14" spans="1:13" ht="15.75" customHeight="1">
      <c r="A14" s="6" t="s">
        <v>596</v>
      </c>
      <c r="B14" s="14"/>
      <c r="C14" s="8" t="s">
        <v>238</v>
      </c>
      <c r="D14" s="8" t="s">
        <v>138</v>
      </c>
      <c r="E14" s="8" t="s">
        <v>237</v>
      </c>
      <c r="F14" s="8" t="s">
        <v>239</v>
      </c>
      <c r="G14" s="9">
        <v>80</v>
      </c>
      <c r="H14" s="11"/>
      <c r="I14" s="171">
        <v>0.08</v>
      </c>
      <c r="J14" s="172">
        <f t="shared" si="0"/>
        <v>0</v>
      </c>
      <c r="K14" s="175">
        <f t="shared" si="1"/>
        <v>0</v>
      </c>
      <c r="L14" s="175">
        <f t="shared" si="2"/>
        <v>0</v>
      </c>
      <c r="M14" s="175">
        <f t="shared" si="3"/>
        <v>0</v>
      </c>
    </row>
    <row r="15" spans="1:13" ht="22.35" customHeight="1">
      <c r="A15" s="6" t="s">
        <v>597</v>
      </c>
      <c r="B15" s="14"/>
      <c r="C15" s="8" t="s">
        <v>238</v>
      </c>
      <c r="D15" s="8" t="s">
        <v>56</v>
      </c>
      <c r="E15" s="8" t="s">
        <v>240</v>
      </c>
      <c r="F15" s="95" t="s">
        <v>195</v>
      </c>
      <c r="G15" s="9">
        <v>48</v>
      </c>
      <c r="H15" s="11"/>
      <c r="I15" s="171">
        <v>0.08</v>
      </c>
      <c r="J15" s="172">
        <f t="shared" si="0"/>
        <v>0</v>
      </c>
      <c r="K15" s="175">
        <f t="shared" si="1"/>
        <v>0</v>
      </c>
      <c r="L15" s="175">
        <f t="shared" si="2"/>
        <v>0</v>
      </c>
      <c r="M15" s="175">
        <f t="shared" si="3"/>
        <v>0</v>
      </c>
    </row>
    <row r="16" spans="1:13" ht="22.35" customHeight="1">
      <c r="A16" s="6" t="s">
        <v>598</v>
      </c>
      <c r="B16" s="14"/>
      <c r="C16" s="8" t="s">
        <v>238</v>
      </c>
      <c r="D16" s="8" t="s">
        <v>55</v>
      </c>
      <c r="E16" s="8" t="s">
        <v>240</v>
      </c>
      <c r="F16" s="95" t="s">
        <v>195</v>
      </c>
      <c r="G16" s="9">
        <v>24</v>
      </c>
      <c r="H16" s="11"/>
      <c r="I16" s="171">
        <v>0.08</v>
      </c>
      <c r="J16" s="172">
        <f t="shared" si="0"/>
        <v>0</v>
      </c>
      <c r="K16" s="175">
        <f t="shared" si="1"/>
        <v>0</v>
      </c>
      <c r="L16" s="175">
        <f t="shared" si="2"/>
        <v>0</v>
      </c>
      <c r="M16" s="175">
        <f t="shared" si="3"/>
        <v>0</v>
      </c>
    </row>
    <row r="17" spans="1:13" ht="22.35" customHeight="1">
      <c r="A17" s="6" t="s">
        <v>599</v>
      </c>
      <c r="B17" s="14"/>
      <c r="C17" s="8" t="s">
        <v>238</v>
      </c>
      <c r="D17" s="8" t="s">
        <v>243</v>
      </c>
      <c r="E17" s="8" t="s">
        <v>241</v>
      </c>
      <c r="F17" s="8" t="s">
        <v>242</v>
      </c>
      <c r="G17" s="9">
        <v>24</v>
      </c>
      <c r="H17" s="11"/>
      <c r="I17" s="171">
        <v>0.08</v>
      </c>
      <c r="J17" s="172">
        <f t="shared" si="0"/>
        <v>0</v>
      </c>
      <c r="K17" s="175">
        <f t="shared" si="1"/>
        <v>0</v>
      </c>
      <c r="L17" s="175">
        <f t="shared" si="2"/>
        <v>0</v>
      </c>
      <c r="M17" s="175">
        <f t="shared" si="3"/>
        <v>0</v>
      </c>
    </row>
    <row r="18" spans="1:13" ht="15.75" customHeight="1">
      <c r="A18" s="6" t="s">
        <v>600</v>
      </c>
      <c r="B18" s="14"/>
      <c r="C18" s="8" t="s">
        <v>238</v>
      </c>
      <c r="D18" s="8" t="s">
        <v>244</v>
      </c>
      <c r="E18" s="8" t="s">
        <v>150</v>
      </c>
      <c r="F18" s="8" t="s">
        <v>178</v>
      </c>
      <c r="G18" s="9">
        <v>250</v>
      </c>
      <c r="H18" s="11"/>
      <c r="I18" s="171">
        <v>0.08</v>
      </c>
      <c r="J18" s="172">
        <f t="shared" si="0"/>
        <v>0</v>
      </c>
      <c r="K18" s="175">
        <f t="shared" si="1"/>
        <v>0</v>
      </c>
      <c r="L18" s="175">
        <f t="shared" si="2"/>
        <v>0</v>
      </c>
      <c r="M18" s="175">
        <f t="shared" si="3"/>
        <v>0</v>
      </c>
    </row>
    <row r="19" spans="1:13" ht="15.75" customHeight="1">
      <c r="A19" s="6" t="s">
        <v>601</v>
      </c>
      <c r="B19" s="14"/>
      <c r="C19" s="8" t="s">
        <v>238</v>
      </c>
      <c r="D19" s="8" t="s">
        <v>87</v>
      </c>
      <c r="E19" s="8" t="s">
        <v>150</v>
      </c>
      <c r="F19" s="8" t="s">
        <v>178</v>
      </c>
      <c r="G19" s="9">
        <v>500</v>
      </c>
      <c r="H19" s="11"/>
      <c r="I19" s="171">
        <v>0.08</v>
      </c>
      <c r="J19" s="172">
        <f t="shared" si="0"/>
        <v>0</v>
      </c>
      <c r="K19" s="175">
        <f t="shared" si="1"/>
        <v>0</v>
      </c>
      <c r="L19" s="175">
        <f t="shared" si="2"/>
        <v>0</v>
      </c>
      <c r="M19" s="175">
        <f t="shared" si="3"/>
        <v>0</v>
      </c>
    </row>
    <row r="20" spans="1:13" ht="15.75" customHeight="1">
      <c r="A20" s="6" t="s">
        <v>602</v>
      </c>
      <c r="B20" s="14"/>
      <c r="C20" s="8" t="s">
        <v>230</v>
      </c>
      <c r="D20" s="8" t="s">
        <v>231</v>
      </c>
      <c r="E20" s="8" t="s">
        <v>194</v>
      </c>
      <c r="F20" s="95" t="s">
        <v>199</v>
      </c>
      <c r="G20" s="9">
        <v>360</v>
      </c>
      <c r="H20" s="11"/>
      <c r="I20" s="171">
        <v>0.08</v>
      </c>
      <c r="J20" s="172">
        <f t="shared" si="0"/>
        <v>0</v>
      </c>
      <c r="K20" s="175">
        <f t="shared" si="1"/>
        <v>0</v>
      </c>
      <c r="L20" s="175">
        <f t="shared" si="2"/>
        <v>0</v>
      </c>
      <c r="M20" s="175">
        <f t="shared" si="3"/>
        <v>0</v>
      </c>
    </row>
    <row r="21" spans="1:13">
      <c r="A21" s="264" t="s">
        <v>49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66">
        <f>SUM(K11:K20)</f>
        <v>0</v>
      </c>
      <c r="L21" s="67" t="s">
        <v>49</v>
      </c>
      <c r="M21" s="66">
        <f>SUM(M11:M20)</f>
        <v>0</v>
      </c>
    </row>
    <row r="22" spans="1:13">
      <c r="A22" s="25"/>
      <c r="B22" s="68"/>
      <c r="C22" s="68"/>
      <c r="D22" s="68"/>
      <c r="E22" s="68"/>
      <c r="F22" s="68"/>
      <c r="G22" s="68"/>
      <c r="H22" s="25"/>
      <c r="I22" s="31"/>
      <c r="J22" s="25"/>
      <c r="K22" s="25"/>
      <c r="L22" s="25"/>
      <c r="M22" s="25"/>
    </row>
    <row r="23" spans="1:13">
      <c r="A23" s="25"/>
      <c r="B23" s="26"/>
      <c r="C23" s="69"/>
      <c r="D23" s="2"/>
      <c r="E23" s="2"/>
      <c r="F23" s="70"/>
      <c r="G23" s="27"/>
      <c r="H23" s="27"/>
      <c r="I23" s="27"/>
      <c r="J23" s="27"/>
      <c r="K23" s="25"/>
      <c r="L23" s="25"/>
      <c r="M23" s="25"/>
    </row>
    <row r="24" spans="1:13">
      <c r="A24" s="25"/>
      <c r="B24" s="28" t="s">
        <v>284</v>
      </c>
      <c r="C24" s="69"/>
      <c r="D24" s="2"/>
      <c r="E24" s="2"/>
      <c r="F24" s="70"/>
      <c r="G24" s="29"/>
      <c r="H24" s="29" t="s">
        <v>50</v>
      </c>
      <c r="I24" s="29"/>
      <c r="J24" s="27"/>
      <c r="K24" s="25"/>
      <c r="L24" s="25"/>
      <c r="M24" s="25"/>
    </row>
    <row r="25" spans="1:13">
      <c r="A25" s="25"/>
      <c r="B25" s="1"/>
      <c r="C25" s="2"/>
      <c r="D25" s="3"/>
      <c r="E25" s="3"/>
      <c r="F25" s="3"/>
      <c r="G25" s="3"/>
      <c r="H25" s="3" t="s">
        <v>51</v>
      </c>
      <c r="I25" s="71"/>
      <c r="J25" s="4"/>
      <c r="K25" s="25"/>
      <c r="L25" s="25"/>
      <c r="M25" s="25"/>
    </row>
  </sheetData>
  <mergeCells count="2">
    <mergeCell ref="A3:M3"/>
    <mergeCell ref="A21:J21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5"/>
  <sheetViews>
    <sheetView workbookViewId="0">
      <selection activeCell="B5" sqref="B5"/>
    </sheetView>
  </sheetViews>
  <sheetFormatPr defaultRowHeight="15"/>
  <cols>
    <col min="2" max="2" width="35.7109375" bestFit="1" customWidth="1"/>
    <col min="3" max="3" width="33.5703125" bestFit="1" customWidth="1"/>
    <col min="4" max="4" width="10.85546875" bestFit="1" customWidth="1"/>
    <col min="5" max="5" width="12.28515625" bestFit="1" customWidth="1"/>
    <col min="6" max="6" width="10.85546875" customWidth="1"/>
    <col min="8" max="8" width="11.85546875" customWidth="1"/>
    <col min="10" max="10" width="12.7109375" customWidth="1"/>
    <col min="11" max="11" width="12.140625" bestFit="1" customWidth="1"/>
    <col min="12" max="12" width="16.85546875" bestFit="1" customWidth="1"/>
    <col min="13" max="13" width="12.140625" bestFit="1" customWidth="1"/>
  </cols>
  <sheetData>
    <row r="1" spans="1:13">
      <c r="B1" s="1" t="s">
        <v>656</v>
      </c>
      <c r="C1" s="2"/>
      <c r="D1" s="3"/>
      <c r="E1" s="3"/>
      <c r="F1" s="3"/>
      <c r="G1" s="3"/>
      <c r="H1" s="3"/>
      <c r="J1" s="4"/>
      <c r="L1" s="4" t="s">
        <v>654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0.25" customHeight="1">
      <c r="A3" s="263" t="s">
        <v>612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4"/>
      <c r="B5" s="5" t="s">
        <v>533</v>
      </c>
      <c r="C5" s="4"/>
      <c r="D5" s="4"/>
      <c r="E5" s="4"/>
      <c r="F5" s="4"/>
      <c r="G5" s="4"/>
      <c r="H5" s="4"/>
      <c r="I5" s="4"/>
      <c r="J5" s="4"/>
    </row>
    <row r="6" spans="1:13">
      <c r="B6" s="5" t="s">
        <v>529</v>
      </c>
      <c r="C6" s="4"/>
    </row>
    <row r="7" spans="1:13">
      <c r="B7" s="62"/>
      <c r="C7" s="4"/>
    </row>
    <row r="8" spans="1:13" ht="42">
      <c r="A8" s="63" t="s">
        <v>144</v>
      </c>
      <c r="B8" s="63" t="s">
        <v>279</v>
      </c>
      <c r="C8" s="63" t="s">
        <v>0</v>
      </c>
      <c r="D8" s="63" t="s">
        <v>1</v>
      </c>
      <c r="E8" s="63" t="s">
        <v>2</v>
      </c>
      <c r="F8" s="63" t="s">
        <v>146</v>
      </c>
      <c r="G8" s="63" t="s">
        <v>3</v>
      </c>
      <c r="H8" s="63" t="s">
        <v>4</v>
      </c>
      <c r="I8" s="63" t="s">
        <v>280</v>
      </c>
      <c r="J8" s="63" t="s">
        <v>5</v>
      </c>
      <c r="K8" s="63" t="s">
        <v>281</v>
      </c>
      <c r="L8" s="63" t="s">
        <v>282</v>
      </c>
      <c r="M8" s="63" t="s">
        <v>655</v>
      </c>
    </row>
    <row r="9" spans="1:13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4">
        <v>13</v>
      </c>
    </row>
    <row r="10" spans="1:1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6" t="s">
        <v>145</v>
      </c>
      <c r="B11" s="12"/>
      <c r="C11" s="8" t="s">
        <v>187</v>
      </c>
      <c r="D11" s="8" t="s">
        <v>175</v>
      </c>
      <c r="E11" s="8" t="s">
        <v>150</v>
      </c>
      <c r="F11" s="8" t="s">
        <v>179</v>
      </c>
      <c r="G11" s="15">
        <v>200</v>
      </c>
      <c r="H11" s="11"/>
      <c r="I11" s="171">
        <v>0.08</v>
      </c>
      <c r="J11" s="172">
        <f>H11*1.08</f>
        <v>0</v>
      </c>
      <c r="K11" s="174">
        <f>H11*G11</f>
        <v>0</v>
      </c>
      <c r="L11" s="174">
        <f>M11-K11</f>
        <v>0</v>
      </c>
      <c r="M11" s="174">
        <f>J11*G11</f>
        <v>0</v>
      </c>
    </row>
    <row r="12" spans="1:13" ht="15.75" customHeight="1">
      <c r="A12" s="6" t="s">
        <v>594</v>
      </c>
      <c r="B12" s="14"/>
      <c r="C12" s="8" t="s">
        <v>189</v>
      </c>
      <c r="D12" s="8" t="s">
        <v>180</v>
      </c>
      <c r="E12" s="8" t="s">
        <v>150</v>
      </c>
      <c r="F12" s="8" t="s">
        <v>179</v>
      </c>
      <c r="G12" s="9">
        <v>800</v>
      </c>
      <c r="H12" s="11"/>
      <c r="I12" s="171">
        <v>0.08</v>
      </c>
      <c r="J12" s="172">
        <f t="shared" ref="J12:J30" si="0">H12*1.08</f>
        <v>0</v>
      </c>
      <c r="K12" s="174">
        <f t="shared" ref="K12:K30" si="1">H12*G12</f>
        <v>0</v>
      </c>
      <c r="L12" s="174">
        <f t="shared" ref="L12:L30" si="2">M12-K12</f>
        <v>0</v>
      </c>
      <c r="M12" s="174">
        <f t="shared" ref="M12:M30" si="3">J12*G12</f>
        <v>0</v>
      </c>
    </row>
    <row r="13" spans="1:13" ht="15.75" customHeight="1">
      <c r="A13" s="6" t="s">
        <v>595</v>
      </c>
      <c r="B13" s="14"/>
      <c r="C13" s="8" t="s">
        <v>203</v>
      </c>
      <c r="D13" s="8" t="s">
        <v>16</v>
      </c>
      <c r="E13" s="8" t="s">
        <v>150</v>
      </c>
      <c r="F13" s="8" t="s">
        <v>204</v>
      </c>
      <c r="G13" s="9">
        <v>12</v>
      </c>
      <c r="H13" s="11"/>
      <c r="I13" s="171">
        <v>0.08</v>
      </c>
      <c r="J13" s="172">
        <f t="shared" si="0"/>
        <v>0</v>
      </c>
      <c r="K13" s="174">
        <f t="shared" si="1"/>
        <v>0</v>
      </c>
      <c r="L13" s="174">
        <f t="shared" si="2"/>
        <v>0</v>
      </c>
      <c r="M13" s="174">
        <f t="shared" si="3"/>
        <v>0</v>
      </c>
    </row>
    <row r="14" spans="1:13" ht="15.75" customHeight="1">
      <c r="A14" s="6" t="s">
        <v>596</v>
      </c>
      <c r="B14" s="14"/>
      <c r="C14" s="8" t="s">
        <v>223</v>
      </c>
      <c r="D14" s="8" t="s">
        <v>224</v>
      </c>
      <c r="E14" s="8" t="s">
        <v>150</v>
      </c>
      <c r="F14" s="8" t="s">
        <v>179</v>
      </c>
      <c r="G14" s="9">
        <v>250</v>
      </c>
      <c r="H14" s="11"/>
      <c r="I14" s="171">
        <v>0.08</v>
      </c>
      <c r="J14" s="172">
        <f t="shared" si="0"/>
        <v>0</v>
      </c>
      <c r="K14" s="174">
        <f t="shared" si="1"/>
        <v>0</v>
      </c>
      <c r="L14" s="174">
        <f t="shared" si="2"/>
        <v>0</v>
      </c>
      <c r="M14" s="174">
        <f t="shared" si="3"/>
        <v>0</v>
      </c>
    </row>
    <row r="15" spans="1:13" ht="15.75" customHeight="1">
      <c r="A15" s="6" t="s">
        <v>597</v>
      </c>
      <c r="B15" s="14"/>
      <c r="C15" s="8" t="s">
        <v>225</v>
      </c>
      <c r="D15" s="8" t="s">
        <v>175</v>
      </c>
      <c r="E15" s="8" t="s">
        <v>226</v>
      </c>
      <c r="F15" s="8" t="s">
        <v>179</v>
      </c>
      <c r="G15" s="9">
        <v>50</v>
      </c>
      <c r="H15" s="11"/>
      <c r="I15" s="171">
        <v>0.08</v>
      </c>
      <c r="J15" s="172">
        <f t="shared" si="0"/>
        <v>0</v>
      </c>
      <c r="K15" s="174">
        <f t="shared" si="1"/>
        <v>0</v>
      </c>
      <c r="L15" s="174">
        <f t="shared" si="2"/>
        <v>0</v>
      </c>
      <c r="M15" s="174">
        <f t="shared" si="3"/>
        <v>0</v>
      </c>
    </row>
    <row r="16" spans="1:13" ht="15.75" customHeight="1">
      <c r="A16" s="6" t="s">
        <v>598</v>
      </c>
      <c r="B16" s="14"/>
      <c r="C16" s="8" t="s">
        <v>225</v>
      </c>
      <c r="D16" s="8" t="s">
        <v>227</v>
      </c>
      <c r="E16" s="8" t="s">
        <v>226</v>
      </c>
      <c r="F16" s="8" t="s">
        <v>178</v>
      </c>
      <c r="G16" s="9">
        <v>2500</v>
      </c>
      <c r="H16" s="11"/>
      <c r="I16" s="171">
        <v>0.08</v>
      </c>
      <c r="J16" s="172">
        <f t="shared" si="0"/>
        <v>0</v>
      </c>
      <c r="K16" s="174">
        <f t="shared" si="1"/>
        <v>0</v>
      </c>
      <c r="L16" s="174">
        <f t="shared" si="2"/>
        <v>0</v>
      </c>
      <c r="M16" s="174">
        <f t="shared" si="3"/>
        <v>0</v>
      </c>
    </row>
    <row r="17" spans="1:13" ht="15.75" customHeight="1">
      <c r="A17" s="6" t="s">
        <v>599</v>
      </c>
      <c r="B17" s="14"/>
      <c r="C17" s="8" t="s">
        <v>228</v>
      </c>
      <c r="D17" s="8" t="s">
        <v>229</v>
      </c>
      <c r="E17" s="8" t="s">
        <v>150</v>
      </c>
      <c r="F17" s="8" t="s">
        <v>179</v>
      </c>
      <c r="G17" s="9">
        <v>100</v>
      </c>
      <c r="H17" s="11"/>
      <c r="I17" s="171">
        <v>0.08</v>
      </c>
      <c r="J17" s="172">
        <f t="shared" si="0"/>
        <v>0</v>
      </c>
      <c r="K17" s="174">
        <f t="shared" si="1"/>
        <v>0</v>
      </c>
      <c r="L17" s="174">
        <f t="shared" si="2"/>
        <v>0</v>
      </c>
      <c r="M17" s="174">
        <f t="shared" si="3"/>
        <v>0</v>
      </c>
    </row>
    <row r="18" spans="1:13" ht="15.75" customHeight="1">
      <c r="A18" s="6" t="s">
        <v>600</v>
      </c>
      <c r="B18" s="14"/>
      <c r="C18" s="8" t="s">
        <v>262</v>
      </c>
      <c r="D18" s="8" t="s">
        <v>263</v>
      </c>
      <c r="E18" s="8" t="s">
        <v>226</v>
      </c>
      <c r="F18" s="8" t="s">
        <v>179</v>
      </c>
      <c r="G18" s="9">
        <v>50</v>
      </c>
      <c r="H18" s="11"/>
      <c r="I18" s="171">
        <v>0.08</v>
      </c>
      <c r="J18" s="172">
        <f t="shared" si="0"/>
        <v>0</v>
      </c>
      <c r="K18" s="174">
        <f t="shared" si="1"/>
        <v>0</v>
      </c>
      <c r="L18" s="174">
        <f t="shared" si="2"/>
        <v>0</v>
      </c>
      <c r="M18" s="174">
        <f t="shared" si="3"/>
        <v>0</v>
      </c>
    </row>
    <row r="19" spans="1:13" ht="15.75" customHeight="1">
      <c r="A19" s="6" t="s">
        <v>601</v>
      </c>
      <c r="B19" s="14"/>
      <c r="C19" s="8" t="s">
        <v>264</v>
      </c>
      <c r="D19" s="8" t="s">
        <v>266</v>
      </c>
      <c r="E19" s="8" t="s">
        <v>150</v>
      </c>
      <c r="F19" s="18" t="s">
        <v>179</v>
      </c>
      <c r="G19" s="9">
        <v>200</v>
      </c>
      <c r="H19" s="11"/>
      <c r="I19" s="171">
        <v>0.08</v>
      </c>
      <c r="J19" s="172">
        <f t="shared" si="0"/>
        <v>0</v>
      </c>
      <c r="K19" s="174">
        <f t="shared" si="1"/>
        <v>0</v>
      </c>
      <c r="L19" s="174">
        <f t="shared" si="2"/>
        <v>0</v>
      </c>
      <c r="M19" s="174">
        <f t="shared" si="3"/>
        <v>0</v>
      </c>
    </row>
    <row r="20" spans="1:13" ht="15.75" customHeight="1">
      <c r="A20" s="6" t="s">
        <v>602</v>
      </c>
      <c r="B20" s="14"/>
      <c r="C20" s="18" t="s">
        <v>267</v>
      </c>
      <c r="D20" s="18" t="s">
        <v>175</v>
      </c>
      <c r="E20" s="8" t="s">
        <v>150</v>
      </c>
      <c r="F20" s="59" t="s">
        <v>179</v>
      </c>
      <c r="G20" s="19">
        <v>500</v>
      </c>
      <c r="H20" s="11"/>
      <c r="I20" s="171">
        <v>0.08</v>
      </c>
      <c r="J20" s="172">
        <f t="shared" si="0"/>
        <v>0</v>
      </c>
      <c r="K20" s="174">
        <f t="shared" si="1"/>
        <v>0</v>
      </c>
      <c r="L20" s="174">
        <f t="shared" si="2"/>
        <v>0</v>
      </c>
      <c r="M20" s="174">
        <f t="shared" si="3"/>
        <v>0</v>
      </c>
    </row>
    <row r="21" spans="1:13" ht="15.75" customHeight="1">
      <c r="A21" s="6" t="s">
        <v>603</v>
      </c>
      <c r="B21" s="14"/>
      <c r="C21" s="8" t="s">
        <v>246</v>
      </c>
      <c r="D21" s="8" t="s">
        <v>66</v>
      </c>
      <c r="E21" s="8" t="s">
        <v>150</v>
      </c>
      <c r="F21" s="8" t="s">
        <v>179</v>
      </c>
      <c r="G21" s="9">
        <v>24</v>
      </c>
      <c r="H21" s="11"/>
      <c r="I21" s="171">
        <v>0.08</v>
      </c>
      <c r="J21" s="172">
        <f t="shared" si="0"/>
        <v>0</v>
      </c>
      <c r="K21" s="174">
        <f t="shared" si="1"/>
        <v>0</v>
      </c>
      <c r="L21" s="174">
        <f t="shared" si="2"/>
        <v>0</v>
      </c>
      <c r="M21" s="174">
        <f t="shared" si="3"/>
        <v>0</v>
      </c>
    </row>
    <row r="22" spans="1:13" ht="15.75" customHeight="1">
      <c r="A22" s="6" t="s">
        <v>604</v>
      </c>
      <c r="B22" s="14"/>
      <c r="C22" s="8" t="s">
        <v>248</v>
      </c>
      <c r="D22" s="8" t="s">
        <v>249</v>
      </c>
      <c r="E22" s="8" t="s">
        <v>150</v>
      </c>
      <c r="F22" s="8" t="s">
        <v>179</v>
      </c>
      <c r="G22" s="9">
        <v>50</v>
      </c>
      <c r="H22" s="11"/>
      <c r="I22" s="171">
        <v>0.08</v>
      </c>
      <c r="J22" s="172">
        <f t="shared" si="0"/>
        <v>0</v>
      </c>
      <c r="K22" s="174">
        <f t="shared" si="1"/>
        <v>0</v>
      </c>
      <c r="L22" s="174">
        <f t="shared" si="2"/>
        <v>0</v>
      </c>
      <c r="M22" s="174">
        <f t="shared" si="3"/>
        <v>0</v>
      </c>
    </row>
    <row r="23" spans="1:13" ht="15.75" customHeight="1">
      <c r="A23" s="6" t="s">
        <v>605</v>
      </c>
      <c r="B23" s="14"/>
      <c r="C23" s="20" t="s">
        <v>366</v>
      </c>
      <c r="D23" s="20" t="s">
        <v>367</v>
      </c>
      <c r="E23" s="20" t="s">
        <v>44</v>
      </c>
      <c r="F23" s="20" t="s">
        <v>222</v>
      </c>
      <c r="G23" s="21">
        <v>6</v>
      </c>
      <c r="H23" s="11"/>
      <c r="I23" s="171">
        <v>0.08</v>
      </c>
      <c r="J23" s="172">
        <f t="shared" si="0"/>
        <v>0</v>
      </c>
      <c r="K23" s="174">
        <f t="shared" si="1"/>
        <v>0</v>
      </c>
      <c r="L23" s="174">
        <f t="shared" si="2"/>
        <v>0</v>
      </c>
      <c r="M23" s="174">
        <f t="shared" si="3"/>
        <v>0</v>
      </c>
    </row>
    <row r="24" spans="1:13">
      <c r="A24" s="6" t="s">
        <v>606</v>
      </c>
      <c r="B24" s="137"/>
      <c r="C24" s="140" t="s">
        <v>110</v>
      </c>
      <c r="D24" s="138" t="s">
        <v>43</v>
      </c>
      <c r="E24" s="138" t="s">
        <v>194</v>
      </c>
      <c r="F24" s="138" t="s">
        <v>220</v>
      </c>
      <c r="G24" s="139">
        <v>6</v>
      </c>
      <c r="H24" s="11"/>
      <c r="I24" s="171">
        <v>0.08</v>
      </c>
      <c r="J24" s="172">
        <f t="shared" si="0"/>
        <v>0</v>
      </c>
      <c r="K24" s="174">
        <f t="shared" si="1"/>
        <v>0</v>
      </c>
      <c r="L24" s="174">
        <f t="shared" si="2"/>
        <v>0</v>
      </c>
      <c r="M24" s="174">
        <f t="shared" si="3"/>
        <v>0</v>
      </c>
    </row>
    <row r="25" spans="1:13" s="48" customFormat="1" ht="12.75">
      <c r="A25" s="6" t="s">
        <v>607</v>
      </c>
      <c r="B25" s="46"/>
      <c r="C25" s="140" t="s">
        <v>110</v>
      </c>
      <c r="D25" s="140" t="s">
        <v>43</v>
      </c>
      <c r="E25" s="140" t="s">
        <v>250</v>
      </c>
      <c r="F25" s="140" t="s">
        <v>317</v>
      </c>
      <c r="G25" s="141">
        <v>6</v>
      </c>
      <c r="H25" s="11"/>
      <c r="I25" s="171">
        <v>0.08</v>
      </c>
      <c r="J25" s="172">
        <f t="shared" si="0"/>
        <v>0</v>
      </c>
      <c r="K25" s="174">
        <f t="shared" si="1"/>
        <v>0</v>
      </c>
      <c r="L25" s="174">
        <f t="shared" si="2"/>
        <v>0</v>
      </c>
      <c r="M25" s="174">
        <f t="shared" si="3"/>
        <v>0</v>
      </c>
    </row>
    <row r="26" spans="1:13" s="48" customFormat="1" ht="12.75">
      <c r="A26" s="6" t="s">
        <v>608</v>
      </c>
      <c r="B26" s="46"/>
      <c r="C26" s="127" t="s">
        <v>111</v>
      </c>
      <c r="D26" s="127" t="s">
        <v>101</v>
      </c>
      <c r="E26" s="127" t="s">
        <v>232</v>
      </c>
      <c r="F26" s="127" t="s">
        <v>222</v>
      </c>
      <c r="G26" s="142">
        <v>6</v>
      </c>
      <c r="H26" s="11"/>
      <c r="I26" s="171">
        <v>0.08</v>
      </c>
      <c r="J26" s="172">
        <f t="shared" si="0"/>
        <v>0</v>
      </c>
      <c r="K26" s="174">
        <f t="shared" si="1"/>
        <v>0</v>
      </c>
      <c r="L26" s="174">
        <f t="shared" si="2"/>
        <v>0</v>
      </c>
      <c r="M26" s="174">
        <f t="shared" si="3"/>
        <v>0</v>
      </c>
    </row>
    <row r="27" spans="1:13" s="48" customFormat="1" ht="12.75">
      <c r="A27" s="6" t="s">
        <v>609</v>
      </c>
      <c r="B27" s="50"/>
      <c r="C27" s="143" t="s">
        <v>68</v>
      </c>
      <c r="D27" s="135" t="s">
        <v>337</v>
      </c>
      <c r="E27" s="135" t="s">
        <v>150</v>
      </c>
      <c r="F27" s="135" t="s">
        <v>179</v>
      </c>
      <c r="G27" s="136">
        <v>70</v>
      </c>
      <c r="H27" s="11"/>
      <c r="I27" s="171">
        <v>0.08</v>
      </c>
      <c r="J27" s="172">
        <f t="shared" si="0"/>
        <v>0</v>
      </c>
      <c r="K27" s="174">
        <f t="shared" si="1"/>
        <v>0</v>
      </c>
      <c r="L27" s="174">
        <f t="shared" si="2"/>
        <v>0</v>
      </c>
      <c r="M27" s="174">
        <f t="shared" si="3"/>
        <v>0</v>
      </c>
    </row>
    <row r="28" spans="1:13" s="48" customFormat="1" ht="12.75">
      <c r="A28" s="6" t="s">
        <v>610</v>
      </c>
      <c r="B28" s="50"/>
      <c r="C28" s="135" t="s">
        <v>71</v>
      </c>
      <c r="D28" s="135" t="s">
        <v>483</v>
      </c>
      <c r="E28" s="135" t="s">
        <v>226</v>
      </c>
      <c r="F28" s="135" t="s">
        <v>186</v>
      </c>
      <c r="G28" s="136">
        <v>100</v>
      </c>
      <c r="H28" s="11"/>
      <c r="I28" s="171">
        <v>0.08</v>
      </c>
      <c r="J28" s="172">
        <f t="shared" si="0"/>
        <v>0</v>
      </c>
      <c r="K28" s="174">
        <f t="shared" si="1"/>
        <v>0</v>
      </c>
      <c r="L28" s="174">
        <f t="shared" si="2"/>
        <v>0</v>
      </c>
      <c r="M28" s="174">
        <f t="shared" si="3"/>
        <v>0</v>
      </c>
    </row>
    <row r="29" spans="1:13" ht="15.75" customHeight="1">
      <c r="A29" s="6" t="s">
        <v>611</v>
      </c>
      <c r="B29" s="92"/>
      <c r="C29" s="144" t="s">
        <v>71</v>
      </c>
      <c r="D29" s="144" t="s">
        <v>335</v>
      </c>
      <c r="E29" s="144" t="s">
        <v>194</v>
      </c>
      <c r="F29" s="144" t="s">
        <v>317</v>
      </c>
      <c r="G29" s="94">
        <v>12</v>
      </c>
      <c r="H29" s="11"/>
      <c r="I29" s="171">
        <v>0.08</v>
      </c>
      <c r="J29" s="172">
        <f t="shared" si="0"/>
        <v>0</v>
      </c>
      <c r="K29" s="174">
        <f t="shared" si="1"/>
        <v>0</v>
      </c>
      <c r="L29" s="174">
        <f t="shared" si="2"/>
        <v>0</v>
      </c>
      <c r="M29" s="174">
        <f t="shared" si="3"/>
        <v>0</v>
      </c>
    </row>
    <row r="30" spans="1:13" ht="15.75" customHeight="1">
      <c r="A30" s="6" t="s">
        <v>623</v>
      </c>
      <c r="B30" s="96"/>
      <c r="C30" s="145" t="s">
        <v>72</v>
      </c>
      <c r="D30" s="75" t="s">
        <v>484</v>
      </c>
      <c r="E30" s="145" t="s">
        <v>150</v>
      </c>
      <c r="F30" s="145" t="s">
        <v>179</v>
      </c>
      <c r="G30" s="77">
        <v>6</v>
      </c>
      <c r="H30" s="11"/>
      <c r="I30" s="171">
        <v>0.08</v>
      </c>
      <c r="J30" s="172">
        <f t="shared" si="0"/>
        <v>0</v>
      </c>
      <c r="K30" s="174">
        <f t="shared" si="1"/>
        <v>0</v>
      </c>
      <c r="L30" s="174">
        <f t="shared" si="2"/>
        <v>0</v>
      </c>
      <c r="M30" s="174">
        <f t="shared" si="3"/>
        <v>0</v>
      </c>
    </row>
    <row r="31" spans="1:13">
      <c r="A31" s="264" t="s">
        <v>49</v>
      </c>
      <c r="B31" s="264"/>
      <c r="C31" s="264"/>
      <c r="D31" s="264"/>
      <c r="E31" s="264"/>
      <c r="F31" s="264"/>
      <c r="G31" s="264"/>
      <c r="H31" s="264"/>
      <c r="I31" s="264"/>
      <c r="J31" s="264"/>
      <c r="K31" s="66">
        <f>SUM(K11:K30)</f>
        <v>0</v>
      </c>
      <c r="L31" s="67" t="s">
        <v>49</v>
      </c>
      <c r="M31" s="66">
        <f>SUM(M11:M30)</f>
        <v>0</v>
      </c>
    </row>
    <row r="32" spans="1:13">
      <c r="A32" s="25"/>
      <c r="B32" s="68"/>
      <c r="C32" s="68"/>
      <c r="D32" s="68"/>
      <c r="E32" s="68"/>
      <c r="F32" s="68"/>
      <c r="G32" s="68"/>
      <c r="H32" s="25"/>
      <c r="I32" s="31"/>
      <c r="J32" s="25"/>
      <c r="K32" s="25"/>
      <c r="L32" s="25"/>
      <c r="M32" s="25"/>
    </row>
    <row r="33" spans="1:13">
      <c r="A33" s="25"/>
      <c r="B33" s="26"/>
      <c r="C33" s="69"/>
      <c r="D33" s="2"/>
      <c r="E33" s="2"/>
      <c r="F33" s="70"/>
      <c r="G33" s="27"/>
      <c r="H33" s="27"/>
      <c r="I33" s="27"/>
      <c r="J33" s="27"/>
      <c r="K33" s="25"/>
      <c r="L33" s="25"/>
      <c r="M33" s="25"/>
    </row>
    <row r="34" spans="1:13">
      <c r="A34" s="25"/>
      <c r="B34" s="28" t="s">
        <v>284</v>
      </c>
      <c r="C34" s="69"/>
      <c r="D34" s="2"/>
      <c r="E34" s="2"/>
      <c r="F34" s="70"/>
      <c r="G34" s="29"/>
      <c r="H34" s="29" t="s">
        <v>50</v>
      </c>
      <c r="I34" s="29"/>
      <c r="J34" s="27"/>
      <c r="K34" s="25"/>
      <c r="L34" s="25"/>
      <c r="M34" s="25"/>
    </row>
    <row r="35" spans="1:13">
      <c r="A35" s="25"/>
      <c r="B35" s="1"/>
      <c r="C35" s="2"/>
      <c r="D35" s="3"/>
      <c r="E35" s="3"/>
      <c r="F35" s="3"/>
      <c r="G35" s="3"/>
      <c r="H35" s="3" t="s">
        <v>51</v>
      </c>
      <c r="I35" s="71"/>
      <c r="J35" s="4"/>
      <c r="K35" s="25"/>
      <c r="L35" s="25"/>
      <c r="M35" s="25"/>
    </row>
  </sheetData>
  <mergeCells count="2">
    <mergeCell ref="A3:M3"/>
    <mergeCell ref="A31:J3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63</vt:i4>
      </vt:variant>
    </vt:vector>
  </HeadingPairs>
  <TitlesOfParts>
    <vt:vector size="63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nr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nr 62</vt:lpstr>
      <vt:lpstr>Pakiet nr 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Brzuszkiewicz</dc:creator>
  <cp:lastModifiedBy>Kamila Romaniuk</cp:lastModifiedBy>
  <cp:revision>75</cp:revision>
  <cp:lastPrinted>2022-12-27T10:01:34Z</cp:lastPrinted>
  <dcterms:created xsi:type="dcterms:W3CDTF">2017-07-12T11:53:35Z</dcterms:created>
  <dcterms:modified xsi:type="dcterms:W3CDTF">2023-01-13T08:36:18Z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