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DP Usługi sprzątania\2) SWZ plus załącznik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Arkusz1!$A$1:$I$44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I37" i="1" s="1"/>
  <c r="G13" i="1"/>
  <c r="G14" i="1"/>
  <c r="G15" i="1"/>
  <c r="G16" i="1"/>
  <c r="G17" i="1"/>
  <c r="G18" i="1"/>
  <c r="G19" i="1"/>
  <c r="G20" i="1"/>
  <c r="G21" i="1"/>
  <c r="G12" i="1"/>
  <c r="G26" i="1" l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25" i="1"/>
  <c r="I13" i="1"/>
  <c r="I14" i="1"/>
  <c r="I15" i="1"/>
  <c r="I16" i="1"/>
  <c r="I17" i="1"/>
  <c r="I18" i="1"/>
  <c r="I19" i="1"/>
  <c r="I20" i="1"/>
  <c r="I21" i="1"/>
  <c r="I12" i="1"/>
  <c r="G38" i="1" l="1"/>
  <c r="I38" i="1" s="1"/>
  <c r="I25" i="1"/>
  <c r="G22" i="1"/>
  <c r="G23" i="1" l="1"/>
  <c r="I22" i="1"/>
  <c r="I23" i="1" l="1"/>
  <c r="G40" i="1"/>
  <c r="I40" i="1" s="1"/>
</calcChain>
</file>

<file path=xl/sharedStrings.xml><?xml version="1.0" encoding="utf-8"?>
<sst xmlns="http://schemas.openxmlformats.org/spreadsheetml/2006/main" count="86" uniqueCount="56">
  <si>
    <t>LP.</t>
  </si>
  <si>
    <t>JEDN.</t>
  </si>
  <si>
    <t>WARTOŚĆ NETTO /ZŁ/</t>
  </si>
  <si>
    <t>SZT.</t>
  </si>
  <si>
    <t>STAWKA VAT /%/</t>
  </si>
  <si>
    <t>WARTOŚĆ BRUTTO /ZŁ/</t>
  </si>
  <si>
    <t xml:space="preserve">FORMULARZ CENOWY </t>
  </si>
  <si>
    <t>NAZWA USŁUGI PORZĄDKOWEJ</t>
  </si>
  <si>
    <t>CENA JEDN. NETTO /ZŁ ZA 1 M2/</t>
  </si>
  <si>
    <t>A</t>
  </si>
  <si>
    <t>B</t>
  </si>
  <si>
    <t>C</t>
  </si>
  <si>
    <t>D</t>
  </si>
  <si>
    <t>I. USŁUGI PODSTAWOWE - STAŁE</t>
  </si>
  <si>
    <t>KOMPLEKSOWE ŚWIADCZENIE USŁUG PORZĄDKOWYCH PODSTAWOWYCH WYKONYWANYCH STALE W NASTĘPUJĄCYCH OBIEKTACH / POMIESZCZENIACH:</t>
  </si>
  <si>
    <t>ŚWIETLICA, SALA KONFERENCYJNA, JADALNIE</t>
  </si>
  <si>
    <t xml:space="preserve">WIATROŁAPY / PODCIENIE </t>
  </si>
  <si>
    <t>POMIESZCZENIA BIUROWE</t>
  </si>
  <si>
    <t xml:space="preserve">KLATKI SCHODOWE, HOLE, KORYTARZE </t>
  </si>
  <si>
    <t>SZATNIE / SUSZARNIE</t>
  </si>
  <si>
    <t xml:space="preserve">SANITARIATY WC, ŁAZIENKI, ŁAŹNIE </t>
  </si>
  <si>
    <t xml:space="preserve">STACJA LEGALIZACJI WODOMIERZY / LABORATORIUM </t>
  </si>
  <si>
    <t>DYŻURKI</t>
  </si>
  <si>
    <r>
      <t xml:space="preserve">RAZEM USŁUGI PODSTAWOWE ZA </t>
    </r>
    <r>
      <rPr>
        <u/>
        <sz val="9"/>
        <color theme="1"/>
        <rFont val="Calibri"/>
        <family val="2"/>
        <charset val="238"/>
        <scheme val="minor"/>
      </rPr>
      <t>JEDEN</t>
    </r>
    <r>
      <rPr>
        <sz val="9"/>
        <color theme="1"/>
        <rFont val="Calibri"/>
        <family val="2"/>
        <charset val="238"/>
        <scheme val="minor"/>
      </rPr>
      <t xml:space="preserve"> MIESIĄC:</t>
    </r>
  </si>
  <si>
    <r>
      <t xml:space="preserve">RAZEM USŁUGI PODSTAWOWE ZA </t>
    </r>
    <r>
      <rPr>
        <b/>
        <u/>
        <sz val="9"/>
        <color theme="1"/>
        <rFont val="Calibri"/>
        <family val="2"/>
        <charset val="238"/>
        <scheme val="minor"/>
      </rPr>
      <t>DWANAŚCIE</t>
    </r>
    <r>
      <rPr>
        <b/>
        <sz val="9"/>
        <color theme="1"/>
        <rFont val="Calibri"/>
        <family val="2"/>
        <charset val="238"/>
        <scheme val="minor"/>
      </rPr>
      <t xml:space="preserve"> MIESIĘCY:</t>
    </r>
  </si>
  <si>
    <t>M2</t>
  </si>
  <si>
    <t>II. USŁUGI DODATKOWE - OKRESOWE</t>
  </si>
  <si>
    <t xml:space="preserve">OBUSTRONNE MYCIE  OKIEN (W TYM RAM, OŚCIEŻNIC I PARAPETÓW) W BUDYNKACH ADMINISTRACYJNO – SOCJALNYCH ORAZ W BIURZE MAGAZYNU GŁÓWNEGO </t>
  </si>
  <si>
    <t xml:space="preserve">PRANIE TAPICERKI MEBLOWEJ TJ. KRZESEŁ OBROTOWYCH </t>
  </si>
  <si>
    <t>PRANIE TAPICERKI MEBLOWEJ TJ. KRZESEŁ ZWYKŁYCH Z OBICIEM MATERIAŁOWYM</t>
  </si>
  <si>
    <t>PRANIE FOTELI</t>
  </si>
  <si>
    <t xml:space="preserve">PRANIE ŻALUZJI PIONOWYCH </t>
  </si>
  <si>
    <t>OBUSTRONNE MYCIE OKIEN (W TYM RAM, OŚCIEŻNIC I PARAPETÓW) W GARAŻACH ORAZ W MAGAZYNIE GŁÓWNYM</t>
  </si>
  <si>
    <t xml:space="preserve">OBUSTRONNE  MYCIE OKIEN NIETYPOWYCH TRUDNODOSTĘPNYCH (W TYM RAM, OŚCIEŻNIC ORAZ PARAPETÓW) </t>
  </si>
  <si>
    <t xml:space="preserve">DOCZYSZCZANIE, KONSERWACJA, ZABEZPIECZENIE POLIMEREM I POLEROWANIE POWIERZCHNI PODŁOGOWYCH </t>
  </si>
  <si>
    <t xml:space="preserve">DOCZYSZCZANIE, KONSERWACJA, ZABEZPIECZENIE POLIMEREM I POLEROWANIE POWIERZCHNI PODŁOGOWYCH PRZEWIĄZKA TARKETT </t>
  </si>
  <si>
    <t xml:space="preserve">DOCZYSZCZANIE  I ZABEZPIECZENIE PODŁÓG GRESOWYCH I LASTRICOWYCH  </t>
  </si>
  <si>
    <t xml:space="preserve">KOMPLEKSOWE ŚWIADCZENIE USŁUG PORZĄDKOWYCH W OBIEKCIE REJONU ZAGÓRZE  </t>
  </si>
  <si>
    <t>RAZEM USŁUGI DODATKOWE:</t>
  </si>
  <si>
    <t>ILOŚĆ USŁUG DO WYKONANIA W TRAKCIE DWUNASTU MIESIĘCY</t>
  </si>
  <si>
    <t>NIE DOTYCZY</t>
  </si>
  <si>
    <t>E</t>
  </si>
  <si>
    <t>H</t>
  </si>
  <si>
    <r>
      <t xml:space="preserve">ILOŚĆ USŁUG DO WYKONANIA: W TRAKCIE JEDNEGO MIESIĄCA - </t>
    </r>
    <r>
      <rPr>
        <b/>
        <u/>
        <sz val="7.5"/>
        <color rgb="FF000000"/>
        <rFont val="Calibri"/>
        <family val="2"/>
        <charset val="238"/>
        <scheme val="minor"/>
      </rPr>
      <t>DLA USŁUG PODSTAWOWYCH</t>
    </r>
    <r>
      <rPr>
        <b/>
        <sz val="7.5"/>
        <color rgb="FF000000"/>
        <rFont val="Calibri"/>
        <family val="2"/>
        <charset val="238"/>
        <scheme val="minor"/>
      </rPr>
      <t xml:space="preserve">, JEDNORAZOWO - </t>
    </r>
    <r>
      <rPr>
        <b/>
        <u/>
        <sz val="7.5"/>
        <color rgb="FF000000"/>
        <rFont val="Calibri"/>
        <family val="2"/>
        <charset val="238"/>
        <scheme val="minor"/>
      </rPr>
      <t>DLA USŁUG DODATKOWYCH</t>
    </r>
    <r>
      <rPr>
        <b/>
        <sz val="7.5"/>
        <color rgb="FF000000"/>
        <rFont val="Calibri"/>
        <family val="2"/>
        <charset val="238"/>
        <scheme val="minor"/>
      </rPr>
      <t xml:space="preserve">  </t>
    </r>
  </si>
  <si>
    <t>SCHOWKI / POMIESZCZENIA ZWIĄZKOWE  I SIP</t>
  </si>
  <si>
    <t>POMIESZCZENIA PO PRALNI</t>
  </si>
  <si>
    <t>Załącznik nr 3 do SWZ</t>
  </si>
  <si>
    <t>DOCZYSZCZANIE MAGAZYNOWYCH POWIERZCHNI PODŁOGOWYCH</t>
  </si>
  <si>
    <t>ODKURZANIE MAGAZYNOWYCH POWIERZCHNI PODŁOGOWYCH</t>
  </si>
  <si>
    <t>(kwalifikowany podpis elektroniczny, podpis zaufany lub osobisty)</t>
  </si>
  <si>
    <t>Oznaczenie zamówienia: 104/2023/DP/KP</t>
  </si>
  <si>
    <r>
      <t xml:space="preserve">ŁĄCZNA WARTOŚĆ NETTO / BRUTTO W ZŁ </t>
    </r>
    <r>
      <rPr>
        <sz val="9"/>
        <color theme="1"/>
        <rFont val="Calibri"/>
        <family val="2"/>
        <charset val="238"/>
        <scheme val="minor"/>
      </rPr>
      <t xml:space="preserve">(RAZEM USŁUGI PODSTAWOWE ZA DWANAŚCIE MIESIĘCY PLUS RAZEM USŁUGI DODATKOWE); </t>
    </r>
    <r>
      <rPr>
        <b/>
        <u/>
        <sz val="9"/>
        <color theme="1"/>
        <rFont val="Calibri"/>
        <family val="2"/>
        <charset val="238"/>
        <scheme val="minor"/>
      </rPr>
      <t>KWOTY NALEŻY ODPOWIEDNIO PRZENIEŚĆ DO FORMULARZA OFERTOWEGO</t>
    </r>
    <r>
      <rPr>
        <sz val="9"/>
        <color theme="1"/>
        <rFont val="Calibri"/>
        <family val="2"/>
        <charset val="238"/>
        <scheme val="minor"/>
      </rPr>
      <t>:</t>
    </r>
  </si>
  <si>
    <t>F</t>
  </si>
  <si>
    <r>
      <t xml:space="preserve">G = C*F (USŁ. PODST.) </t>
    </r>
    <r>
      <rPr>
        <b/>
        <sz val="9"/>
        <color rgb="FF000000"/>
        <rFont val="Calibri"/>
        <family val="2"/>
        <charset val="238"/>
        <scheme val="minor"/>
      </rPr>
      <t/>
    </r>
  </si>
  <si>
    <t>G = C*E*F (USŁ. DODATK.)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</si>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</sst>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7.5"/>
      <color rgb="FF00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b/>
      <u/>
      <sz val="7.5"/>
      <color rgb="FF00000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4" fontId="0" fillId="0" borderId="0" xfId="0" applyNumberFormat="1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zoomScale="160" zoomScaleNormal="160" workbookViewId="0">
      <selection activeCell="B7" sqref="B7"/>
    </sheetView>
  </sheetViews>
  <sheetFormatPr defaultRowHeight="15" x14ac:dyDescent="0.25"/>
  <cols>
    <col min="1" max="1" width="5.7109375" customWidth="1"/>
    <col min="2" max="2" width="30.140625" style="6" customWidth="1"/>
    <col min="3" max="3" width="14.5703125" customWidth="1"/>
    <col min="4" max="4" width="7.42578125" customWidth="1"/>
    <col min="5" max="5" width="11.42578125" customWidth="1"/>
    <col min="6" max="6" width="8.28515625" style="1" customWidth="1"/>
    <col min="7" max="7" width="10.5703125" style="1" customWidth="1"/>
    <col min="8" max="8" width="6.85546875" style="4" customWidth="1"/>
    <col min="9" max="9" width="11" customWidth="1"/>
  </cols>
  <sheetData>
    <row r="1" spans="1:9" x14ac:dyDescent="0.25">
      <c r="A1" s="59" t="s">
        <v>46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2" t="s">
        <v>50</v>
      </c>
      <c r="B3" s="7"/>
    </row>
    <row r="4" spans="1:9" x14ac:dyDescent="0.25">
      <c r="A4" s="2"/>
      <c r="B4" s="7"/>
    </row>
    <row r="5" spans="1:9" ht="21.95" customHeight="1" x14ac:dyDescent="0.25">
      <c r="A5" s="61" t="s">
        <v>6</v>
      </c>
      <c r="B5" s="61"/>
      <c r="C5" s="61"/>
      <c r="D5" s="61"/>
      <c r="E5" s="61"/>
      <c r="F5" s="61"/>
      <c r="G5" s="61"/>
      <c r="H5" s="61"/>
      <c r="I5" s="61"/>
    </row>
    <row r="7" spans="1:9" ht="80.25" customHeight="1" x14ac:dyDescent="0.25">
      <c r="A7" s="38" t="s">
        <v>0</v>
      </c>
      <c r="B7" s="3" t="s">
        <v>7</v>
      </c>
      <c r="C7" s="39" t="s">
        <v>43</v>
      </c>
      <c r="D7" s="3" t="s">
        <v>1</v>
      </c>
      <c r="E7" s="39" t="s">
        <v>39</v>
      </c>
      <c r="F7" s="40" t="s">
        <v>8</v>
      </c>
      <c r="G7" s="40" t="s">
        <v>2</v>
      </c>
      <c r="H7" s="41" t="s">
        <v>4</v>
      </c>
      <c r="I7" s="40" t="s">
        <v>5</v>
      </c>
    </row>
    <row r="8" spans="1:9" ht="21" customHeight="1" x14ac:dyDescent="0.25">
      <c r="A8" s="65" t="s">
        <v>9</v>
      </c>
      <c r="B8" s="67" t="s">
        <v>10</v>
      </c>
      <c r="C8" s="67" t="s">
        <v>11</v>
      </c>
      <c r="D8" s="67" t="s">
        <v>12</v>
      </c>
      <c r="E8" s="67" t="s">
        <v>41</v>
      </c>
      <c r="F8" s="69" t="s">
        <v>52</v>
      </c>
      <c r="G8" s="35" t="s">
        <v>53</v>
      </c>
      <c r="H8" s="71" t="s">
        <v>42</v>
      </c>
      <c r="I8" s="69" t="s">
        <v>55</v>
      </c>
    </row>
    <row r="9" spans="1:9" ht="26.25" customHeight="1" x14ac:dyDescent="0.25">
      <c r="A9" s="66"/>
      <c r="B9" s="68"/>
      <c r="C9" s="68"/>
      <c r="D9" s="68"/>
      <c r="E9" s="68"/>
      <c r="F9" s="70"/>
      <c r="G9" s="35" t="s">
        <v>54</v>
      </c>
      <c r="H9" s="72"/>
      <c r="I9" s="70"/>
    </row>
    <row r="10" spans="1:9" ht="30" customHeight="1" x14ac:dyDescent="0.25">
      <c r="A10" s="62" t="s">
        <v>13</v>
      </c>
      <c r="B10" s="62"/>
      <c r="C10" s="62"/>
      <c r="D10" s="62"/>
      <c r="E10" s="62"/>
      <c r="F10" s="62"/>
      <c r="G10" s="62"/>
      <c r="H10" s="62"/>
      <c r="I10" s="62"/>
    </row>
    <row r="11" spans="1:9" ht="30" customHeight="1" x14ac:dyDescent="0.25">
      <c r="A11" s="64">
        <v>1</v>
      </c>
      <c r="B11" s="63" t="s">
        <v>14</v>
      </c>
      <c r="C11" s="63"/>
      <c r="D11" s="63"/>
      <c r="E11" s="63"/>
      <c r="F11" s="63"/>
      <c r="G11" s="63"/>
      <c r="H11" s="63"/>
      <c r="I11" s="63"/>
    </row>
    <row r="12" spans="1:9" ht="30" customHeight="1" x14ac:dyDescent="0.25">
      <c r="A12" s="64"/>
      <c r="B12" s="13" t="s">
        <v>15</v>
      </c>
      <c r="C12" s="30">
        <v>273.72000000000003</v>
      </c>
      <c r="D12" s="5" t="s">
        <v>25</v>
      </c>
      <c r="E12" s="31" t="s">
        <v>40</v>
      </c>
      <c r="F12" s="8"/>
      <c r="G12" s="8">
        <f t="shared" ref="G12:G21" si="0">C12*F12</f>
        <v>0</v>
      </c>
      <c r="H12" s="9"/>
      <c r="I12" s="10">
        <f>G12*123%</f>
        <v>0</v>
      </c>
    </row>
    <row r="13" spans="1:9" ht="30" customHeight="1" x14ac:dyDescent="0.25">
      <c r="A13" s="64"/>
      <c r="B13" s="13" t="s">
        <v>44</v>
      </c>
      <c r="C13" s="30">
        <v>376.63</v>
      </c>
      <c r="D13" s="5" t="s">
        <v>25</v>
      </c>
      <c r="E13" s="31" t="s">
        <v>40</v>
      </c>
      <c r="F13" s="8"/>
      <c r="G13" s="8">
        <f t="shared" si="0"/>
        <v>0</v>
      </c>
      <c r="H13" s="9"/>
      <c r="I13" s="10">
        <f t="shared" ref="I13:I21" si="1">G13*123%</f>
        <v>0</v>
      </c>
    </row>
    <row r="14" spans="1:9" ht="30" customHeight="1" x14ac:dyDescent="0.25">
      <c r="A14" s="64"/>
      <c r="B14" s="13" t="s">
        <v>16</v>
      </c>
      <c r="C14" s="30">
        <v>109.48</v>
      </c>
      <c r="D14" s="5" t="s">
        <v>25</v>
      </c>
      <c r="E14" s="31" t="s">
        <v>40</v>
      </c>
      <c r="F14" s="8"/>
      <c r="G14" s="8">
        <f t="shared" si="0"/>
        <v>0</v>
      </c>
      <c r="H14" s="9"/>
      <c r="I14" s="10">
        <f t="shared" si="1"/>
        <v>0</v>
      </c>
    </row>
    <row r="15" spans="1:9" ht="30" customHeight="1" x14ac:dyDescent="0.25">
      <c r="A15" s="64"/>
      <c r="B15" s="13" t="s">
        <v>17</v>
      </c>
      <c r="C15" s="30">
        <v>1774.81</v>
      </c>
      <c r="D15" s="5" t="s">
        <v>25</v>
      </c>
      <c r="E15" s="31" t="s">
        <v>40</v>
      </c>
      <c r="F15" s="8"/>
      <c r="G15" s="8">
        <f t="shared" si="0"/>
        <v>0</v>
      </c>
      <c r="H15" s="9"/>
      <c r="I15" s="10">
        <f t="shared" si="1"/>
        <v>0</v>
      </c>
    </row>
    <row r="16" spans="1:9" ht="30" customHeight="1" x14ac:dyDescent="0.25">
      <c r="A16" s="64"/>
      <c r="B16" s="13" t="s">
        <v>18</v>
      </c>
      <c r="C16" s="30">
        <v>950.25</v>
      </c>
      <c r="D16" s="5" t="s">
        <v>25</v>
      </c>
      <c r="E16" s="31" t="s">
        <v>40</v>
      </c>
      <c r="F16" s="8"/>
      <c r="G16" s="8">
        <f t="shared" si="0"/>
        <v>0</v>
      </c>
      <c r="H16" s="9"/>
      <c r="I16" s="10">
        <f t="shared" si="1"/>
        <v>0</v>
      </c>
    </row>
    <row r="17" spans="1:9" ht="30" customHeight="1" x14ac:dyDescent="0.25">
      <c r="A17" s="64"/>
      <c r="B17" s="13" t="s">
        <v>19</v>
      </c>
      <c r="C17" s="30">
        <v>565.83000000000004</v>
      </c>
      <c r="D17" s="5" t="s">
        <v>25</v>
      </c>
      <c r="E17" s="31" t="s">
        <v>40</v>
      </c>
      <c r="F17" s="8"/>
      <c r="G17" s="8">
        <f t="shared" si="0"/>
        <v>0</v>
      </c>
      <c r="H17" s="9"/>
      <c r="I17" s="10">
        <f t="shared" si="1"/>
        <v>0</v>
      </c>
    </row>
    <row r="18" spans="1:9" ht="30" customHeight="1" x14ac:dyDescent="0.25">
      <c r="A18" s="64"/>
      <c r="B18" s="13" t="s">
        <v>20</v>
      </c>
      <c r="C18" s="30">
        <v>328.38</v>
      </c>
      <c r="D18" s="5" t="s">
        <v>25</v>
      </c>
      <c r="E18" s="31" t="s">
        <v>40</v>
      </c>
      <c r="F18" s="8"/>
      <c r="G18" s="8">
        <f t="shared" si="0"/>
        <v>0</v>
      </c>
      <c r="H18" s="9"/>
      <c r="I18" s="10">
        <f t="shared" si="1"/>
        <v>0</v>
      </c>
    </row>
    <row r="19" spans="1:9" ht="30" customHeight="1" x14ac:dyDescent="0.25">
      <c r="A19" s="64"/>
      <c r="B19" s="13" t="s">
        <v>21</v>
      </c>
      <c r="C19" s="30">
        <v>207.6</v>
      </c>
      <c r="D19" s="5" t="s">
        <v>25</v>
      </c>
      <c r="E19" s="31" t="s">
        <v>40</v>
      </c>
      <c r="F19" s="8"/>
      <c r="G19" s="8">
        <f t="shared" si="0"/>
        <v>0</v>
      </c>
      <c r="H19" s="9"/>
      <c r="I19" s="10">
        <f t="shared" si="1"/>
        <v>0</v>
      </c>
    </row>
    <row r="20" spans="1:9" ht="30" customHeight="1" x14ac:dyDescent="0.25">
      <c r="A20" s="64"/>
      <c r="B20" s="13" t="s">
        <v>45</v>
      </c>
      <c r="C20" s="30">
        <v>66</v>
      </c>
      <c r="D20" s="5" t="s">
        <v>25</v>
      </c>
      <c r="E20" s="31" t="s">
        <v>40</v>
      </c>
      <c r="F20" s="8"/>
      <c r="G20" s="8">
        <f t="shared" si="0"/>
        <v>0</v>
      </c>
      <c r="H20" s="9"/>
      <c r="I20" s="10">
        <f t="shared" si="1"/>
        <v>0</v>
      </c>
    </row>
    <row r="21" spans="1:9" ht="30" customHeight="1" x14ac:dyDescent="0.25">
      <c r="A21" s="64"/>
      <c r="B21" s="13" t="s">
        <v>22</v>
      </c>
      <c r="C21" s="30">
        <v>32.1</v>
      </c>
      <c r="D21" s="5" t="s">
        <v>25</v>
      </c>
      <c r="E21" s="31" t="s">
        <v>40</v>
      </c>
      <c r="F21" s="8"/>
      <c r="G21" s="8">
        <f t="shared" si="0"/>
        <v>0</v>
      </c>
      <c r="H21" s="9"/>
      <c r="I21" s="10">
        <f t="shared" si="1"/>
        <v>0</v>
      </c>
    </row>
    <row r="22" spans="1:9" ht="30" customHeight="1" x14ac:dyDescent="0.25">
      <c r="A22" s="48" t="s">
        <v>23</v>
      </c>
      <c r="B22" s="48"/>
      <c r="C22" s="48"/>
      <c r="D22" s="48"/>
      <c r="E22" s="48"/>
      <c r="F22" s="48"/>
      <c r="G22" s="8">
        <f>SUM(G12:G21)</f>
        <v>0</v>
      </c>
      <c r="H22" s="9"/>
      <c r="I22" s="10">
        <f>G22*123%</f>
        <v>0</v>
      </c>
    </row>
    <row r="23" spans="1:9" ht="30" customHeight="1" x14ac:dyDescent="0.25">
      <c r="A23" s="51" t="s">
        <v>24</v>
      </c>
      <c r="B23" s="51"/>
      <c r="C23" s="51"/>
      <c r="D23" s="51"/>
      <c r="E23" s="51"/>
      <c r="F23" s="51"/>
      <c r="G23" s="16">
        <f>G22*12</f>
        <v>0</v>
      </c>
      <c r="H23" s="17"/>
      <c r="I23" s="18">
        <f>G23*123%</f>
        <v>0</v>
      </c>
    </row>
    <row r="24" spans="1:9" ht="30" customHeight="1" x14ac:dyDescent="0.25">
      <c r="A24" s="52" t="s">
        <v>26</v>
      </c>
      <c r="B24" s="52"/>
      <c r="C24" s="52"/>
      <c r="D24" s="52"/>
      <c r="E24" s="52"/>
      <c r="F24" s="53"/>
      <c r="G24" s="53"/>
      <c r="H24" s="53"/>
      <c r="I24" s="53"/>
    </row>
    <row r="25" spans="1:9" ht="60" x14ac:dyDescent="0.25">
      <c r="A25" s="12">
        <v>2</v>
      </c>
      <c r="B25" s="14" t="s">
        <v>27</v>
      </c>
      <c r="C25" s="30">
        <v>947.1</v>
      </c>
      <c r="D25" s="5" t="s">
        <v>25</v>
      </c>
      <c r="E25" s="34">
        <v>2</v>
      </c>
      <c r="F25" s="33"/>
      <c r="G25" s="8">
        <f t="shared" ref="G25:G37" si="2">C25*E25*F25</f>
        <v>0</v>
      </c>
      <c r="H25" s="9"/>
      <c r="I25" s="10">
        <f>G25*123%</f>
        <v>0</v>
      </c>
    </row>
    <row r="26" spans="1:9" ht="48" x14ac:dyDescent="0.25">
      <c r="A26" s="12">
        <v>3</v>
      </c>
      <c r="B26" s="14" t="s">
        <v>32</v>
      </c>
      <c r="C26" s="30">
        <v>127.67</v>
      </c>
      <c r="D26" s="5" t="s">
        <v>25</v>
      </c>
      <c r="E26" s="34">
        <v>1</v>
      </c>
      <c r="F26" s="33"/>
      <c r="G26" s="8">
        <f t="shared" si="2"/>
        <v>0</v>
      </c>
      <c r="H26" s="9"/>
      <c r="I26" s="10">
        <f t="shared" ref="I26:I37" si="3">G26*123%</f>
        <v>0</v>
      </c>
    </row>
    <row r="27" spans="1:9" ht="48" x14ac:dyDescent="0.25">
      <c r="A27" s="12">
        <v>4</v>
      </c>
      <c r="B27" s="14" t="s">
        <v>33</v>
      </c>
      <c r="C27" s="30">
        <v>2020</v>
      </c>
      <c r="D27" s="5" t="s">
        <v>25</v>
      </c>
      <c r="E27" s="34">
        <v>1</v>
      </c>
      <c r="F27" s="33"/>
      <c r="G27" s="8">
        <f t="shared" si="2"/>
        <v>0</v>
      </c>
      <c r="H27" s="9"/>
      <c r="I27" s="10">
        <f t="shared" si="3"/>
        <v>0</v>
      </c>
    </row>
    <row r="28" spans="1:9" ht="30" customHeight="1" x14ac:dyDescent="0.25">
      <c r="A28" s="12">
        <v>5</v>
      </c>
      <c r="B28" s="19" t="s">
        <v>28</v>
      </c>
      <c r="C28" s="30">
        <v>180</v>
      </c>
      <c r="D28" s="5" t="s">
        <v>3</v>
      </c>
      <c r="E28" s="34">
        <v>1</v>
      </c>
      <c r="F28" s="33"/>
      <c r="G28" s="8">
        <f t="shared" si="2"/>
        <v>0</v>
      </c>
      <c r="H28" s="9"/>
      <c r="I28" s="10">
        <f t="shared" si="3"/>
        <v>0</v>
      </c>
    </row>
    <row r="29" spans="1:9" ht="30" customHeight="1" x14ac:dyDescent="0.25">
      <c r="A29" s="12">
        <v>6</v>
      </c>
      <c r="B29" s="19" t="s">
        <v>29</v>
      </c>
      <c r="C29" s="30">
        <v>160</v>
      </c>
      <c r="D29" s="5" t="s">
        <v>3</v>
      </c>
      <c r="E29" s="34">
        <v>1</v>
      </c>
      <c r="F29" s="33"/>
      <c r="G29" s="8">
        <f t="shared" si="2"/>
        <v>0</v>
      </c>
      <c r="H29" s="9"/>
      <c r="I29" s="10">
        <f t="shared" si="3"/>
        <v>0</v>
      </c>
    </row>
    <row r="30" spans="1:9" ht="30" customHeight="1" x14ac:dyDescent="0.25">
      <c r="A30" s="12">
        <v>7</v>
      </c>
      <c r="B30" s="20" t="s">
        <v>30</v>
      </c>
      <c r="C30" s="32">
        <v>14</v>
      </c>
      <c r="D30" s="5" t="s">
        <v>3</v>
      </c>
      <c r="E30" s="34">
        <v>1</v>
      </c>
      <c r="F30" s="33"/>
      <c r="G30" s="8">
        <f t="shared" si="2"/>
        <v>0</v>
      </c>
      <c r="H30" s="9"/>
      <c r="I30" s="10">
        <f t="shared" si="3"/>
        <v>0</v>
      </c>
    </row>
    <row r="31" spans="1:9" ht="30" customHeight="1" x14ac:dyDescent="0.25">
      <c r="A31" s="12">
        <v>8</v>
      </c>
      <c r="B31" s="20" t="s">
        <v>31</v>
      </c>
      <c r="C31" s="30">
        <v>500</v>
      </c>
      <c r="D31" s="5" t="s">
        <v>25</v>
      </c>
      <c r="E31" s="34">
        <v>1</v>
      </c>
      <c r="F31" s="33"/>
      <c r="G31" s="8">
        <f t="shared" si="2"/>
        <v>0</v>
      </c>
      <c r="H31" s="9"/>
      <c r="I31" s="10">
        <f t="shared" si="3"/>
        <v>0</v>
      </c>
    </row>
    <row r="32" spans="1:9" ht="48.75" x14ac:dyDescent="0.25">
      <c r="A32" s="12">
        <v>9</v>
      </c>
      <c r="B32" s="19" t="s">
        <v>34</v>
      </c>
      <c r="C32" s="30">
        <v>1078.93</v>
      </c>
      <c r="D32" s="5" t="s">
        <v>25</v>
      </c>
      <c r="E32" s="34">
        <v>2</v>
      </c>
      <c r="F32" s="33"/>
      <c r="G32" s="8">
        <f t="shared" si="2"/>
        <v>0</v>
      </c>
      <c r="H32" s="9"/>
      <c r="I32" s="10">
        <f t="shared" si="3"/>
        <v>0</v>
      </c>
    </row>
    <row r="33" spans="1:9" ht="48.75" x14ac:dyDescent="0.25">
      <c r="A33" s="12">
        <v>10</v>
      </c>
      <c r="B33" s="19" t="s">
        <v>35</v>
      </c>
      <c r="C33" s="30">
        <v>52.4</v>
      </c>
      <c r="D33" s="5" t="s">
        <v>25</v>
      </c>
      <c r="E33" s="34">
        <v>4</v>
      </c>
      <c r="F33" s="33"/>
      <c r="G33" s="8">
        <f t="shared" si="2"/>
        <v>0</v>
      </c>
      <c r="H33" s="9"/>
      <c r="I33" s="10">
        <f t="shared" si="3"/>
        <v>0</v>
      </c>
    </row>
    <row r="34" spans="1:9" ht="30" customHeight="1" x14ac:dyDescent="0.25">
      <c r="A34" s="12">
        <v>11</v>
      </c>
      <c r="B34" s="13" t="s">
        <v>36</v>
      </c>
      <c r="C34" s="30">
        <v>2691.34</v>
      </c>
      <c r="D34" s="5" t="s">
        <v>25</v>
      </c>
      <c r="E34" s="34">
        <v>2</v>
      </c>
      <c r="F34" s="33"/>
      <c r="G34" s="8">
        <f t="shared" si="2"/>
        <v>0</v>
      </c>
      <c r="H34" s="9"/>
      <c r="I34" s="10">
        <f t="shared" si="3"/>
        <v>0</v>
      </c>
    </row>
    <row r="35" spans="1:9" ht="36" x14ac:dyDescent="0.25">
      <c r="A35" s="12">
        <v>12</v>
      </c>
      <c r="B35" s="13" t="s">
        <v>37</v>
      </c>
      <c r="C35" s="30">
        <v>128.47</v>
      </c>
      <c r="D35" s="5" t="s">
        <v>25</v>
      </c>
      <c r="E35" s="34">
        <v>2</v>
      </c>
      <c r="F35" s="33"/>
      <c r="G35" s="8">
        <f t="shared" si="2"/>
        <v>0</v>
      </c>
      <c r="H35" s="9"/>
      <c r="I35" s="10">
        <f t="shared" si="3"/>
        <v>0</v>
      </c>
    </row>
    <row r="36" spans="1:9" ht="30" customHeight="1" x14ac:dyDescent="0.25">
      <c r="A36" s="12">
        <v>13</v>
      </c>
      <c r="B36" s="19" t="s">
        <v>47</v>
      </c>
      <c r="C36" s="30">
        <v>300</v>
      </c>
      <c r="D36" s="5" t="s">
        <v>25</v>
      </c>
      <c r="E36" s="34">
        <v>4</v>
      </c>
      <c r="F36" s="33"/>
      <c r="G36" s="8">
        <f t="shared" si="2"/>
        <v>0</v>
      </c>
      <c r="H36" s="9"/>
      <c r="I36" s="10">
        <f t="shared" si="3"/>
        <v>0</v>
      </c>
    </row>
    <row r="37" spans="1:9" ht="30" customHeight="1" x14ac:dyDescent="0.25">
      <c r="A37" s="43">
        <v>14</v>
      </c>
      <c r="B37" s="44" t="s">
        <v>48</v>
      </c>
      <c r="C37" s="45">
        <v>300</v>
      </c>
      <c r="D37" s="46" t="s">
        <v>25</v>
      </c>
      <c r="E37" s="47">
        <v>12</v>
      </c>
      <c r="F37" s="33"/>
      <c r="G37" s="8">
        <f t="shared" si="2"/>
        <v>0</v>
      </c>
      <c r="H37" s="9"/>
      <c r="I37" s="10">
        <f t="shared" si="3"/>
        <v>0</v>
      </c>
    </row>
    <row r="38" spans="1:9" ht="30" customHeight="1" x14ac:dyDescent="0.25">
      <c r="A38" s="54" t="s">
        <v>38</v>
      </c>
      <c r="B38" s="54"/>
      <c r="C38" s="54"/>
      <c r="D38" s="54"/>
      <c r="E38" s="54"/>
      <c r="F38" s="55"/>
      <c r="G38" s="21">
        <f>SUM(G25:G37)</f>
        <v>0</v>
      </c>
      <c r="H38" s="22"/>
      <c r="I38" s="23">
        <f>G38*123%</f>
        <v>0</v>
      </c>
    </row>
    <row r="39" spans="1:9" ht="24.95" customHeight="1" x14ac:dyDescent="0.25">
      <c r="A39" s="15"/>
      <c r="B39" s="24"/>
      <c r="C39" s="25"/>
      <c r="D39" s="26"/>
      <c r="E39" s="25"/>
      <c r="F39" s="27"/>
      <c r="G39" s="27"/>
      <c r="H39" s="28"/>
      <c r="I39" s="29"/>
    </row>
    <row r="40" spans="1:9" ht="36" customHeight="1" x14ac:dyDescent="0.25">
      <c r="A40" s="56" t="s">
        <v>51</v>
      </c>
      <c r="B40" s="57"/>
      <c r="C40" s="57"/>
      <c r="D40" s="57"/>
      <c r="E40" s="57"/>
      <c r="F40" s="58"/>
      <c r="G40" s="36">
        <f>G23+G38</f>
        <v>0</v>
      </c>
      <c r="H40" s="37"/>
      <c r="I40" s="36">
        <f>G40*123%</f>
        <v>0</v>
      </c>
    </row>
    <row r="42" spans="1:9" x14ac:dyDescent="0.25">
      <c r="A42" s="42"/>
      <c r="B42" s="42"/>
      <c r="C42" s="42"/>
      <c r="D42" s="42"/>
      <c r="E42" s="42"/>
      <c r="F42" s="42"/>
      <c r="G42" s="42"/>
      <c r="H42" s="42"/>
      <c r="I42" s="42"/>
    </row>
    <row r="43" spans="1:9" x14ac:dyDescent="0.25">
      <c r="C43" s="49" t="s">
        <v>49</v>
      </c>
      <c r="D43" s="49"/>
      <c r="E43" s="49"/>
      <c r="F43" s="49"/>
      <c r="G43" s="49"/>
      <c r="H43" s="49"/>
      <c r="I43" s="49"/>
    </row>
    <row r="44" spans="1:9" x14ac:dyDescent="0.25">
      <c r="C44" s="50"/>
      <c r="D44" s="50"/>
      <c r="E44" s="50"/>
      <c r="F44" s="50"/>
      <c r="G44" s="50"/>
      <c r="H44" s="50"/>
      <c r="I44" s="50"/>
    </row>
  </sheetData>
  <sortState ref="A2:Q86">
    <sortCondition ref="B2:B86"/>
  </sortState>
  <mergeCells count="20">
    <mergeCell ref="A1:I1"/>
    <mergeCell ref="A5:I5"/>
    <mergeCell ref="A10:I10"/>
    <mergeCell ref="B11:I11"/>
    <mergeCell ref="A11:A21"/>
    <mergeCell ref="A8:A9"/>
    <mergeCell ref="B8:B9"/>
    <mergeCell ref="C8:C9"/>
    <mergeCell ref="D8:D9"/>
    <mergeCell ref="E8:E9"/>
    <mergeCell ref="F8:F9"/>
    <mergeCell ref="H8:H9"/>
    <mergeCell ref="I8:I9"/>
    <mergeCell ref="A22:F22"/>
    <mergeCell ref="C43:I43"/>
    <mergeCell ref="C44:I44"/>
    <mergeCell ref="A23:F23"/>
    <mergeCell ref="A24:I24"/>
    <mergeCell ref="A38:F38"/>
    <mergeCell ref="A40:F40"/>
  </mergeCells>
  <pageMargins left="0.7086614173228347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2023-11-03T11:02:33Z</cp:lastPrinted>
  <dcterms:created xsi:type="dcterms:W3CDTF">2018-05-23T10:41:44Z</dcterms:created>
  <dcterms:modified xsi:type="dcterms:W3CDTF">2023-11-03T11:03:10Z</dcterms:modified>
</cp:coreProperties>
</file>