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'Arkusz1'!$A$6:$H$53</definedName>
  </definedNames>
  <calcPr fullCalcOnLoad="1"/>
</workbook>
</file>

<file path=xl/sharedStrings.xml><?xml version="1.0" encoding="utf-8"?>
<sst xmlns="http://schemas.openxmlformats.org/spreadsheetml/2006/main" count="88" uniqueCount="36">
  <si>
    <t>Ilość</t>
  </si>
  <si>
    <t>kWh</t>
  </si>
  <si>
    <t>Opłata dystrybucyjna zmienna</t>
  </si>
  <si>
    <t>Paliwo gazowe</t>
  </si>
  <si>
    <t>Opłata dystrybucyjna stała</t>
  </si>
  <si>
    <t>VAT [%]</t>
  </si>
  <si>
    <t>Wartość netto [zł]</t>
  </si>
  <si>
    <t>Kwota podatku VAT [zł]</t>
  </si>
  <si>
    <t>Wartość brutto [zł]</t>
  </si>
  <si>
    <t>Cena jednostkowa netto [zł/j.m.]</t>
  </si>
  <si>
    <t>wartość netto zamówienia</t>
  </si>
  <si>
    <t>wartość brutto zamówienia</t>
  </si>
  <si>
    <t>RAZEM</t>
  </si>
  <si>
    <t xml:space="preserve">RAZEM </t>
  </si>
  <si>
    <t>Jednostka miary</t>
  </si>
  <si>
    <t>m-c</t>
  </si>
  <si>
    <t>Ogółem</t>
  </si>
  <si>
    <t>Składniki  opłat</t>
  </si>
  <si>
    <t>wartość podatku VAT</t>
  </si>
  <si>
    <t>8                                               (kol. 5 + kol. 7)</t>
  </si>
  <si>
    <t>7                             (kol. 5 x kol. 6)</t>
  </si>
  <si>
    <t>Opłata handlowa</t>
  </si>
  <si>
    <t xml:space="preserve">Ilość </t>
  </si>
  <si>
    <t xml:space="preserve"> Rok 2025- (dostawy w m-cu: I,II,III,IV,V)</t>
  </si>
  <si>
    <t>Rok 2023- (dostawy w m-cu: I,II,III,IV,V,IX,X, XI, XII)</t>
  </si>
  <si>
    <t>Rok 2024 - (dostawy w m-cu: dostawy w m-cu: I,II,III,IV,V,IX,X, XI, XII)</t>
  </si>
  <si>
    <t>8                                                                      (kol.  5 + kol. 7)</t>
  </si>
  <si>
    <t>7                                       (kol. 5 x kol. 6)</t>
  </si>
  <si>
    <t>Rok 2022 - (dostawy w m-cu: IX,X, XI, XII)</t>
  </si>
  <si>
    <t>kWh/h za h</t>
  </si>
  <si>
    <t>5               
(kol.1x kol.4)</t>
  </si>
  <si>
    <t>5                
(kol.1x kol.4)</t>
  </si>
  <si>
    <r>
      <t xml:space="preserve">Kompleksowa dostawa i dystrybucja paliwa gazowego wysokometanowego na potrzeby 33 Wojskowego Oddziału Gospodarczego w Nowej Dębie do budynków kotłowni nr 520 i 575 oraz do stołówki w budynku nr 575 na terenie kompleksu wojskowego w miejscowości Nowa Dęba.                                                                                                                                                                 Realizacja dostaw gazu ziemnego w miesiącach: styczeń, luty, marzec, kwiecień, maj, wrzesień, październik, listopad, grudzień. 
</t>
    </r>
    <r>
      <rPr>
        <b/>
        <sz val="10"/>
        <rFont val="Arial"/>
        <family val="2"/>
      </rPr>
      <t>Moc zamówiona: 1050 kWh/h.</t>
    </r>
  </si>
  <si>
    <t>Wskazane zużycie ma jedynie charakter orientacyjny, służący porównaniu ofert i w żadnym wypadku nie stanowi ze strony Zamawiającego zobowiązania do zakupu gazu ziemnego w podanej ilości. Wykonawcy nie będzie przysługiwało żadne roszczenie z tyutułu niepobrania przez Zamawiającego podanej orientacyjnej ilości gazu.
Rozliczenie zobowiązań wynikajacych z tytułu sprzedaży gazu ziemnego odbywać sie będzie według wskazań układów pomiarowych.</t>
  </si>
  <si>
    <t>Formularz szczegółowej wyceny</t>
  </si>
  <si>
    <t>dokument należy podpisać kwalifikowanym podpisem elektronicznym przez osobę lub osoby umocowane do złożenia podpisu w imieniu Wykonawcy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</si>
</sst>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00"/>
    <numFmt numFmtId="168" formatCode="0.000"/>
    <numFmt numFmtId="169" formatCode="0.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57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3" borderId="1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3" borderId="10" xfId="0" applyFont="1" applyFill="1" applyBorder="1" applyAlignment="1">
      <alignment vertical="top"/>
    </xf>
    <xf numFmtId="0" fontId="54" fillId="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9" fontId="62" fillId="0" borderId="11" xfId="0" applyNumberFormat="1" applyFont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0" fontId="62" fillId="3" borderId="0" xfId="0" applyFont="1" applyFill="1" applyBorder="1" applyAlignment="1">
      <alignment vertical="top"/>
    </xf>
    <xf numFmtId="9" fontId="62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67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4" fontId="4" fillId="0" borderId="29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3" borderId="0" xfId="0" applyFont="1" applyFill="1" applyBorder="1" applyAlignment="1">
      <alignment vertical="top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top"/>
    </xf>
    <xf numFmtId="0" fontId="5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40">
      <selection activeCell="J53" sqref="J53"/>
    </sheetView>
  </sheetViews>
  <sheetFormatPr defaultColWidth="9.140625" defaultRowHeight="15"/>
  <cols>
    <col min="1" max="1" width="9.140625" style="2" customWidth="1"/>
    <col min="2" max="2" width="14.8515625" style="2" customWidth="1"/>
    <col min="3" max="3" width="25.140625" style="2" customWidth="1"/>
    <col min="4" max="4" width="12.7109375" style="2" customWidth="1"/>
    <col min="5" max="5" width="15.421875" style="2" customWidth="1"/>
    <col min="6" max="6" width="11.28125" style="5" customWidth="1"/>
    <col min="7" max="7" width="14.28125" style="2" bestFit="1" customWidth="1"/>
    <col min="8" max="8" width="24.8515625" style="2" customWidth="1"/>
    <col min="9" max="16384" width="9.140625" style="2" customWidth="1"/>
  </cols>
  <sheetData>
    <row r="1" s="10" customFormat="1" ht="15">
      <c r="H1" s="86"/>
    </row>
    <row r="2" s="10" customFormat="1" ht="15"/>
    <row r="3" spans="1:8" s="10" customFormat="1" ht="15.75">
      <c r="A3" s="88" t="s">
        <v>34</v>
      </c>
      <c r="B3" s="88"/>
      <c r="C3" s="88"/>
      <c r="D3" s="88"/>
      <c r="E3" s="88"/>
      <c r="F3" s="88"/>
      <c r="G3" s="88"/>
      <c r="H3" s="88"/>
    </row>
    <row r="4" spans="1:8" ht="15">
      <c r="A4" s="10"/>
      <c r="B4" s="94"/>
      <c r="C4" s="94"/>
      <c r="D4" s="6"/>
      <c r="E4" s="6"/>
      <c r="F4" s="6"/>
      <c r="G4" s="92"/>
      <c r="H4" s="92"/>
    </row>
    <row r="5" spans="1:8" ht="13.5" customHeight="1">
      <c r="A5" s="92"/>
      <c r="B5" s="92"/>
      <c r="C5" s="92"/>
      <c r="D5" s="10"/>
      <c r="E5" s="10"/>
      <c r="F5" s="10"/>
      <c r="G5" s="10"/>
      <c r="H5" s="10"/>
    </row>
    <row r="6" spans="1:10" ht="15.75">
      <c r="A6" s="88"/>
      <c r="B6" s="88"/>
      <c r="C6" s="88"/>
      <c r="D6" s="88"/>
      <c r="E6" s="88"/>
      <c r="F6" s="88"/>
      <c r="G6" s="88"/>
      <c r="H6" s="88"/>
      <c r="I6" s="13"/>
      <c r="J6" s="13"/>
    </row>
    <row r="7" spans="1:10" ht="60" customHeight="1">
      <c r="A7" s="93" t="s">
        <v>32</v>
      </c>
      <c r="B7" s="93"/>
      <c r="C7" s="93"/>
      <c r="D7" s="93"/>
      <c r="E7" s="93"/>
      <c r="F7" s="93"/>
      <c r="G7" s="93"/>
      <c r="H7" s="93"/>
      <c r="I7" s="4"/>
      <c r="J7" s="4"/>
    </row>
    <row r="8" spans="1:9" s="5" customFormat="1" ht="18" customHeight="1" thickBot="1">
      <c r="A8" s="84" t="s">
        <v>28</v>
      </c>
      <c r="B8" s="14"/>
      <c r="C8" s="14"/>
      <c r="D8" s="15"/>
      <c r="E8" s="16"/>
      <c r="F8" s="16"/>
      <c r="G8" s="16"/>
      <c r="H8" s="16"/>
      <c r="I8" s="4"/>
    </row>
    <row r="9" spans="1:8" ht="39" customHeight="1" thickBot="1">
      <c r="A9" s="27" t="s">
        <v>22</v>
      </c>
      <c r="B9" s="27" t="s">
        <v>14</v>
      </c>
      <c r="C9" s="27" t="s">
        <v>17</v>
      </c>
      <c r="D9" s="28" t="s">
        <v>9</v>
      </c>
      <c r="E9" s="28" t="s">
        <v>6</v>
      </c>
      <c r="F9" s="27" t="s">
        <v>5</v>
      </c>
      <c r="G9" s="28" t="s">
        <v>7</v>
      </c>
      <c r="H9" s="29" t="s">
        <v>8</v>
      </c>
    </row>
    <row r="10" spans="1:8" ht="25.5" customHeight="1" thickBot="1">
      <c r="A10" s="30">
        <v>1</v>
      </c>
      <c r="B10" s="31">
        <v>2</v>
      </c>
      <c r="C10" s="31">
        <v>3</v>
      </c>
      <c r="D10" s="31">
        <v>4</v>
      </c>
      <c r="E10" s="31" t="s">
        <v>30</v>
      </c>
      <c r="F10" s="31">
        <v>6</v>
      </c>
      <c r="G10" s="31" t="s">
        <v>27</v>
      </c>
      <c r="H10" s="32" t="s">
        <v>26</v>
      </c>
    </row>
    <row r="11" spans="1:8" ht="25.5" customHeight="1">
      <c r="A11" s="99">
        <v>770000</v>
      </c>
      <c r="B11" s="101" t="s">
        <v>1</v>
      </c>
      <c r="C11" s="33" t="s">
        <v>2</v>
      </c>
      <c r="D11" s="34"/>
      <c r="E11" s="35">
        <f>ROUND(A11*D11,2)</f>
        <v>0</v>
      </c>
      <c r="F11" s="36"/>
      <c r="G11" s="35">
        <f>ROUND(E11*F11,2)</f>
        <v>0</v>
      </c>
      <c r="H11" s="37">
        <f>E11+G11</f>
        <v>0</v>
      </c>
    </row>
    <row r="12" spans="1:8" ht="21.75" customHeight="1">
      <c r="A12" s="100"/>
      <c r="B12" s="98"/>
      <c r="C12" s="39" t="s">
        <v>3</v>
      </c>
      <c r="D12" s="40"/>
      <c r="E12" s="41">
        <f>A11*D12</f>
        <v>0</v>
      </c>
      <c r="F12" s="42"/>
      <c r="G12" s="41">
        <f>E12*F12</f>
        <v>0</v>
      </c>
      <c r="H12" s="43">
        <f>E12+G12</f>
        <v>0</v>
      </c>
    </row>
    <row r="13" spans="1:8" ht="24.75" customHeight="1">
      <c r="A13" s="44">
        <v>5</v>
      </c>
      <c r="B13" s="38" t="s">
        <v>15</v>
      </c>
      <c r="C13" s="45" t="s">
        <v>21</v>
      </c>
      <c r="D13" s="26"/>
      <c r="E13" s="41">
        <f>A13*D13</f>
        <v>0</v>
      </c>
      <c r="F13" s="42"/>
      <c r="G13" s="41">
        <f>E13*F13</f>
        <v>0</v>
      </c>
      <c r="H13" s="43">
        <f>E13+G13</f>
        <v>0</v>
      </c>
    </row>
    <row r="14" spans="1:8" ht="24.75" customHeight="1" thickBot="1">
      <c r="A14" s="46">
        <f>1050*24*153</f>
        <v>3855600</v>
      </c>
      <c r="B14" s="47" t="s">
        <v>29</v>
      </c>
      <c r="C14" s="48" t="s">
        <v>4</v>
      </c>
      <c r="D14" s="49"/>
      <c r="E14" s="50">
        <f>A14*D14</f>
        <v>0</v>
      </c>
      <c r="F14" s="51"/>
      <c r="G14" s="50">
        <f>E14*F14</f>
        <v>0</v>
      </c>
      <c r="H14" s="52">
        <f>E14+G14</f>
        <v>0</v>
      </c>
    </row>
    <row r="15" spans="1:8" ht="34.5" customHeight="1" thickBot="1">
      <c r="A15" s="53"/>
      <c r="B15" s="53"/>
      <c r="C15" s="54" t="s">
        <v>12</v>
      </c>
      <c r="D15" s="55"/>
      <c r="E15" s="56">
        <f>SUM(E11:E14)</f>
        <v>0</v>
      </c>
      <c r="F15" s="57"/>
      <c r="G15" s="56">
        <f>SUM(G11:G14)</f>
        <v>0</v>
      </c>
      <c r="H15" s="56">
        <f>SUM(H11:H14)</f>
        <v>0</v>
      </c>
    </row>
    <row r="16" spans="1:8" ht="20.25" customHeight="1" thickBot="1">
      <c r="A16" s="85" t="s">
        <v>24</v>
      </c>
      <c r="B16" s="17"/>
      <c r="C16" s="17"/>
      <c r="D16" s="18"/>
      <c r="E16" s="19"/>
      <c r="F16" s="20"/>
      <c r="G16" s="19"/>
      <c r="H16" s="19"/>
    </row>
    <row r="17" spans="1:12" ht="38.25" customHeight="1" thickBot="1">
      <c r="A17" s="27" t="s">
        <v>0</v>
      </c>
      <c r="B17" s="28" t="s">
        <v>14</v>
      </c>
      <c r="C17" s="27" t="s">
        <v>17</v>
      </c>
      <c r="D17" s="28" t="s">
        <v>9</v>
      </c>
      <c r="E17" s="28" t="s">
        <v>6</v>
      </c>
      <c r="F17" s="27" t="s">
        <v>5</v>
      </c>
      <c r="G17" s="28" t="s">
        <v>7</v>
      </c>
      <c r="H17" s="29" t="s">
        <v>8</v>
      </c>
      <c r="J17" s="7"/>
      <c r="L17" s="8"/>
    </row>
    <row r="18" spans="1:8" ht="27.75" customHeight="1" thickBot="1">
      <c r="A18" s="30">
        <v>1</v>
      </c>
      <c r="B18" s="31">
        <v>2</v>
      </c>
      <c r="C18" s="31">
        <v>3</v>
      </c>
      <c r="D18" s="31">
        <v>4</v>
      </c>
      <c r="E18" s="31" t="s">
        <v>31</v>
      </c>
      <c r="F18" s="31">
        <v>6</v>
      </c>
      <c r="G18" s="31" t="s">
        <v>20</v>
      </c>
      <c r="H18" s="32" t="s">
        <v>19</v>
      </c>
    </row>
    <row r="19" spans="1:8" ht="25.5" customHeight="1">
      <c r="A19" s="99">
        <v>2000000</v>
      </c>
      <c r="B19" s="101" t="s">
        <v>1</v>
      </c>
      <c r="C19" s="33" t="s">
        <v>2</v>
      </c>
      <c r="D19" s="34"/>
      <c r="E19" s="35">
        <f>ROUND(A19*D19,2)</f>
        <v>0</v>
      </c>
      <c r="F19" s="36"/>
      <c r="G19" s="35">
        <f>ROUND(E19*F19,2)</f>
        <v>0</v>
      </c>
      <c r="H19" s="37">
        <f>E19+G19</f>
        <v>0</v>
      </c>
    </row>
    <row r="20" spans="1:8" ht="21" customHeight="1">
      <c r="A20" s="100"/>
      <c r="B20" s="98"/>
      <c r="C20" s="39" t="s">
        <v>3</v>
      </c>
      <c r="D20" s="40"/>
      <c r="E20" s="41">
        <f>A19*D20</f>
        <v>0</v>
      </c>
      <c r="F20" s="42"/>
      <c r="G20" s="41">
        <f>E20*F20</f>
        <v>0</v>
      </c>
      <c r="H20" s="43">
        <f>E20+G20</f>
        <v>0</v>
      </c>
    </row>
    <row r="21" spans="1:8" ht="23.25" customHeight="1">
      <c r="A21" s="44">
        <v>12</v>
      </c>
      <c r="B21" s="38" t="s">
        <v>15</v>
      </c>
      <c r="C21" s="45" t="s">
        <v>21</v>
      </c>
      <c r="D21" s="26"/>
      <c r="E21" s="41">
        <f>A21*D21</f>
        <v>0</v>
      </c>
      <c r="F21" s="42"/>
      <c r="G21" s="41">
        <f>E21*F21</f>
        <v>0</v>
      </c>
      <c r="H21" s="43">
        <f>E21+G21</f>
        <v>0</v>
      </c>
    </row>
    <row r="22" spans="1:8" ht="26.25" thickBot="1">
      <c r="A22" s="46">
        <f>1050*365*24</f>
        <v>9198000</v>
      </c>
      <c r="B22" s="47" t="s">
        <v>29</v>
      </c>
      <c r="C22" s="48" t="s">
        <v>4</v>
      </c>
      <c r="D22" s="49"/>
      <c r="E22" s="50">
        <f>A22*D22</f>
        <v>0</v>
      </c>
      <c r="F22" s="51"/>
      <c r="G22" s="50">
        <f>E22*F22</f>
        <v>0</v>
      </c>
      <c r="H22" s="52">
        <f>E22+G22</f>
        <v>0</v>
      </c>
    </row>
    <row r="23" spans="1:8" ht="37.5" customHeight="1" thickBot="1">
      <c r="A23" s="53"/>
      <c r="B23" s="53"/>
      <c r="C23" s="54" t="s">
        <v>12</v>
      </c>
      <c r="D23" s="55"/>
      <c r="E23" s="56">
        <f>SUM(E19:E22)</f>
        <v>0</v>
      </c>
      <c r="F23" s="56"/>
      <c r="G23" s="56">
        <f>SUM(G19:G22)</f>
        <v>0</v>
      </c>
      <c r="H23" s="56">
        <f>SUM(H19:H22)</f>
        <v>0</v>
      </c>
    </row>
    <row r="24" spans="1:8" s="3" customFormat="1" ht="21.75" customHeight="1" thickBot="1">
      <c r="A24" s="84" t="s">
        <v>25</v>
      </c>
      <c r="B24" s="14"/>
      <c r="C24" s="14"/>
      <c r="D24" s="21"/>
      <c r="E24" s="22"/>
      <c r="F24" s="23"/>
      <c r="G24" s="23"/>
      <c r="H24" s="23"/>
    </row>
    <row r="25" spans="1:8" s="3" customFormat="1" ht="40.5" customHeight="1" thickBot="1">
      <c r="A25" s="27" t="s">
        <v>0</v>
      </c>
      <c r="B25" s="28" t="s">
        <v>14</v>
      </c>
      <c r="C25" s="27" t="s">
        <v>17</v>
      </c>
      <c r="D25" s="28" t="s">
        <v>9</v>
      </c>
      <c r="E25" s="28" t="s">
        <v>6</v>
      </c>
      <c r="F25" s="27" t="s">
        <v>5</v>
      </c>
      <c r="G25" s="28" t="s">
        <v>7</v>
      </c>
      <c r="H25" s="29" t="s">
        <v>8</v>
      </c>
    </row>
    <row r="26" spans="1:8" s="3" customFormat="1" ht="27" customHeight="1" thickBot="1">
      <c r="A26" s="30">
        <v>1</v>
      </c>
      <c r="B26" s="31">
        <v>2</v>
      </c>
      <c r="C26" s="31">
        <v>3</v>
      </c>
      <c r="D26" s="31">
        <v>4</v>
      </c>
      <c r="E26" s="31" t="s">
        <v>31</v>
      </c>
      <c r="F26" s="31">
        <v>6</v>
      </c>
      <c r="G26" s="31" t="s">
        <v>20</v>
      </c>
      <c r="H26" s="32" t="s">
        <v>19</v>
      </c>
    </row>
    <row r="27" spans="1:13" s="3" customFormat="1" ht="25.5" customHeight="1">
      <c r="A27" s="99">
        <v>2000000</v>
      </c>
      <c r="B27" s="101" t="s">
        <v>1</v>
      </c>
      <c r="C27" s="33" t="s">
        <v>2</v>
      </c>
      <c r="D27" s="34"/>
      <c r="E27" s="35">
        <f>ROUND(A27*D27,2)</f>
        <v>0</v>
      </c>
      <c r="F27" s="36"/>
      <c r="G27" s="35">
        <f>ROUND(E27*F27,2)</f>
        <v>0</v>
      </c>
      <c r="H27" s="37">
        <f>E27+G27</f>
        <v>0</v>
      </c>
      <c r="M27" s="9"/>
    </row>
    <row r="28" spans="1:8" s="3" customFormat="1" ht="25.5" customHeight="1">
      <c r="A28" s="100"/>
      <c r="B28" s="98"/>
      <c r="C28" s="39" t="s">
        <v>3</v>
      </c>
      <c r="D28" s="40"/>
      <c r="E28" s="41">
        <f>A27*D28</f>
        <v>0</v>
      </c>
      <c r="F28" s="42"/>
      <c r="G28" s="41">
        <f>E28*F28</f>
        <v>0</v>
      </c>
      <c r="H28" s="43">
        <f>E28+G28</f>
        <v>0</v>
      </c>
    </row>
    <row r="29" spans="1:8" s="3" customFormat="1" ht="25.5" customHeight="1">
      <c r="A29" s="44">
        <v>12</v>
      </c>
      <c r="B29" s="38" t="s">
        <v>15</v>
      </c>
      <c r="C29" s="45" t="s">
        <v>21</v>
      </c>
      <c r="D29" s="26"/>
      <c r="E29" s="41">
        <f>A29*D29</f>
        <v>0</v>
      </c>
      <c r="F29" s="42"/>
      <c r="G29" s="41">
        <f>E29*F29</f>
        <v>0</v>
      </c>
      <c r="H29" s="43">
        <f>E29+G29</f>
        <v>0</v>
      </c>
    </row>
    <row r="30" spans="1:8" s="3" customFormat="1" ht="28.5" customHeight="1" thickBot="1">
      <c r="A30" s="46">
        <f>1050*366*24</f>
        <v>9223200</v>
      </c>
      <c r="B30" s="47" t="s">
        <v>29</v>
      </c>
      <c r="C30" s="48" t="s">
        <v>4</v>
      </c>
      <c r="D30" s="49"/>
      <c r="E30" s="50">
        <f>A30*D30</f>
        <v>0</v>
      </c>
      <c r="F30" s="51"/>
      <c r="G30" s="50">
        <f>E30*F30</f>
        <v>0</v>
      </c>
      <c r="H30" s="52">
        <f>E30+G30</f>
        <v>0</v>
      </c>
    </row>
    <row r="31" spans="1:8" ht="29.25" customHeight="1" thickBot="1">
      <c r="A31" s="58"/>
      <c r="B31" s="53"/>
      <c r="C31" s="54" t="s">
        <v>13</v>
      </c>
      <c r="D31" s="55"/>
      <c r="E31" s="56">
        <f>SUM(E27:E30)</f>
        <v>0</v>
      </c>
      <c r="F31" s="56"/>
      <c r="G31" s="56">
        <f>SUM(G27:G30)</f>
        <v>0</v>
      </c>
      <c r="H31" s="56">
        <f>SUM(H27:H30)</f>
        <v>0</v>
      </c>
    </row>
    <row r="32" spans="1:8" s="10" customFormat="1" ht="27" customHeight="1" thickBot="1">
      <c r="A32" s="83" t="s">
        <v>23</v>
      </c>
      <c r="B32" s="24"/>
      <c r="C32" s="24"/>
      <c r="D32" s="18"/>
      <c r="E32" s="19"/>
      <c r="F32" s="25"/>
      <c r="G32" s="19"/>
      <c r="H32" s="19"/>
    </row>
    <row r="33" spans="1:8" s="10" customFormat="1" ht="51.75" thickBot="1">
      <c r="A33" s="59" t="s">
        <v>0</v>
      </c>
      <c r="B33" s="60" t="s">
        <v>14</v>
      </c>
      <c r="C33" s="61" t="s">
        <v>17</v>
      </c>
      <c r="D33" s="60" t="s">
        <v>9</v>
      </c>
      <c r="E33" s="60" t="s">
        <v>6</v>
      </c>
      <c r="F33" s="61" t="s">
        <v>5</v>
      </c>
      <c r="G33" s="60" t="s">
        <v>7</v>
      </c>
      <c r="H33" s="62" t="s">
        <v>8</v>
      </c>
    </row>
    <row r="34" spans="1:8" s="10" customFormat="1" ht="26.25" customHeight="1" thickBot="1">
      <c r="A34" s="63">
        <v>1</v>
      </c>
      <c r="B34" s="64">
        <v>2</v>
      </c>
      <c r="C34" s="64">
        <v>3</v>
      </c>
      <c r="D34" s="64">
        <v>4</v>
      </c>
      <c r="E34" s="64" t="s">
        <v>31</v>
      </c>
      <c r="F34" s="64">
        <v>6</v>
      </c>
      <c r="G34" s="64" t="s">
        <v>20</v>
      </c>
      <c r="H34" s="65" t="s">
        <v>19</v>
      </c>
    </row>
    <row r="35" spans="1:8" s="10" customFormat="1" ht="25.5">
      <c r="A35" s="95">
        <v>1090000</v>
      </c>
      <c r="B35" s="97" t="s">
        <v>1</v>
      </c>
      <c r="C35" s="66" t="s">
        <v>2</v>
      </c>
      <c r="D35" s="34"/>
      <c r="E35" s="67">
        <f>ROUND(A35*D35,2)</f>
        <v>0</v>
      </c>
      <c r="F35" s="68"/>
      <c r="G35" s="67">
        <f>ROUND(E35*F35,2)</f>
        <v>0</v>
      </c>
      <c r="H35" s="67">
        <f>E35+G35</f>
        <v>0</v>
      </c>
    </row>
    <row r="36" spans="1:8" s="10" customFormat="1" ht="21" customHeight="1">
      <c r="A36" s="96"/>
      <c r="B36" s="98"/>
      <c r="C36" s="69" t="s">
        <v>3</v>
      </c>
      <c r="D36" s="40"/>
      <c r="E36" s="67">
        <f>ROUND(A35*D36,2)</f>
        <v>0</v>
      </c>
      <c r="F36" s="68"/>
      <c r="G36" s="67">
        <f>ROUND(E36*F36,2)</f>
        <v>0</v>
      </c>
      <c r="H36" s="67">
        <f>E36+G36</f>
        <v>0</v>
      </c>
    </row>
    <row r="37" spans="1:8" s="10" customFormat="1" ht="21" customHeight="1">
      <c r="A37" s="38">
        <v>5</v>
      </c>
      <c r="B37" s="38" t="s">
        <v>15</v>
      </c>
      <c r="C37" s="45" t="s">
        <v>21</v>
      </c>
      <c r="D37" s="26"/>
      <c r="E37" s="67">
        <f>ROUND(A37*D37,2)</f>
        <v>0</v>
      </c>
      <c r="F37" s="68"/>
      <c r="G37" s="67">
        <f>ROUND(E37*F37,2)</f>
        <v>0</v>
      </c>
      <c r="H37" s="67">
        <f>E37+G37</f>
        <v>0</v>
      </c>
    </row>
    <row r="38" spans="1:8" s="10" customFormat="1" ht="26.25" thickBot="1">
      <c r="A38" s="46">
        <f>1050*151*24</f>
        <v>3805200</v>
      </c>
      <c r="B38" s="47" t="s">
        <v>29</v>
      </c>
      <c r="C38" s="48" t="s">
        <v>4</v>
      </c>
      <c r="D38" s="49"/>
      <c r="E38" s="67">
        <f>ROUND(A38*D38,2)</f>
        <v>0</v>
      </c>
      <c r="F38" s="70"/>
      <c r="G38" s="67">
        <f>ROUND(E38*F38,2)</f>
        <v>0</v>
      </c>
      <c r="H38" s="67">
        <f>E38+G38</f>
        <v>0</v>
      </c>
    </row>
    <row r="39" spans="1:8" s="10" customFormat="1" ht="33" customHeight="1" thickBot="1">
      <c r="A39" s="53"/>
      <c r="B39" s="53"/>
      <c r="C39" s="71" t="s">
        <v>12</v>
      </c>
      <c r="D39" s="72"/>
      <c r="E39" s="73">
        <f>SUM(E35:E38)</f>
        <v>0</v>
      </c>
      <c r="F39" s="73"/>
      <c r="G39" s="73">
        <f>SUM(G35:G38)</f>
        <v>0</v>
      </c>
      <c r="H39" s="73">
        <f>SUM(H35:H38)</f>
        <v>0</v>
      </c>
    </row>
    <row r="40" spans="1:3" s="10" customFormat="1" ht="30" customHeight="1">
      <c r="A40" s="11"/>
      <c r="B40" s="1"/>
      <c r="C40" s="12"/>
    </row>
    <row r="41" spans="1:8" ht="19.5" customHeight="1">
      <c r="A41" s="75" t="s">
        <v>16</v>
      </c>
      <c r="B41" s="102" t="s">
        <v>10</v>
      </c>
      <c r="C41" s="102"/>
      <c r="D41" s="102"/>
      <c r="E41" s="76">
        <f>E15+E23+E31+E39</f>
        <v>0</v>
      </c>
      <c r="F41" s="77"/>
      <c r="G41" s="78"/>
      <c r="H41" s="78"/>
    </row>
    <row r="42" spans="1:8" ht="21" customHeight="1">
      <c r="A42" s="78"/>
      <c r="B42" s="102" t="s">
        <v>18</v>
      </c>
      <c r="C42" s="102"/>
      <c r="D42" s="102"/>
      <c r="E42" s="76">
        <f>G15+G23+G31+G39</f>
        <v>0</v>
      </c>
      <c r="F42" s="77"/>
      <c r="G42" s="78"/>
      <c r="H42" s="78"/>
    </row>
    <row r="43" spans="1:8" ht="20.25" customHeight="1">
      <c r="A43" s="78"/>
      <c r="B43" s="102" t="s">
        <v>11</v>
      </c>
      <c r="C43" s="102"/>
      <c r="D43" s="102"/>
      <c r="E43" s="79">
        <f>H15+H23+H31+H39</f>
        <v>0</v>
      </c>
      <c r="F43" s="77"/>
      <c r="G43" s="78"/>
      <c r="H43" s="78"/>
    </row>
    <row r="44" spans="1:8" s="87" customFormat="1" ht="20.25" customHeight="1">
      <c r="A44" s="78"/>
      <c r="B44" s="75"/>
      <c r="C44" s="75"/>
      <c r="D44" s="75"/>
      <c r="E44" s="79"/>
      <c r="F44" s="77"/>
      <c r="G44" s="78"/>
      <c r="H44" s="78"/>
    </row>
    <row r="45" spans="1:8" s="87" customFormat="1" ht="20.25" customHeight="1">
      <c r="A45" s="91" t="s">
        <v>33</v>
      </c>
      <c r="B45" s="91"/>
      <c r="C45" s="91"/>
      <c r="D45" s="91"/>
      <c r="E45" s="91"/>
      <c r="F45" s="91"/>
      <c r="G45" s="91"/>
      <c r="H45" s="91"/>
    </row>
    <row r="46" spans="1:8" s="87" customFormat="1" ht="72.75" customHeight="1">
      <c r="A46" s="91"/>
      <c r="B46" s="91"/>
      <c r="C46" s="91"/>
      <c r="D46" s="91"/>
      <c r="E46" s="91"/>
      <c r="F46" s="91"/>
      <c r="G46" s="91"/>
      <c r="H46" s="91"/>
    </row>
    <row r="47" spans="1:8" ht="15">
      <c r="A47" s="74"/>
      <c r="B47" s="74"/>
      <c r="C47" s="74"/>
      <c r="D47" s="74"/>
      <c r="E47" s="80"/>
      <c r="F47" s="80"/>
      <c r="G47" s="80"/>
      <c r="H47" s="74"/>
    </row>
    <row r="48" spans="1:8" ht="87.75" customHeight="1">
      <c r="A48" s="81"/>
      <c r="B48" s="81"/>
      <c r="C48" s="74"/>
      <c r="D48" s="74"/>
      <c r="E48" s="74"/>
      <c r="F48" s="74"/>
      <c r="G48" s="89" t="s">
        <v>35</v>
      </c>
      <c r="H48" s="90"/>
    </row>
    <row r="49" spans="1:8" ht="15">
      <c r="A49" s="74"/>
      <c r="B49" s="74"/>
      <c r="C49" s="82"/>
      <c r="D49" s="82"/>
      <c r="E49" s="74"/>
      <c r="F49" s="74"/>
      <c r="G49" s="74"/>
      <c r="H49" s="74"/>
    </row>
    <row r="50" spans="1:8" ht="15">
      <c r="A50" s="74"/>
      <c r="B50" s="74"/>
      <c r="C50" s="82"/>
      <c r="D50" s="82"/>
      <c r="E50" s="74"/>
      <c r="F50" s="74"/>
      <c r="G50" s="74"/>
      <c r="H50" s="74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3" ht="15">
      <c r="B53" s="74"/>
    </row>
  </sheetData>
  <sheetProtection/>
  <mergeCells count="19">
    <mergeCell ref="B11:B12"/>
    <mergeCell ref="B42:D42"/>
    <mergeCell ref="A6:H6"/>
    <mergeCell ref="B43:D43"/>
    <mergeCell ref="A19:A20"/>
    <mergeCell ref="B19:B20"/>
    <mergeCell ref="B41:D41"/>
    <mergeCell ref="A27:A28"/>
    <mergeCell ref="B27:B28"/>
    <mergeCell ref="A3:H3"/>
    <mergeCell ref="G48:H48"/>
    <mergeCell ref="A45:H46"/>
    <mergeCell ref="G4:H4"/>
    <mergeCell ref="A7:H7"/>
    <mergeCell ref="A5:C5"/>
    <mergeCell ref="B4:C4"/>
    <mergeCell ref="A35:A36"/>
    <mergeCell ref="B35:B36"/>
    <mergeCell ref="A11:A1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Zajdel</dc:creator>
  <cp:keywords/>
  <dc:description/>
  <cp:lastModifiedBy>Pilecka Agnieszka</cp:lastModifiedBy>
  <cp:lastPrinted>2022-04-05T09:27:22Z</cp:lastPrinted>
  <dcterms:created xsi:type="dcterms:W3CDTF">2015-12-10T08:19:27Z</dcterms:created>
  <dcterms:modified xsi:type="dcterms:W3CDTF">2022-05-04T13:02:48Z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e33c745e-9342-4492-a539-d38380bfb5c8</vt:lpwstr>
  </property>
  <property fmtid="{D5CDD505-2E9C-101B-9397-08002B2CF9AE}" pid="3" name="bjSaver">
    <vt:lpwstr>X5S8JSnfAajLOdW9JfFlQlqtAPqKOEAV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