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Jóźwik\Desktop\KJ_remont ul. Lipińskiej w WOłominie\Remont Lipińska 2023\Remont Lipińska 2023\"/>
    </mc:Choice>
  </mc:AlternateContent>
  <xr:revisionPtr revIDLastSave="0" documentId="13_ncr:1_{B0EF1FE3-0CF4-46E6-8296-C05CC3ADC038}" xr6:coauthVersionLast="47" xr6:coauthVersionMax="47" xr10:uidLastSave="{00000000-0000-0000-0000-000000000000}"/>
  <bookViews>
    <workbookView xWindow="-120" yWindow="-120" windowWidth="29040" windowHeight="15840" xr2:uid="{7DFCCEA1-197F-4642-B573-DCA6FEFF1C09}"/>
  </bookViews>
  <sheets>
    <sheet name=" 4361W 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I">#N/A</definedName>
    <definedName name="__________C" localSheetId="0">#REF!</definedName>
    <definedName name="__________C">#REF!</definedName>
    <definedName name="_________C" localSheetId="0">#REF!</definedName>
    <definedName name="_________C">#REF!</definedName>
    <definedName name="________C" localSheetId="0">#REF!</definedName>
    <definedName name="________C">#REF!</definedName>
    <definedName name="_______C" localSheetId="0">#REF!</definedName>
    <definedName name="_______C">#REF!</definedName>
    <definedName name="______C" localSheetId="0">#REF!</definedName>
    <definedName name="______C">#REF!</definedName>
    <definedName name="_____C" localSheetId="0">#REF!</definedName>
    <definedName name="_____C">#REF!</definedName>
    <definedName name="____C" localSheetId="0">#REF!</definedName>
    <definedName name="____C">#REF!</definedName>
    <definedName name="___C" localSheetId="0">#REF!</definedName>
    <definedName name="___C">#REF!</definedName>
    <definedName name="__C" localSheetId="0">#REF!</definedName>
    <definedName name="__C">#REF!</definedName>
    <definedName name="_1_0_0_F" localSheetId="0" hidden="1">#REF!</definedName>
    <definedName name="_1_0_0_F" hidden="1">#REF!</definedName>
    <definedName name="_1Excel_BuiltIn_Print_Area_1_1_1" localSheetId="0">#REF!</definedName>
    <definedName name="_1Excel_BuiltIn_Print_Area_1_1_1">#REF!</definedName>
    <definedName name="_2_0_0_F" hidden="1">'[1]P. control'!#REF!</definedName>
    <definedName name="_2Excel_BuiltIn_Print_Area_1_1_1_1" localSheetId="0">#REF!</definedName>
    <definedName name="_2Excel_BuiltIn_Print_Area_1_1_1_1">#REF!</definedName>
    <definedName name="_3Excel_BuiltIn_Print_Area_1_1_1_1_1_1_1_1_1_1_1_1" localSheetId="0">#REF!</definedName>
    <definedName name="_3Excel_BuiltIn_Print_Area_1_1_1_1_1_1_1_1_1_1_1_1">#REF!</definedName>
    <definedName name="_4Excel_BuiltIn_Print_Area_1_1_1_1_1_1_1_1_1_1_1_1_1" localSheetId="0">#REF!</definedName>
    <definedName name="_4Excel_BuiltIn_Print_Area_1_1_1_1_1_1_1_1_1_1_1_1_1">#REF!</definedName>
    <definedName name="_5Excel_BuiltIn_Print_Area_5_1_1" localSheetId="0">#REF!</definedName>
    <definedName name="_5Excel_BuiltIn_Print_Area_5_1_1">#REF!</definedName>
    <definedName name="_6Excel_BuiltIn_Print_Area_8_1_1" localSheetId="0">#REF!</definedName>
    <definedName name="_6Excel_BuiltIn_Print_Area_8_1_1">#REF!</definedName>
    <definedName name="_B25" localSheetId="0">#REF!</definedName>
    <definedName name="_B25">#REF!</definedName>
    <definedName name="_C" localSheetId="0">#REF!</definedName>
    <definedName name="_C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xlnm._FilterDatabase" localSheetId="0">#REF!</definedName>
    <definedName name="_xlnm._FilterDatabase">#REF!</definedName>
    <definedName name="_I">NA()</definedName>
    <definedName name="_Order1" hidden="1">255</definedName>
    <definedName name="_r" localSheetId="0">#REF!</definedName>
    <definedName name="_r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WD10">[2]WA12!#REF!</definedName>
    <definedName name="a" localSheetId="0">#REF!</definedName>
    <definedName name="a">#REF!</definedName>
    <definedName name="a___1">[3]most!#REF!</definedName>
    <definedName name="aaa" localSheetId="0">#REF!</definedName>
    <definedName name="aaa">#REF!</definedName>
    <definedName name="aaa___0" localSheetId="0">#REF!</definedName>
    <definedName name="aaa___0">#REF!</definedName>
    <definedName name="AATITEL">[4]Mastertabelle!$A$12</definedName>
    <definedName name="anscount" hidden="1">1</definedName>
    <definedName name="ATS" localSheetId="0">#REF!</definedName>
    <definedName name="ATS">#REF!</definedName>
    <definedName name="avsdv" localSheetId="0">#REF!</definedName>
    <definedName name="avsdv">#REF!</definedName>
    <definedName name="b" localSheetId="0">#REF!</definedName>
    <definedName name="b">#REF!</definedName>
    <definedName name="b___1">[3]most!#REF!</definedName>
    <definedName name="B_10" localSheetId="0">#REF!</definedName>
    <definedName name="B_10">#REF!</definedName>
    <definedName name="B_15" localSheetId="0">#REF!</definedName>
    <definedName name="B_15">#REF!</definedName>
    <definedName name="b_17_5" localSheetId="0">#REF!</definedName>
    <definedName name="b_17_5">#REF!</definedName>
    <definedName name="b_2_5" localSheetId="0">#REF!</definedName>
    <definedName name="b_2_5">#REF!</definedName>
    <definedName name="B_20" localSheetId="0">#REF!</definedName>
    <definedName name="B_20">#REF!</definedName>
    <definedName name="b_200" localSheetId="0">#REF!</definedName>
    <definedName name="b_200">#REF!</definedName>
    <definedName name="B_25" localSheetId="0">#REF!</definedName>
    <definedName name="B_25">#REF!</definedName>
    <definedName name="B_30" localSheetId="0">#REF!</definedName>
    <definedName name="B_30">#REF!</definedName>
    <definedName name="b_30_b">[5]Zelbet!$E$36</definedName>
    <definedName name="b_30_m">[6]Zelbet!$E$38</definedName>
    <definedName name="B_35" localSheetId="0">#REF!</definedName>
    <definedName name="B_35">#REF!</definedName>
    <definedName name="b_37">[7]Zelbet!$E$36</definedName>
    <definedName name="B_40" localSheetId="0">#REF!</definedName>
    <definedName name="B_40">#REF!</definedName>
    <definedName name="b_40_baz" localSheetId="0">#REF!</definedName>
    <definedName name="b_40_baz">#REF!</definedName>
    <definedName name="b_40_d">[8]Zelbet!$E$39</definedName>
    <definedName name="B_45" localSheetId="0">#REF!</definedName>
    <definedName name="B_45">#REF!</definedName>
    <definedName name="B_50" localSheetId="0">#REF!</definedName>
    <definedName name="B_50">#REF!</definedName>
    <definedName name="B_60" localSheetId="0">#REF!</definedName>
    <definedName name="B_60">#REF!</definedName>
    <definedName name="B_7_5" localSheetId="0">#REF!</definedName>
    <definedName name="B_7_5">#REF!</definedName>
    <definedName name="b_7_5_1" localSheetId="0">#REF!</definedName>
    <definedName name="b_7_5_1">#REF!</definedName>
    <definedName name="_xlnm.Database" localSheetId="0">#REF!</definedName>
    <definedName name="_xlnm.Database">#REF!</definedName>
    <definedName name="BBTITEL">[4]Mastertabelle!$A$25</definedName>
    <definedName name="BE_BE" localSheetId="0">#REF!</definedName>
    <definedName name="BE_BE">#REF!</definedName>
    <definedName name="BE_PF" localSheetId="0">#REF!</definedName>
    <definedName name="BE_PF">#REF!</definedName>
    <definedName name="BE_SC" localSheetId="0">#REF!</definedName>
    <definedName name="BE_SC">#REF!</definedName>
    <definedName name="be_sc." localSheetId="0">#REF!</definedName>
    <definedName name="be_sc.">#REF!</definedName>
    <definedName name="BE_SCH" localSheetId="0">#REF!</definedName>
    <definedName name="BE_SCH">#REF!</definedName>
    <definedName name="be_sch." localSheetId="0">#REF!</definedName>
    <definedName name="be_sch.">#REF!</definedName>
    <definedName name="BE_SO" localSheetId="0">#REF!</definedName>
    <definedName name="BE_SO">#REF!</definedName>
    <definedName name="be_so." localSheetId="0">#REF!</definedName>
    <definedName name="be_so.">#REF!</definedName>
    <definedName name="BE_SP" localSheetId="0">#REF!</definedName>
    <definedName name="BE_SP">#REF!</definedName>
    <definedName name="be_sp." localSheetId="0">#REF!</definedName>
    <definedName name="be_sp.">#REF!</definedName>
    <definedName name="BE_ST" localSheetId="0">#REF!</definedName>
    <definedName name="BE_ST">#REF!</definedName>
    <definedName name="be_st." localSheetId="0">#REF!</definedName>
    <definedName name="be_st.">#REF!</definedName>
    <definedName name="BE_STF" localSheetId="0">#REF!</definedName>
    <definedName name="BE_STF">#REF!</definedName>
    <definedName name="be_stf." localSheetId="0">#REF!</definedName>
    <definedName name="be_stf.">#REF!</definedName>
    <definedName name="beton">[9]Żelbet!$E$35</definedName>
    <definedName name="bla" localSheetId="0">#REF!</definedName>
    <definedName name="bla">#REF!</definedName>
    <definedName name="bst">[10]Współczynniki!$H$4</definedName>
    <definedName name="bud" localSheetId="0">#REF!</definedName>
    <definedName name="bud">#REF!</definedName>
    <definedName name="BuiltIn_Consolidate_Area___0___0">0</definedName>
    <definedName name="BuiltIn_Print_Area" localSheetId="0">#REF!</definedName>
    <definedName name="BuiltIn_Print_Area">#REF!</definedName>
    <definedName name="bw">[10]Współczynniki!$H$6</definedName>
    <definedName name="c___1">[3]most!#REF!</definedName>
    <definedName name="ca" localSheetId="0">#REF!</definedName>
    <definedName name="ca">#REF!</definedName>
    <definedName name="cap" localSheetId="0">#REF!</definedName>
    <definedName name="cap">#REF!</definedName>
    <definedName name="CCTITEL">[4]Mastertabelle!$A$49</definedName>
    <definedName name="chf." localSheetId="0">#REF!</definedName>
    <definedName name="chf.">#REF!</definedName>
    <definedName name="d" localSheetId="0">#REF!</definedName>
    <definedName name="d">#REF!</definedName>
    <definedName name="d___0" localSheetId="0">#REF!</definedName>
    <definedName name="d___0">#REF!</definedName>
    <definedName name="dane" localSheetId="0">#REF!</definedName>
    <definedName name="dane">#REF!</definedName>
    <definedName name="DANE_CASHFLOW">[11]Harmonogram!$Y$124</definedName>
    <definedName name="DANE_LABOUR">[11]Harmonogram!$CB$160</definedName>
    <definedName name="Daten" localSheetId="0">#REF!</definedName>
    <definedName name="Daten">#REF!</definedName>
    <definedName name="dd" localSheetId="0">#REF!</definedName>
    <definedName name="dd">#REF!</definedName>
    <definedName name="ddd" localSheetId="0">#REF!</definedName>
    <definedName name="ddd">#REF!</definedName>
    <definedName name="DDTITEL">[4]Mastertabelle!$A$36</definedName>
    <definedName name="DEM" localSheetId="0">#REF!</definedName>
    <definedName name="DEM">#REF!</definedName>
    <definedName name="dfgh" localSheetId="0">#REF!</definedName>
    <definedName name="dfgh">#REF!</definedName>
    <definedName name="dgfdgfgf" localSheetId="0">#REF!</definedName>
    <definedName name="dgfdgfgf">#REF!</definedName>
    <definedName name="DIRTITEL">[4]Mastertabelle!$A$79</definedName>
    <definedName name="DM" localSheetId="0">#REF!</definedName>
    <definedName name="DM">#REF!</definedName>
    <definedName name="dwcvdw" localSheetId="0">#REF!</definedName>
    <definedName name="dwcvdw">#REF!</definedName>
    <definedName name="Dzielnik_drogi" localSheetId="0">#REF!</definedName>
    <definedName name="Dzielnik_drogi">#REF!</definedName>
    <definedName name="Dzielnik_mosty" localSheetId="0">#REF!</definedName>
    <definedName name="Dzielnik_mosty">#REF!</definedName>
    <definedName name="e" localSheetId="0">#REF!</definedName>
    <definedName name="e">#REF!</definedName>
    <definedName name="EETITEL">[4]Mastertabelle!$A$68</definedName>
    <definedName name="ElementRobót" localSheetId="0">#REF!</definedName>
    <definedName name="ElementRobót">#REF!</definedName>
    <definedName name="Elementy" localSheetId="0">#REF!</definedName>
    <definedName name="Elementy">#REF!</definedName>
    <definedName name="ENERGET" localSheetId="0">#REF!</definedName>
    <definedName name="ENERGET">#REF!</definedName>
    <definedName name="eqwrg" localSheetId="0">#REF!</definedName>
    <definedName name="eqwrg">#REF!</definedName>
    <definedName name="españa" localSheetId="0" hidden="1">#REF!</definedName>
    <definedName name="españa" hidden="1">#REF!</definedName>
    <definedName name="eur" localSheetId="0">#REF!</definedName>
    <definedName name="eur">#REF!</definedName>
    <definedName name="eur." localSheetId="0">#REF!</definedName>
    <definedName name="eur.">#REF!</definedName>
    <definedName name="EURO" localSheetId="0">#REF!</definedName>
    <definedName name="EURO">#REF!</definedName>
    <definedName name="excel" localSheetId="0">#REF!</definedName>
    <definedName name="excel">#REF!</definedName>
    <definedName name="Excel_BuiltIn_Criteria" localSheetId="0">#REF!</definedName>
    <definedName name="Excel_BuiltIn_Criteria">#REF!</definedName>
    <definedName name="Excel_BuiltIn_Criteria_0" localSheetId="0">#REF!</definedName>
    <definedName name="Excel_BuiltIn_Criteria_0">#REF!</definedName>
    <definedName name="Excel_BuiltIn_Database" localSheetId="0">#REF!</definedName>
    <definedName name="Excel_BuiltIn_Database">#REF!</definedName>
    <definedName name="Excel_BuiltIn_Database_0" localSheetId="0">#REF!</definedName>
    <definedName name="Excel_BuiltIn_Database_0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>#REF!</definedName>
    <definedName name="Excel_BuiltIn_Print_Area_1_1_1_1_1_1_1_1_1_1_1_1_1_1_1" localSheetId="0">#REF!</definedName>
    <definedName name="Excel_BuiltIn_Print_Area_1_1_1_1_1_1_1_1_1_1_1_1_1_1_1">#REF!</definedName>
    <definedName name="Excel_BuiltIn_Print_Area_10_1" localSheetId="0">#REF!</definedName>
    <definedName name="Excel_BuiltIn_Print_Area_10_1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_1" localSheetId="0">#REF!</definedName>
    <definedName name="Excel_BuiltIn_Print_Area_15_1">#REF!</definedName>
    <definedName name="Excel_BuiltIn_Print_Area_16_1" localSheetId="0">#REF!</definedName>
    <definedName name="Excel_BuiltIn_Print_Area_16_1">#REF!</definedName>
    <definedName name="Excel_BuiltIn_Print_Area_17_1" localSheetId="0">#REF!</definedName>
    <definedName name="Excel_BuiltIn_Print_Area_17_1">#REF!</definedName>
    <definedName name="Excel_BuiltIn_Print_Area_18_1" localSheetId="0">#REF!</definedName>
    <definedName name="Excel_BuiltIn_Print_Area_18_1">#REF!</definedName>
    <definedName name="Excel_BuiltIn_Print_Area_19_1" localSheetId="0">#REF!</definedName>
    <definedName name="Excel_BuiltIn_Print_Area_19_1">#REF!</definedName>
    <definedName name="Excel_BuiltIn_Print_Area_2" localSheetId="0">#REF!</definedName>
    <definedName name="Excel_BuiltIn_Print_Area_2">#REF!</definedName>
    <definedName name="Excel_BuiltIn_Print_Area_2___0">NA()</definedName>
    <definedName name="Excel_BuiltIn_Print_Area_2_1" localSheetId="0">#REF!</definedName>
    <definedName name="Excel_BuiltIn_Print_Area_2_1">#REF!</definedName>
    <definedName name="Excel_BuiltIn_Print_Area_20_1" localSheetId="0">#REF!</definedName>
    <definedName name="Excel_BuiltIn_Print_Area_20_1">#REF!</definedName>
    <definedName name="Excel_BuiltIn_Print_Area_3">#N/A</definedName>
    <definedName name="Excel_BuiltIn_Print_Area_3_1" localSheetId="0">#REF!</definedName>
    <definedName name="Excel_BuiltIn_Print_Area_3_1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5_1" localSheetId="0">#REF!</definedName>
    <definedName name="Excel_BuiltIn_Print_Area_5_1">#REF!</definedName>
    <definedName name="Excel_BuiltIn_Print_Area_6_1" localSheetId="0">#REF!</definedName>
    <definedName name="Excel_BuiltIn_Print_Area_6_1">#REF!</definedName>
    <definedName name="Excel_BuiltIn_Print_Area_7_1" localSheetId="0">#REF!</definedName>
    <definedName name="Excel_BuiltIn_Print_Area_7_1">#REF!</definedName>
    <definedName name="Excel_BuiltIn_Print_Area_8_1" localSheetId="0">#REF!</definedName>
    <definedName name="Excel_BuiltIn_Print_Area_8_1">#REF!</definedName>
    <definedName name="Excel_BuiltIn_Print_Area_9_1" localSheetId="0">#REF!</definedName>
    <definedName name="Excel_BuiltIn_Print_Area_9_1">#REF!</definedName>
    <definedName name="extra" localSheetId="0">#REF!</definedName>
    <definedName name="extra">#REF!</definedName>
    <definedName name="FC">[12]BILANF!#REF!</definedName>
    <definedName name="fdf" localSheetId="0">#REF!</definedName>
    <definedName name="fdf">#REF!</definedName>
    <definedName name="formula" localSheetId="0">#REF!</definedName>
    <definedName name="formula">#REF!</definedName>
    <definedName name="formuły_do_kopiowania">[11]Harmonogram!$BQ$10</definedName>
    <definedName name="fqw" localSheetId="0">#REF!</definedName>
    <definedName name="fqw">#REF!</definedName>
    <definedName name="full" localSheetId="0" hidden="1">#REF!</definedName>
    <definedName name="full" hidden="1">#REF!</definedName>
    <definedName name="g" localSheetId="0">#REF!</definedName>
    <definedName name="g">#REF!</definedName>
    <definedName name="g___0" localSheetId="0">#REF!</definedName>
    <definedName name="g___0">#REF!</definedName>
    <definedName name="Garantia" localSheetId="0" hidden="1">#REF!</definedName>
    <definedName name="Garantia" hidden="1">#REF!</definedName>
    <definedName name="gbp">[13]KCO!$F$373</definedName>
    <definedName name="gbp." localSheetId="0">#REF!</definedName>
    <definedName name="gbp.">#REF!</definedName>
    <definedName name="Grupy" localSheetId="0">#REF!</definedName>
    <definedName name="Grupy">#REF!</definedName>
    <definedName name="home" localSheetId="0">#REF!</definedName>
    <definedName name="home">#REF!</definedName>
    <definedName name="hotmix">[14]obwodnica!$A$1:$G$444</definedName>
    <definedName name="ie" localSheetId="0">#REF!</definedName>
    <definedName name="ie">#REF!</definedName>
    <definedName name="j" localSheetId="0">#REF!</definedName>
    <definedName name="j">#REF!</definedName>
    <definedName name="jhhhhhhhhhhhhh">('[15]TD_Spis działów'!$I$35,'[15]TD_Spis działów'!$A$1:$H$48)</definedName>
    <definedName name="jjj" localSheetId="0">#REF!</definedName>
    <definedName name="jjj">#REF!</definedName>
    <definedName name="kamil12345" localSheetId="0">#REF!</definedName>
    <definedName name="kamil12345">#REF!</definedName>
    <definedName name="Kategoria" localSheetId="0">#REF!</definedName>
    <definedName name="Kategoria">#REF!</definedName>
    <definedName name="koniec">"$drogi.$f$"</definedName>
    <definedName name="KoniecKosztorys" localSheetId="0">#REF!</definedName>
    <definedName name="KoniecKosztorys">#REF!</definedName>
    <definedName name="KoniecKosztorysEng" localSheetId="0">#REF!</definedName>
    <definedName name="KoniecKosztorysEng">#REF!</definedName>
    <definedName name="KoniecPrzedmiar" localSheetId="0">#REF!</definedName>
    <definedName name="KoniecPrzedmiar">#REF!</definedName>
    <definedName name="KoniecPrzedmiarEng" localSheetId="0">#REF!</definedName>
    <definedName name="KoniecPrzedmiarEng">#REF!</definedName>
    <definedName name="kontrola_zakres" localSheetId="0">#REF!</definedName>
    <definedName name="kontrola_zakres">#REF!</definedName>
    <definedName name="kp">'[16]Stan surowy'!$Q$3</definedName>
    <definedName name="KPS">'[17]Stan surowy'!$Q$3</definedName>
    <definedName name="kpw">'[17]Stan surowy'!$Q$4</definedName>
    <definedName name="_xlnm.Criteria" localSheetId="0">#REF!</definedName>
    <definedName name="_xlnm.Criteria">#REF!</definedName>
    <definedName name="kurs">4.2735</definedName>
    <definedName name="Kurs_Euro" localSheetId="0">#REF!</definedName>
    <definedName name="Kurs_Euro">#REF!</definedName>
    <definedName name="kurseuro" localSheetId="0">#REF!</definedName>
    <definedName name="kurseuro">#REF!</definedName>
    <definedName name="Kursy">[18]Kursy!$C$9:$D$12</definedName>
    <definedName name="KZO">[19]Zelbet!#REF!</definedName>
    <definedName name="m" localSheetId="0">#REF!</definedName>
    <definedName name="m">#REF!</definedName>
    <definedName name="maszyny" localSheetId="0">#REF!</definedName>
    <definedName name="maszyny">#REF!</definedName>
    <definedName name="Nagłówek" localSheetId="0">#REF!</definedName>
    <definedName name="Nagłówek">#REF!</definedName>
    <definedName name="nowe_k1" localSheetId="0">#REF!</definedName>
    <definedName name="nowe_k1">#REF!</definedName>
    <definedName name="nowe_k2" localSheetId="0">#REF!</definedName>
    <definedName name="nowe_k2">#REF!</definedName>
    <definedName name="NrKolumnyFormuly" localSheetId="0">#REF!</definedName>
    <definedName name="NrKolumnyFormuly">#REF!</definedName>
    <definedName name="NrKolumnyWyniku" localSheetId="0">#REF!</definedName>
    <definedName name="NrKolumnyWyniku">#REF!</definedName>
    <definedName name="Obiekt" localSheetId="0">#REF!</definedName>
    <definedName name="Obiekt">#REF!</definedName>
    <definedName name="_xlnm.Print_Area" localSheetId="0">' 4361W P'!$A$1:$H$95</definedName>
    <definedName name="_xlnm.Print_Area">#REF!</definedName>
    <definedName name="ooo">[20]KP!$H$110</definedName>
    <definedName name="oooo" localSheetId="0">#REF!</definedName>
    <definedName name="oooo">#REF!</definedName>
    <definedName name="ooooo">'[21]B WA29'!$I$8</definedName>
    <definedName name="P" localSheetId="0">#REF!</definedName>
    <definedName name="P">#REF!</definedName>
    <definedName name="pc" localSheetId="0">#REF!</definedName>
    <definedName name="pc">#REF!</definedName>
    <definedName name="PETRO">[10]Współczynniki!$D$13</definedName>
    <definedName name="PLN">[22]Opcje!$B$2</definedName>
    <definedName name="pln." localSheetId="0">#REF!</definedName>
    <definedName name="pln.">#REF!</definedName>
    <definedName name="POINT">#N/A</definedName>
    <definedName name="pole1" localSheetId="0">#REF!</definedName>
    <definedName name="pole1">#REF!</definedName>
    <definedName name="Pozycja" localSheetId="0">#REF!</definedName>
    <definedName name="Pozycja">#REF!</definedName>
    <definedName name="Pozycje" localSheetId="0">#REF!</definedName>
    <definedName name="Pozycje">#REF!</definedName>
    <definedName name="ProgMonat" localSheetId="0">#REF!</definedName>
    <definedName name="ProgMonat">#REF!</definedName>
    <definedName name="pug" localSheetId="0">#REF!</definedName>
    <definedName name="pug">#REF!</definedName>
    <definedName name="pum" localSheetId="0">#REF!</definedName>
    <definedName name="pum">#REF!</definedName>
    <definedName name="puu" localSheetId="0">#REF!</definedName>
    <definedName name="puu">#REF!</definedName>
    <definedName name="pw">[10]Współczynniki!$H$5</definedName>
    <definedName name="qqqqq" localSheetId="0">#REF!</definedName>
    <definedName name="qqqqq">#REF!</definedName>
    <definedName name="qwerty" localSheetId="0">#REF!</definedName>
    <definedName name="qwerty">#REF!</definedName>
    <definedName name="qww" localSheetId="0">#REF!</definedName>
    <definedName name="qww">#REF!</definedName>
    <definedName name="r___0" localSheetId="0">#REF!</definedName>
    <definedName name="r___0">#REF!</definedName>
    <definedName name="Razem" localSheetId="0">#REF!</definedName>
    <definedName name="Razem">#REF!</definedName>
    <definedName name="RD" localSheetId="0">#REF!</definedName>
    <definedName name="RD">#REF!</definedName>
    <definedName name="RECAL">#N/A</definedName>
    <definedName name="REVAL">#N/A</definedName>
    <definedName name="RG" localSheetId="0">#REF!</definedName>
    <definedName name="RG">#REF!</definedName>
    <definedName name="rg." localSheetId="0">#REF!</definedName>
    <definedName name="rg.">#REF!</definedName>
    <definedName name="rg_nw" localSheetId="0">#REF!</definedName>
    <definedName name="rg_nw">#REF!</definedName>
    <definedName name="rg_sz" localSheetId="0">#REF!</definedName>
    <definedName name="rg_sz">#REF!</definedName>
    <definedName name="rg_w" localSheetId="0">#REF!</definedName>
    <definedName name="rg_w">#REF!</definedName>
    <definedName name="RGP">[23]WSPÓŁCZYNNIKI!$I$10</definedName>
    <definedName name="RM" localSheetId="0">#REF!</definedName>
    <definedName name="RM">#REF!</definedName>
    <definedName name="RMS" localSheetId="0">#REF!</definedName>
    <definedName name="RMS">#REF!</definedName>
    <definedName name="ROBOTY_DROGOWE" localSheetId="0">#REF!</definedName>
    <definedName name="ROBOTY_DROGOWE">#REF!</definedName>
    <definedName name="ROBOTY_MOSTOWE" localSheetId="0">#REF!</definedName>
    <definedName name="ROBOTY_MOSTOWE">#REF!</definedName>
    <definedName name="rr">[24]Przodek!$J$1:$K$8</definedName>
    <definedName name="rz" localSheetId="0">#REF!</definedName>
    <definedName name="rz">#REF!</definedName>
    <definedName name="siatka">'[25]Estak. O-E3iE4'!#REF!</definedName>
    <definedName name="sprzęt" localSheetId="0">#REF!</definedName>
    <definedName name="sprzęt">#REF!</definedName>
    <definedName name="ST" localSheetId="0">#REF!</definedName>
    <definedName name="ST">#REF!</definedName>
    <definedName name="st_ma_02">[26]Żelbet!$J$24</definedName>
    <definedName name="st_ma_03">[26]Żelbet!$K$24</definedName>
    <definedName name="Stałe" localSheetId="0">#REF!</definedName>
    <definedName name="Stałe">#REF!</definedName>
    <definedName name="stare_k1" localSheetId="0">#REF!</definedName>
    <definedName name="stare_k1">#REF!</definedName>
    <definedName name="stare_k2" localSheetId="0">#REF!</definedName>
    <definedName name="stare_k2">#REF!</definedName>
    <definedName name="SUM_K1" localSheetId="0">#REF!</definedName>
    <definedName name="SUM_K1">#REF!</definedName>
    <definedName name="SUM_K10" localSheetId="0">#REF!</definedName>
    <definedName name="SUM_K10">#REF!</definedName>
    <definedName name="SUM_K11" localSheetId="0">#REF!</definedName>
    <definedName name="SUM_K11">#REF!</definedName>
    <definedName name="SUM_K12" localSheetId="0">#REF!</definedName>
    <definedName name="SUM_K12">#REF!</definedName>
    <definedName name="SUM_K13" localSheetId="0">#REF!</definedName>
    <definedName name="SUM_K13">#REF!</definedName>
    <definedName name="SUM_K14" localSheetId="0">#REF!</definedName>
    <definedName name="SUM_K14">#REF!</definedName>
    <definedName name="SUM_K15" localSheetId="0">#REF!</definedName>
    <definedName name="SUM_K15">#REF!</definedName>
    <definedName name="SUM_K16" localSheetId="0">#REF!</definedName>
    <definedName name="SUM_K16">#REF!</definedName>
    <definedName name="SUM_K17" localSheetId="0">#REF!</definedName>
    <definedName name="SUM_K17">#REF!</definedName>
    <definedName name="SUM_K18" localSheetId="0">#REF!</definedName>
    <definedName name="SUM_K18">#REF!</definedName>
    <definedName name="SUM_K19" localSheetId="0">#REF!</definedName>
    <definedName name="SUM_K19">#REF!</definedName>
    <definedName name="SUM_K2" localSheetId="0">#REF!</definedName>
    <definedName name="SUM_K2">#REF!</definedName>
    <definedName name="SUM_K20" localSheetId="0">#REF!</definedName>
    <definedName name="SUM_K20">#REF!</definedName>
    <definedName name="SUM_K21" localSheetId="0">#REF!</definedName>
    <definedName name="SUM_K21">#REF!</definedName>
    <definedName name="SUM_K22" localSheetId="0">#REF!</definedName>
    <definedName name="SUM_K22">#REF!</definedName>
    <definedName name="SUM_K23" localSheetId="0">#REF!</definedName>
    <definedName name="SUM_K23">#REF!</definedName>
    <definedName name="SUM_K24">[27]D_21__POL!$G$402</definedName>
    <definedName name="SUM_K25">[27]D_22__POL!$G$402</definedName>
    <definedName name="SUM_K26">[27]E_01p_POL!$G$402</definedName>
    <definedName name="SUM_K3" localSheetId="0">#REF!</definedName>
    <definedName name="SUM_K3">#REF!</definedName>
    <definedName name="SUM_K4" localSheetId="0">#REF!</definedName>
    <definedName name="SUM_K4">#REF!</definedName>
    <definedName name="SUM_K5" localSheetId="0">#REF!</definedName>
    <definedName name="SUM_K5">#REF!</definedName>
    <definedName name="SUM_K6" localSheetId="0">#REF!</definedName>
    <definedName name="SUM_K6">#REF!</definedName>
    <definedName name="SUM_K7" localSheetId="0">#REF!</definedName>
    <definedName name="SUM_K7">#REF!</definedName>
    <definedName name="SUM_K8" localSheetId="0">#REF!</definedName>
    <definedName name="SUM_K8">#REF!</definedName>
    <definedName name="SUM_K9" localSheetId="0">#REF!</definedName>
    <definedName name="SUM_K9">#REF!</definedName>
    <definedName name="suma" localSheetId="0">#REF!</definedName>
    <definedName name="suma">#REF!</definedName>
    <definedName name="sz" localSheetId="0">#REF!</definedName>
    <definedName name="sz">#REF!</definedName>
    <definedName name="SZ_BE" localSheetId="0">#REF!</definedName>
    <definedName name="SZ_BE">#REF!</definedName>
    <definedName name="sz_be." localSheetId="0">#REF!</definedName>
    <definedName name="sz_be.">#REF!</definedName>
    <definedName name="sz_ma" localSheetId="0">#REF!</definedName>
    <definedName name="sz_ma">#REF!</definedName>
    <definedName name="sz_ma_01">[26]Żelbet!$I$24</definedName>
    <definedName name="sz_ma_01_doka">[26]Żelbet!$I$26</definedName>
    <definedName name="sz_ma_02_doka">[26]Żelbet!$J$26</definedName>
    <definedName name="sz_ma_03_doka">[26]Żelbet!$K$26</definedName>
    <definedName name="sz_ma_04">[26]Żelbet!$L$24</definedName>
    <definedName name="sz_ma_04_doka">[26]Żelbet!$L$26</definedName>
    <definedName name="sz_ma_07">[26]Żelbet!$M$24</definedName>
    <definedName name="sz_ma_07_doka">[26]Żelbet!$M$26</definedName>
    <definedName name="sz_ma_08">[26]Żelbet!$N$24</definedName>
    <definedName name="sz_ma_09">[26]Żelbet!$O$24</definedName>
    <definedName name="sz_ma_14">[26]Żelbet!$P$24</definedName>
    <definedName name="SZ_MA_M" localSheetId="0">#REF!</definedName>
    <definedName name="SZ_MA_M">#REF!</definedName>
    <definedName name="sz_ma_mo">[28]Zelbet!$E$23</definedName>
    <definedName name="sz_ma_mo." localSheetId="0">#REF!</definedName>
    <definedName name="sz_ma_mo.">#REF!</definedName>
    <definedName name="SZ_MA_ST" localSheetId="0">#REF!</definedName>
    <definedName name="SZ_MA_ST">#REF!</definedName>
    <definedName name="sz_ma_st." localSheetId="0">#REF!</definedName>
    <definedName name="sz_ma_st.">#REF!</definedName>
    <definedName name="SZ_PF" localSheetId="0">#REF!</definedName>
    <definedName name="SZ_PF">#REF!</definedName>
    <definedName name="sz_pf." localSheetId="0">#REF!</definedName>
    <definedName name="sz_pf.">#REF!</definedName>
    <definedName name="SZ_SC" localSheetId="0">#REF!</definedName>
    <definedName name="SZ_SC">#REF!</definedName>
    <definedName name="sz_sc." localSheetId="0">#REF!</definedName>
    <definedName name="sz_sc.">#REF!</definedName>
    <definedName name="SZ_SCH" localSheetId="0">#REF!</definedName>
    <definedName name="SZ_SCH">#REF!</definedName>
    <definedName name="sz_sch." localSheetId="0">#REF!</definedName>
    <definedName name="sz_sch.">#REF!</definedName>
    <definedName name="SZ_SO" localSheetId="0">#REF!</definedName>
    <definedName name="SZ_SO">#REF!</definedName>
    <definedName name="SZ_SP" localSheetId="0">#REF!</definedName>
    <definedName name="SZ_SP">#REF!</definedName>
    <definedName name="sz_sp." localSheetId="0">#REF!</definedName>
    <definedName name="sz_sp.">#REF!</definedName>
    <definedName name="SZ_ST" localSheetId="0">#REF!</definedName>
    <definedName name="SZ_ST">#REF!</definedName>
    <definedName name="sz_st." localSheetId="0">#REF!</definedName>
    <definedName name="sz_st.">#REF!</definedName>
    <definedName name="SZ_STF" localSheetId="0">#REF!</definedName>
    <definedName name="SZ_STF">#REF!</definedName>
    <definedName name="sz_stf." localSheetId="0">#REF!</definedName>
    <definedName name="sz_stf.">#REF!</definedName>
    <definedName name="t" localSheetId="0">#REF!</definedName>
    <definedName name="t">#REF!</definedName>
    <definedName name="TABLE" localSheetId="0">#REF!</definedName>
    <definedName name="TABLE">#REF!</definedName>
    <definedName name="TABLE_1">'[29]Zał_ 1 Drzewa i krzewy'!#REF!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5">'[30]Zał_ 1 Drzewa i krzewy'!#REF!</definedName>
    <definedName name="TABLE2">'[31]Zał_ 1 Drzewa i krzewy'!#REF!</definedName>
    <definedName name="Tpte2" localSheetId="0" hidden="1">#REF!</definedName>
    <definedName name="Tpte2" hidden="1">#REF!</definedName>
    <definedName name="TpteArce" localSheetId="0" hidden="1">#REF!</definedName>
    <definedName name="TpteArce" hidden="1">#REF!</definedName>
    <definedName name="TpteST2" localSheetId="0" hidden="1">#REF!</definedName>
    <definedName name="TpteST2" hidden="1">#REF!</definedName>
    <definedName name="TS">#N/A</definedName>
    <definedName name="Tytuł" localSheetId="0">#REF!</definedName>
    <definedName name="Tytuł">#REF!</definedName>
    <definedName name="_xlnm.Print_Titles" localSheetId="0">#REF!</definedName>
    <definedName name="_xlnm.Print_Titles">#REF!</definedName>
    <definedName name="USD" localSheetId="0">#REF!</definedName>
    <definedName name="USD">#REF!</definedName>
    <definedName name="usd." localSheetId="0">#REF!</definedName>
    <definedName name="usd.">#REF!</definedName>
    <definedName name="waluta">[32]Opcje!$B$2</definedName>
    <definedName name="wewaeadzD" localSheetId="0">#REF!</definedName>
    <definedName name="wewaeadzD">#REF!</definedName>
    <definedName name="wfohsdgkfdg" localSheetId="0">#REF!</definedName>
    <definedName name="wfohsdgkfdg">#REF!</definedName>
    <definedName name="wpis" localSheetId="0">#REF!</definedName>
    <definedName name="wpis">#REF!</definedName>
    <definedName name="ws" localSheetId="0">#REF!</definedName>
    <definedName name="ws">#REF!</definedName>
    <definedName name="WspKorA" localSheetId="0">#REF!</definedName>
    <definedName name="WspKorA">#REF!</definedName>
    <definedName name="WspKorB" localSheetId="0">#REF!</definedName>
    <definedName name="WspKorB">#REF!</definedName>
    <definedName name="WspKorC" localSheetId="0">#REF!</definedName>
    <definedName name="WspKorC">#REF!</definedName>
    <definedName name="WspKorD" localSheetId="0">#REF!</definedName>
    <definedName name="WspKorD">#REF!</definedName>
    <definedName name="WszystkieFirmy" localSheetId="0">#REF!</definedName>
    <definedName name="WszystkieFirmy">#REF!</definedName>
    <definedName name="wy">[10]Współczynniki!$H$2</definedName>
    <definedName name="Wykonanie_nasypów_mechanicznie_z_gruntu_kat._I_VI">'[33]Węzeł drogowy'!#REF!</definedName>
    <definedName name="ZB" localSheetId="0">#REF!</definedName>
    <definedName name="ZB">#REF!</definedName>
    <definedName name="zb." localSheetId="0">#REF!</definedName>
    <definedName name="zb.">#REF!</definedName>
    <definedName name="ZB_BE" localSheetId="0">#REF!</definedName>
    <definedName name="ZB_BE">#REF!</definedName>
    <definedName name="ZB_LA">[34]Zelbet!#REF!</definedName>
    <definedName name="zb_ma" localSheetId="0">#REF!</definedName>
    <definedName name="zb_ma">#REF!</definedName>
    <definedName name="zb_mo" localSheetId="0">#REF!</definedName>
    <definedName name="zb_mo">#REF!</definedName>
    <definedName name="zb_mon" localSheetId="0">#REF!</definedName>
    <definedName name="zb_mon">#REF!</definedName>
    <definedName name="ZB_PF">[34]Zelbet!#REF!</definedName>
    <definedName name="zb_rg" localSheetId="0">#REF!</definedName>
    <definedName name="zb_rg">#REF!</definedName>
    <definedName name="zb_rg." localSheetId="0">#REF!</definedName>
    <definedName name="zb_rg.">#REF!</definedName>
    <definedName name="zb_s">[28]Zelbet!$D$49</definedName>
    <definedName name="ZB_SC">[34]Zelbet!#REF!</definedName>
    <definedName name="ZB_SCH" localSheetId="0">#REF!</definedName>
    <definedName name="ZB_SCH">#REF!</definedName>
    <definedName name="ZB_SP">[34]Zelbet!#REF!</definedName>
    <definedName name="ZB_ST">[34]Zelbet!#REF!</definedName>
    <definedName name="zb_stf" localSheetId="0">#REF!</definedName>
    <definedName name="zb_stf">#REF!</definedName>
    <definedName name="zb_stop" localSheetId="0">#REF!</definedName>
    <definedName name="zb_stop">#REF!</definedName>
    <definedName name="zb_w">[35]Zelbet!$D$49</definedName>
    <definedName name="ziemne1" localSheetId="0">#REF!</definedName>
    <definedName name="ziemne1">#REF!</definedName>
    <definedName name="zzzzzzzzzzzzzz" localSheetId="0">#REF!</definedName>
    <definedName name="zzzzzzzzzzzzz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61" i="1"/>
  <c r="F12" i="1"/>
  <c r="F17" i="1" s="1"/>
  <c r="F13" i="1"/>
  <c r="F15" i="1"/>
  <c r="F19" i="1"/>
  <c r="F20" i="1"/>
  <c r="F23" i="1"/>
  <c r="F24" i="1"/>
  <c r="F25" i="1"/>
  <c r="F28" i="1"/>
  <c r="F29" i="1" s="1"/>
  <c r="F34" i="1"/>
  <c r="F35" i="1" s="1"/>
  <c r="F37" i="1"/>
  <c r="F41" i="1" s="1"/>
  <c r="F39" i="1"/>
  <c r="F40" i="1"/>
  <c r="F44" i="1"/>
  <c r="F48" i="1"/>
  <c r="F49" i="1"/>
  <c r="F68" i="1" s="1"/>
  <c r="F50" i="1"/>
  <c r="F60" i="1"/>
  <c r="F62" i="1"/>
  <c r="F63" i="1" s="1"/>
  <c r="F65" i="1"/>
  <c r="F66" i="1"/>
  <c r="F70" i="1"/>
  <c r="F52" i="1" s="1"/>
  <c r="F71" i="1"/>
  <c r="F53" i="1" s="1"/>
  <c r="F83" i="1"/>
  <c r="F36" i="1" l="1"/>
  <c r="F33" i="1"/>
  <c r="F56" i="1"/>
  <c r="F55" i="1"/>
  <c r="F57" i="1" l="1"/>
  <c r="F51" i="1" s="1"/>
</calcChain>
</file>

<file path=xl/sharedStrings.xml><?xml version="1.0" encoding="utf-8"?>
<sst xmlns="http://schemas.openxmlformats.org/spreadsheetml/2006/main" count="324" uniqueCount="225">
  <si>
    <t>KWOTA BRUTTO</t>
  </si>
  <si>
    <t>PODATEK VAT</t>
  </si>
  <si>
    <t>RAZEM KWOTA NETTO</t>
  </si>
  <si>
    <t>szt.</t>
  </si>
  <si>
    <t xml:space="preserve">Wykonanie geodezyjnej inwesntaryzacji powykonawczej </t>
  </si>
  <si>
    <t>61 d 5.</t>
  </si>
  <si>
    <t>Wykonanie czasowej organizacji ruchu wraz z zatwierdzeniem i ustawieniem w terenie (Projekt SOR przekaże Zamawiający)</t>
  </si>
  <si>
    <t>60 d 5.</t>
  </si>
  <si>
    <t>Inne roboty</t>
  </si>
  <si>
    <t>D.10.00.00.00.</t>
  </si>
  <si>
    <t>montaż elementów odblaskowych PEO dwustronnych folia biała</t>
  </si>
  <si>
    <t>59 d. 4.2.</t>
  </si>
  <si>
    <t>Ustawienie słupków dzielących U-21a</t>
  </si>
  <si>
    <t>58 d. 4.2.</t>
  </si>
  <si>
    <t>- przymocowanie tarcz znaków do gotowych słupków - znaki grupy T</t>
  </si>
  <si>
    <t>D-07.02.01.46.18</t>
  </si>
  <si>
    <t>57 d. 4.2.</t>
  </si>
  <si>
    <t>- przymocowanie tarcz znaków do gotowych słupków - znaki grupy D</t>
  </si>
  <si>
    <t>D-07.02.01.44.53</t>
  </si>
  <si>
    <t>56 d. 4.2.</t>
  </si>
  <si>
    <t>- przymocowanie tarcz znaków do gotowych słupków - znaki grupy B</t>
  </si>
  <si>
    <t>D-07.02.01.44.47</t>
  </si>
  <si>
    <t>55 d. 4.2.</t>
  </si>
  <si>
    <t>- przymocowanie tarcz znaków do gotowych słupków - znaki grupy A</t>
  </si>
  <si>
    <t>D-07.02.01.44.37</t>
  </si>
  <si>
    <t>54 d. 4.2.</t>
  </si>
  <si>
    <t>- ustawienie słupków z rur stalowych o śr. 63,5mm dla znaków drogowych, z wykonaniem i zasypaniem dołów z ubiciem warstwami</t>
  </si>
  <si>
    <t>D-07.02.01.41.02</t>
  </si>
  <si>
    <t>53 d. 4.2.</t>
  </si>
  <si>
    <t>Oznakowanie pionowe</t>
  </si>
  <si>
    <t>D.07.02.01</t>
  </si>
  <si>
    <t>45233290-8</t>
  </si>
  <si>
    <t>4.2.</t>
  </si>
  <si>
    <t>Oznakowanie poziome jezdni punktowymi elementami odblaskowymi dwustronnymi "koce oczka", przykręcane do jezdni</t>
  </si>
  <si>
    <t>D-07.01.01.61.02</t>
  </si>
  <si>
    <t>52 d. 4.1.</t>
  </si>
  <si>
    <t>m2</t>
  </si>
  <si>
    <t xml:space="preserve">Oznakowanie poziome jezdni materiałami grubowarstwowymi (masy chemoutwardzalne) oznakowanie wykonane mechanicznie </t>
  </si>
  <si>
    <t>D - 07.01.01.35.02</t>
  </si>
  <si>
    <t>51 d. 4.1.</t>
  </si>
  <si>
    <t xml:space="preserve">Oznakowanie poziome </t>
  </si>
  <si>
    <t>D.07.01.01</t>
  </si>
  <si>
    <t>45233221-4</t>
  </si>
  <si>
    <t>4.1.</t>
  </si>
  <si>
    <t xml:space="preserve"> OZNAKOWANIE DRÓG I URZĄDZENIA BEZPIECZEŃSTWA RUCHU</t>
  </si>
  <si>
    <t>D-07.01.00.00</t>
  </si>
  <si>
    <t>4.</t>
  </si>
  <si>
    <t>m</t>
  </si>
  <si>
    <t>Układanie rur ochronnych z PCW o średnicy do 75 mm w wykopie</t>
  </si>
  <si>
    <t>50 d 3.8</t>
  </si>
  <si>
    <t>Regulacja pionowa studzienek rewizyjnych kanalizacja deszczowa i sanitarna (regulacja pierścieni włazów  wraz z wymianą na nowe elementy przekazane przez PWiK) (cały odcinek drogi + wyniesione skrzyżowania)</t>
  </si>
  <si>
    <t>D-03.06.01.21.01</t>
  </si>
  <si>
    <t>49 d 3.8</t>
  </si>
  <si>
    <t>Regulacja pionowa kratek ściekowych (regulacja wraz z wymianą na nowe elementy zakupione przez wykonawcę)(cały odcinek drogi + wyniesione skrzyżowania)</t>
  </si>
  <si>
    <t>48 d 3.8</t>
  </si>
  <si>
    <t>Regulacja pionowa zasów hydrantów (cały odcinek drogi + wyniesione skrzyżowania)</t>
  </si>
  <si>
    <t>D-03.06.01.31 analogia</t>
  </si>
  <si>
    <t>47 d 3.8</t>
  </si>
  <si>
    <t>Regulacja pionowa zasów wodociągowych i kanalizacyjnych (cały odcinek drogi + wyniesione skrzyżowania)</t>
  </si>
  <si>
    <t>46 d 3.8</t>
  </si>
  <si>
    <t>Regulacja elementów urządzeń podziemnych</t>
  </si>
  <si>
    <t xml:space="preserve">D-03.06.00.00 </t>
  </si>
  <si>
    <t>3.8.</t>
  </si>
  <si>
    <t>Ustawienie obrzeży betonowych o wymiarach 8 x 30 cm na podsypce cementowo-piaskowej spoiny wypełnione cementem</t>
  </si>
  <si>
    <t>D-08.03.01.12.04</t>
  </si>
  <si>
    <t>45 d 3.7.</t>
  </si>
  <si>
    <t xml:space="preserve">Ustawienie krawężników betonowych o wymiarach 15 x 30 cm na podsypce cementowo-piaskowej na ławie betonowej z oporem z betonu C12/15 </t>
  </si>
  <si>
    <t>D-08.01.01.11.04</t>
  </si>
  <si>
    <t>44 d 3.7.</t>
  </si>
  <si>
    <t>Elementy ulic</t>
  </si>
  <si>
    <t>D-08.00.00.00</t>
  </si>
  <si>
    <t>3.7.</t>
  </si>
  <si>
    <t>Ułożenie ścików z kostki brukowej betonowej szarej, gr. 8 cm w trzech rzędach</t>
  </si>
  <si>
    <t>D-08.05.06.12.01 analogia</t>
  </si>
  <si>
    <t>43 d. 3.6</t>
  </si>
  <si>
    <t>ścieki</t>
  </si>
  <si>
    <t xml:space="preserve">D-08.05.01.00 </t>
  </si>
  <si>
    <t>3.6.</t>
  </si>
  <si>
    <t>Wykonanie zjazdów z kostki brukowej betonowej gr. 8 cm, grafitowej na posypce cementowo piaskowej, spoiny wypełnione piaskiem</t>
  </si>
  <si>
    <t>D-08.02.02.12.03</t>
  </si>
  <si>
    <t>42 d. 3.5</t>
  </si>
  <si>
    <t>Wykonanie chodników z kostki brukowej betonowej gr. 6 cm, szarej na posypce cementowo piaskowej, spoiny wypełnione piaskiem</t>
  </si>
  <si>
    <t xml:space="preserve">D-08.02.02.11.03 </t>
  </si>
  <si>
    <t>41 d. 3.5</t>
  </si>
  <si>
    <t>chodniki z kostki brukowej betonowej</t>
  </si>
  <si>
    <t xml:space="preserve">D-08.02.02.00 </t>
  </si>
  <si>
    <t>3.5.</t>
  </si>
  <si>
    <t>Wykonanie nawierzchni z betonu asfaltowego warstwa ścieralna grubość do 4 cm, dowóz z odległości do 5 km z AC 11 S PMB, gr. Warstwy 4 cm (chodnik str. północna)</t>
  </si>
  <si>
    <t>D-05.03.05.21.05</t>
  </si>
  <si>
    <t>40 d. 3.4</t>
  </si>
  <si>
    <t>Wykonanie nawierzchni z betonu asfaltowego warstwa wiążąca, wzmacniająca średnia grubość wartwy do 4 cm z AC 16W PMB (chodnik str. północna)</t>
  </si>
  <si>
    <t>D-05.03.05.11.03</t>
  </si>
  <si>
    <t>39 d. 3.4</t>
  </si>
  <si>
    <t>Wykonanie nawierzchni z betonu asfaltowego warstwa ścieralna grubość do 4 cm, dowóz z odległości do 5 km z AC 11 S PMB, gr. Warstwy 4 cm</t>
  </si>
  <si>
    <t>38 d. 3.4</t>
  </si>
  <si>
    <t>Wykonanie nawierzchni z betonu asfaltowego warstwa wiążąca, wzmacniająca średnia grubość wartwy do 4 cm z AC 16W PMB, lokalne zadołowania</t>
  </si>
  <si>
    <t>37 d. 3.4</t>
  </si>
  <si>
    <t>Nawierzchnia z betonu asfaltowego</t>
  </si>
  <si>
    <t xml:space="preserve">D-05.03.05.00 </t>
  </si>
  <si>
    <t>3.4.</t>
  </si>
  <si>
    <t>D-04.07.01.11.06</t>
  </si>
  <si>
    <t>36 d. 3.3</t>
  </si>
  <si>
    <t>Skropienie warstw konstrukcyjnych emulsją asfaltową - mechanicznie, warstwy bitumiczne (chodnik strona północna)</t>
  </si>
  <si>
    <t>D - 04.03.01.22.04</t>
  </si>
  <si>
    <t>35 d. 3.3</t>
  </si>
  <si>
    <t>Skropienie warstw konstrukcyjnych emulsją asfaltową - mechanicznie, warstwy niebitumiczne (chodnik strona północna)</t>
  </si>
  <si>
    <t>34 d. 3.3</t>
  </si>
  <si>
    <t>Profilowanie i zagęszczenie podłoża mechanicznie pod wartwy konstrukcyjne w grintach kat. II-IV (chodnik strona północna i południowa)</t>
  </si>
  <si>
    <t>D-04.01.01.31.01</t>
  </si>
  <si>
    <t>33 d. 3.3</t>
  </si>
  <si>
    <t>Podbudowy</t>
  </si>
  <si>
    <t>D-04.00.00.00</t>
  </si>
  <si>
    <t>3.3.</t>
  </si>
  <si>
    <t>D-01.02.04.44</t>
  </si>
  <si>
    <t>32 d. 3.2</t>
  </si>
  <si>
    <t>D-01.02.04.41</t>
  </si>
  <si>
    <t>31 d. 3.2</t>
  </si>
  <si>
    <t>D-01.02.04.11.01</t>
  </si>
  <si>
    <t>30 d. 3.2</t>
  </si>
  <si>
    <t xml:space="preserve">D-01.02.04.25.03
</t>
  </si>
  <si>
    <t>29 d. 3.2</t>
  </si>
  <si>
    <t>D-01.02.04.25.03</t>
  </si>
  <si>
    <t>28 d. 3.2</t>
  </si>
  <si>
    <t>D-01.02.04.84.01</t>
  </si>
  <si>
    <t>27 d. 3.2</t>
  </si>
  <si>
    <t>D-01.02.04.83.01</t>
  </si>
  <si>
    <t>26 d. 3.2</t>
  </si>
  <si>
    <t>D-01.02.04.81.01</t>
  </si>
  <si>
    <t>25 d. 3.2</t>
  </si>
  <si>
    <t>Roboty rozbiórkowe</t>
  </si>
  <si>
    <t>3.2.</t>
  </si>
  <si>
    <t>Wykonanie frezowania nawierzchni asfaltowych na zimno: średnia grubość warstwy 8 cm wraz z odwiezieniem urobku na plac składowania na odl. Do 10 km (wykonawca dostarczy destrukt do siedziby WDP w Zagościńcu przy ul. Asfaltowej 1)</t>
  </si>
  <si>
    <t>D-05.03.11.33.02</t>
  </si>
  <si>
    <t>24 d. 3.1.</t>
  </si>
  <si>
    <t>Recykling</t>
  </si>
  <si>
    <t xml:space="preserve">D-05.03.11.00 </t>
  </si>
  <si>
    <t>3.1.</t>
  </si>
  <si>
    <t>ROBOTY W ZAKRESIE NAWIERZCHNI ULIC</t>
  </si>
  <si>
    <t>45233252-0</t>
  </si>
  <si>
    <t>Wykonanie nawierzchni z kostki kamiennej granitowej o wym. 15/17 cm, na podsypce cementowo - piaskowej, spoiny wypełnione cementem</t>
  </si>
  <si>
    <t>D-05.3.01.13.02</t>
  </si>
  <si>
    <t>23 d. 2.2.4</t>
  </si>
  <si>
    <t>Wykonanie nawierzchni z betonu asfaltowego warstwa ścieralna grubość warstwy 4 cm z AC 11 S PMB</t>
  </si>
  <si>
    <t>22 d. 2.2.4</t>
  </si>
  <si>
    <t>Wykonanie nawierzchni z betonu asfaltowego warstwa wiążąca grubość wartwy 5 cm z AC 16W PMB (tarcza skrzyzowania)</t>
  </si>
  <si>
    <t>D-05.03.05.11.04</t>
  </si>
  <si>
    <t>21 d. 2.2.4</t>
  </si>
  <si>
    <t xml:space="preserve">Nawierzchnie </t>
  </si>
  <si>
    <t>D-05-00.00.00</t>
  </si>
  <si>
    <t>2.2.4.</t>
  </si>
  <si>
    <t>Wykonanie podbudowy z betonu cementowego C12/15 grubość warstwy po zagęszczeniu 21 cm (najazdy skrzyzowania)</t>
  </si>
  <si>
    <t>D-04.06.02.13.03</t>
  </si>
  <si>
    <t>20 d. 2.2.3</t>
  </si>
  <si>
    <t>Wykonanie podbudowy zasadniczej z betonu asfaltowego grubość wartwy 7 cm z AC22P 35/50 (tarcza skrzyzowania)</t>
  </si>
  <si>
    <t>19 d. 2.2.3</t>
  </si>
  <si>
    <t>Skropienie warstw konstrukcyjnych emulsją asfaltową - mechanicznie, warstwy bitumiczne</t>
  </si>
  <si>
    <t>18 d. 2.2.3</t>
  </si>
  <si>
    <t>Skropienie warstw konstrukcyjnych emulsją asfaltową - mechanicznie, warstwy niebitumiczne</t>
  </si>
  <si>
    <t>17 d. 2.2.3</t>
  </si>
  <si>
    <t>Profilowanie i zagęszczenie podłoża mechanicznie pod wartwy konstrukcyjne w grintach kat. II-IV (tarcza +  najazdy)</t>
  </si>
  <si>
    <t>16 d. 2.2.3</t>
  </si>
  <si>
    <t>2.2.3.</t>
  </si>
  <si>
    <t>Ustawienie opornika drogowego kamiennego o wymiarach 12x20 cm na podsypce cementowo-piaskowej na ławie betonowej z oporem z betonu C12/15 (ograniczenie tarczy i najazdów skrzyżowania)</t>
  </si>
  <si>
    <t>D-08.01.02.15.02</t>
  </si>
  <si>
    <t>15 d. 2.2.2.</t>
  </si>
  <si>
    <t>D-08.</t>
  </si>
  <si>
    <t>2.2.2.</t>
  </si>
  <si>
    <t>D-01.02.04.29.01</t>
  </si>
  <si>
    <t>14 d. 2.2.1</t>
  </si>
  <si>
    <t>13 d. 2.2.1</t>
  </si>
  <si>
    <t>2.2.1.</t>
  </si>
  <si>
    <t>Roboty remontowe skrzyżowania wyniesionego ul. Lipińska z ul. Sikorskiego</t>
  </si>
  <si>
    <t>2.2.</t>
  </si>
  <si>
    <t>Wykonnaie nawierzchni z kostki kamiennej granitowej o wym. 15/17 cm, na podsypce cementowo - piaskowej, spoiny wypełnione cementem</t>
  </si>
  <si>
    <t>12 d. 2.1.4</t>
  </si>
  <si>
    <t>11 d. 2.1.4</t>
  </si>
  <si>
    <t>10 d. 2.1.4</t>
  </si>
  <si>
    <t>2.1.4.</t>
  </si>
  <si>
    <t>9 d. 2.1.3</t>
  </si>
  <si>
    <t>8 d. 2.1.3</t>
  </si>
  <si>
    <t>7 d. 2.1.3</t>
  </si>
  <si>
    <t>6 d. 2.1.3</t>
  </si>
  <si>
    <t>5 d. 2.1.3</t>
  </si>
  <si>
    <t>2.1.3.</t>
  </si>
  <si>
    <t>4 d. 2.1.2.</t>
  </si>
  <si>
    <t>2.1.2.</t>
  </si>
  <si>
    <t>3 d. 2.1.1</t>
  </si>
  <si>
    <t>2 d. 2.1.1</t>
  </si>
  <si>
    <t>2.1.1.</t>
  </si>
  <si>
    <t>Roboty remontowe skrzyżowania wyniesionego ul. Lipińska z ul. Mickiewicza</t>
  </si>
  <si>
    <t>2.1.</t>
  </si>
  <si>
    <t>ROBOTY W ZAKRESIE SKRZYZOWAŃ</t>
  </si>
  <si>
    <t>45233129-9</t>
  </si>
  <si>
    <t>km</t>
  </si>
  <si>
    <t>Odtworzenie trasy i punktów wysokościowych w terenie równinnym - dla liniowych robó ziemnych</t>
  </si>
  <si>
    <t>D-01.01.01.11.</t>
  </si>
  <si>
    <t>1 d. 1.1</t>
  </si>
  <si>
    <t>Odtworzenie trasy i pumktów wysokościowych</t>
  </si>
  <si>
    <t xml:space="preserve">D-01.01.01 </t>
  </si>
  <si>
    <t>1.1</t>
  </si>
  <si>
    <t>PRZYGOTOWANIE TERENU POD BUDOWĘ</t>
  </si>
  <si>
    <t xml:space="preserve">D-01.00.00 </t>
  </si>
  <si>
    <t>45100000-8</t>
  </si>
  <si>
    <t>Obmiar</t>
  </si>
  <si>
    <t>Jedn. Miary</t>
  </si>
  <si>
    <t>OPIS</t>
  </si>
  <si>
    <t>Numer SST</t>
  </si>
  <si>
    <t>KOD CPV</t>
  </si>
  <si>
    <t>Lp.</t>
  </si>
  <si>
    <t>Remont drogi powiatowej Nr 4361W (ul. Lipińskiej) w Wołominie
na odcinku od skrzyżowania z ul. Legionów do skrzyzowania z ul. Sikorskiego wraz z remontem skrzyżowań</t>
  </si>
  <si>
    <t>FORMULARZ CENOWY</t>
  </si>
  <si>
    <t>Koszt za 1 jedn. Miary netto w zł</t>
  </si>
  <si>
    <t>Koszt netto w zł</t>
  </si>
  <si>
    <t>Rozebranie podbudowy z kruszywa łamanego lub naturalnego, grub warstwy 15 cm  (wykonawca dostarczy na bazę WDP w Zagościńcu przy ul. Asfaltowej 1)</t>
  </si>
  <si>
    <t>Rozbiórka tarczy skrzyżowania wraz z najazdami wykonanego z kostki brukowej betonowej gr. 8 cm na podsypce cementowo - piaskowej (elementy betonowe wykonawca dostarczy na bazę wWDP w Zagościńcu przy ul. Asfaltowej 1)</t>
  </si>
  <si>
    <t>Rozbiórka tarczy skrzyżowania wraz z najazdami wykonanego z kostki brukowej betonowej gr. 8 cm na podsypce cementowo - piaskowej (elementy betonowe wykonawca dostarczy na bazę WDP w Zagościńcu przy ul. Asfaltowej 1)</t>
  </si>
  <si>
    <t>Rozebranie słupków do znaków drogowych - zamocowanych w gruncie lub chodniku  (wykonawca dostarczy na bazę WDP w Zagościńcu przy ul. Asfaltowej 1)</t>
  </si>
  <si>
    <t>Zdjęcie tarcz znaków drogowych  (wykonawca dostarczy na bazę WDP w Zagościńcu przy ul. Asfaltowej 1)</t>
  </si>
  <si>
    <t>usunięcie słupków przeszkodowych  (wykonawca dostarczy na bazę WDP w Zagościńcu przy ul. Asfaltowej 1)</t>
  </si>
  <si>
    <t>Rozbiórka nawierzchni z kostki betonowej gr. 8 cm na podsypce cementowo - piaskowej (ściek uliczny)(wykonawca dostarczy na bazę WDP w Zagościńcu przy ul. Asfaltowej 1)</t>
  </si>
  <si>
    <t>Rozbiórka chodnikw z kostki brukowej bet. na podsypce cem. - piaskowej (wykonawca dostarczy na bazę WDP w Zagościńcu przy ul. Asfaltowej 1)</t>
  </si>
  <si>
    <t>Rozebranie podbudowy z kruszywa łamanego lub naturalnego, grub warstwy 20 cm (chodnik strona północna) (wykonawca dostarczy na bazę WDP w Zagościńcu przy ul. Asfaltowej 1)</t>
  </si>
  <si>
    <t>Rozebranie krawężników betonowych na ławie betonowej (wykonawca dostarczy na bazę WDP w Zagościńcu przy ul. Asfaltowej 1)</t>
  </si>
  <si>
    <t>Rozebranie obrzeży betonowych betonowych na ławie betonowej (wykonawca dostarczy na bazę WDP w Zagościńcu przy ul. Asfaltowej 1)</t>
  </si>
  <si>
    <r>
      <t>Wykonanie podbudowy  z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kruszywa naturalnego, grubość warstwy po zagęszczeniu do 20 cm (chodnik strona północna) + dogęszczenie strona południowa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</si>
</sst>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rgb="FF3F3F3F"/>
      <name val="Times New Roman"/>
      <family val="1"/>
      <charset val="238"/>
    </font>
    <font>
      <sz val="11"/>
      <color rgb="FF9C57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 style="thin">
        <color rgb="FF3F3F3F"/>
      </left>
      <right/>
      <top style="double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/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 applyNumberFormat="0" applyFont="0" applyFill="0" applyBorder="0" applyAlignment="0" applyProtection="0">
      <alignment vertical="top"/>
    </xf>
  </cellStyleXfs>
  <cellXfs count="138">
    <xf numFmtId="0" fontId="0" fillId="0" borderId="0" xfId="0"/>
    <xf numFmtId="0" fontId="5" fillId="0" borderId="0" xfId="0" applyFont="1" applyAlignment="1">
      <alignment horizontal="center" vertical="center"/>
    </xf>
    <xf numFmtId="4" fontId="6" fillId="0" borderId="0" xfId="5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9" fillId="4" borderId="6" xfId="4" applyNumberFormat="1" applyFont="1" applyBorder="1" applyAlignment="1">
      <alignment vertical="center"/>
    </xf>
    <xf numFmtId="0" fontId="7" fillId="4" borderId="7" xfId="4" applyFont="1" applyBorder="1" applyAlignment="1">
      <alignment vertical="center"/>
    </xf>
    <xf numFmtId="0" fontId="7" fillId="4" borderId="7" xfId="4" applyFont="1" applyBorder="1" applyAlignment="1">
      <alignment horizontal="left" vertical="center"/>
    </xf>
    <xf numFmtId="0" fontId="7" fillId="4" borderId="7" xfId="4" applyFont="1" applyBorder="1" applyAlignment="1">
      <alignment horizontal="center" vertical="center" wrapText="1"/>
    </xf>
    <xf numFmtId="0" fontId="10" fillId="4" borderId="7" xfId="4" applyFont="1" applyBorder="1" applyAlignment="1">
      <alignment horizontal="center" vertical="center"/>
    </xf>
    <xf numFmtId="0" fontId="10" fillId="4" borderId="8" xfId="4" applyFont="1" applyBorder="1" applyAlignment="1">
      <alignment horizontal="center" vertical="center"/>
    </xf>
    <xf numFmtId="1" fontId="8" fillId="0" borderId="8" xfId="6" applyNumberFormat="1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8" fillId="0" borderId="7" xfId="7" applyFont="1" applyFill="1" applyBorder="1" applyAlignment="1">
      <alignment horizontal="center" vertical="center"/>
    </xf>
    <xf numFmtId="49" fontId="8" fillId="0" borderId="7" xfId="6" quotePrefix="1" applyNumberFormat="1" applyFont="1" applyBorder="1" applyAlignment="1">
      <alignment horizontal="left" vertical="center" wrapText="1"/>
    </xf>
    <xf numFmtId="0" fontId="8" fillId="0" borderId="7" xfId="6" applyFont="1" applyBorder="1" applyAlignment="1">
      <alignment vertical="center" wrapText="1"/>
    </xf>
    <xf numFmtId="49" fontId="8" fillId="0" borderId="7" xfId="6" applyNumberFormat="1" applyFont="1" applyBorder="1" applyAlignment="1">
      <alignment horizontal="center" vertical="center" wrapText="1"/>
    </xf>
    <xf numFmtId="0" fontId="8" fillId="0" borderId="7" xfId="7" quotePrefix="1" applyFont="1" applyFill="1" applyBorder="1" applyAlignment="1">
      <alignment horizontal="left" vertical="center" wrapText="1"/>
    </xf>
    <xf numFmtId="0" fontId="13" fillId="3" borderId="6" xfId="3" applyFont="1" applyBorder="1" applyAlignment="1">
      <alignment vertical="center"/>
    </xf>
    <xf numFmtId="0" fontId="13" fillId="3" borderId="7" xfId="3" applyFont="1" applyBorder="1" applyAlignment="1">
      <alignment vertical="center"/>
    </xf>
    <xf numFmtId="49" fontId="10" fillId="0" borderId="7" xfId="6" applyNumberFormat="1" applyFont="1" applyBorder="1" applyAlignment="1">
      <alignment horizontal="left" vertical="center" wrapText="1"/>
    </xf>
    <xf numFmtId="0" fontId="10" fillId="3" borderId="7" xfId="3" applyFont="1" applyBorder="1" applyAlignment="1">
      <alignment horizontal="center" vertical="center"/>
    </xf>
    <xf numFmtId="0" fontId="10" fillId="3" borderId="8" xfId="3" applyFont="1" applyBorder="1" applyAlignment="1">
      <alignment horizontal="center" vertical="center"/>
    </xf>
    <xf numFmtId="0" fontId="5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5" fillId="0" borderId="7" xfId="0" applyFont="1" applyBorder="1"/>
    <xf numFmtId="0" fontId="8" fillId="0" borderId="9" xfId="0" applyFont="1" applyBorder="1" applyAlignment="1">
      <alignment horizontal="center" vertical="center"/>
    </xf>
    <xf numFmtId="0" fontId="10" fillId="3" borderId="10" xfId="3" applyFont="1" applyBorder="1" applyAlignment="1">
      <alignment vertical="center"/>
    </xf>
    <xf numFmtId="0" fontId="10" fillId="3" borderId="10" xfId="3" applyFont="1" applyBorder="1" applyAlignment="1">
      <alignment horizontal="left" vertical="center"/>
    </xf>
    <xf numFmtId="0" fontId="10" fillId="3" borderId="11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10" fillId="3" borderId="12" xfId="3" applyFont="1" applyBorder="1" applyAlignment="1">
      <alignment horizontal="center" vertical="center"/>
    </xf>
    <xf numFmtId="0" fontId="13" fillId="3" borderId="13" xfId="3" applyFont="1" applyBorder="1" applyAlignment="1">
      <alignment vertical="center"/>
    </xf>
    <xf numFmtId="0" fontId="13" fillId="3" borderId="13" xfId="3" applyFont="1" applyBorder="1" applyAlignment="1">
      <alignment horizontal="left" vertical="center"/>
    </xf>
    <xf numFmtId="0" fontId="13" fillId="3" borderId="14" xfId="3" applyFont="1" applyBorder="1" applyAlignment="1">
      <alignment horizontal="center" vertical="center"/>
    </xf>
    <xf numFmtId="0" fontId="10" fillId="3" borderId="13" xfId="3" applyFont="1" applyBorder="1" applyAlignment="1">
      <alignment horizontal="center" vertical="center"/>
    </xf>
    <xf numFmtId="16" fontId="10" fillId="3" borderId="8" xfId="3" applyNumberFormat="1" applyFont="1" applyBorder="1" applyAlignment="1">
      <alignment horizontal="center" vertical="center"/>
    </xf>
    <xf numFmtId="0" fontId="13" fillId="3" borderId="10" xfId="3" applyFont="1" applyBorder="1" applyAlignment="1">
      <alignment vertical="center"/>
    </xf>
    <xf numFmtId="0" fontId="13" fillId="3" borderId="10" xfId="3" applyFont="1" applyBorder="1" applyAlignment="1">
      <alignment horizontal="left" vertical="center"/>
    </xf>
    <xf numFmtId="0" fontId="13" fillId="3" borderId="11" xfId="3" applyFont="1" applyBorder="1" applyAlignment="1">
      <alignment horizontal="center" vertical="center"/>
    </xf>
    <xf numFmtId="0" fontId="14" fillId="2" borderId="0" xfId="2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3" borderId="15" xfId="3" applyFont="1" applyBorder="1" applyAlignment="1">
      <alignment vertical="center"/>
    </xf>
    <xf numFmtId="0" fontId="13" fillId="3" borderId="15" xfId="3" applyFont="1" applyBorder="1" applyAlignment="1">
      <alignment horizontal="left" vertical="center"/>
    </xf>
    <xf numFmtId="0" fontId="13" fillId="3" borderId="16" xfId="3" applyFont="1" applyBorder="1" applyAlignment="1">
      <alignment horizontal="center" vertical="center"/>
    </xf>
    <xf numFmtId="0" fontId="10" fillId="3" borderId="17" xfId="3" applyFont="1" applyBorder="1" applyAlignment="1">
      <alignment horizontal="center" vertical="center"/>
    </xf>
    <xf numFmtId="0" fontId="10" fillId="4" borderId="18" xfId="4" applyFont="1" applyBorder="1" applyAlignment="1">
      <alignment vertical="center"/>
    </xf>
    <xf numFmtId="0" fontId="10" fillId="4" borderId="18" xfId="4" applyFont="1" applyBorder="1" applyAlignment="1">
      <alignment horizontal="left" vertical="center"/>
    </xf>
    <xf numFmtId="0" fontId="10" fillId="4" borderId="19" xfId="4" applyFont="1" applyBorder="1" applyAlignment="1">
      <alignment horizontal="center" vertical="center"/>
    </xf>
    <xf numFmtId="0" fontId="10" fillId="4" borderId="18" xfId="4" applyFont="1" applyBorder="1" applyAlignment="1">
      <alignment horizontal="center" vertical="center"/>
    </xf>
    <xf numFmtId="0" fontId="10" fillId="4" borderId="20" xfId="4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10" fillId="3" borderId="15" xfId="3" applyFont="1" applyBorder="1" applyAlignment="1">
      <alignment vertical="center"/>
    </xf>
    <xf numFmtId="0" fontId="10" fillId="3" borderId="15" xfId="3" applyFont="1" applyBorder="1" applyAlignment="1">
      <alignment horizontal="left" vertical="center"/>
    </xf>
    <xf numFmtId="0" fontId="10" fillId="3" borderId="16" xfId="3" applyFont="1" applyBorder="1" applyAlignment="1">
      <alignment horizontal="center" vertical="center"/>
    </xf>
    <xf numFmtId="4" fontId="10" fillId="4" borderId="21" xfId="5" applyNumberFormat="1" applyFont="1" applyFill="1" applyBorder="1" applyAlignment="1">
      <alignment horizontal="center" vertical="center"/>
    </xf>
    <xf numFmtId="0" fontId="10" fillId="4" borderId="22" xfId="4" applyFont="1" applyBorder="1" applyAlignment="1">
      <alignment horizontal="center" vertical="center"/>
    </xf>
    <xf numFmtId="0" fontId="10" fillId="4" borderId="22" xfId="4" applyFont="1" applyBorder="1" applyAlignment="1">
      <alignment horizontal="center" vertical="center" wrapText="1"/>
    </xf>
    <xf numFmtId="0" fontId="10" fillId="4" borderId="7" xfId="4" applyFont="1" applyBorder="1" applyAlignment="1">
      <alignment horizontal="center" vertical="center" wrapText="1"/>
    </xf>
    <xf numFmtId="0" fontId="10" fillId="4" borderId="23" xfId="4" applyFont="1" applyBorder="1" applyAlignment="1">
      <alignment horizontal="center" vertical="center"/>
    </xf>
    <xf numFmtId="4" fontId="6" fillId="0" borderId="24" xfId="5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10" fillId="4" borderId="22" xfId="5" applyFont="1" applyFill="1" applyBorder="1" applyAlignment="1">
      <alignment horizontal="center" vertical="center" wrapText="1"/>
    </xf>
    <xf numFmtId="164" fontId="10" fillId="4" borderId="21" xfId="5" applyFont="1" applyFill="1" applyBorder="1" applyAlignment="1">
      <alignment horizontal="center" vertical="center" wrapText="1"/>
    </xf>
    <xf numFmtId="4" fontId="8" fillId="0" borderId="14" xfId="5" applyNumberFormat="1" applyFont="1" applyBorder="1" applyAlignment="1">
      <alignment horizontal="center" vertical="center"/>
    </xf>
    <xf numFmtId="165" fontId="8" fillId="0" borderId="14" xfId="5" applyNumberFormat="1" applyFont="1" applyBorder="1" applyAlignment="1">
      <alignment horizontal="center" vertical="center"/>
    </xf>
    <xf numFmtId="4" fontId="9" fillId="4" borderId="18" xfId="4" applyNumberFormat="1" applyFont="1" applyBorder="1" applyAlignment="1">
      <alignment vertical="center"/>
    </xf>
    <xf numFmtId="4" fontId="8" fillId="0" borderId="13" xfId="5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4" xfId="5" applyNumberFormat="1" applyFont="1" applyFill="1" applyBorder="1" applyAlignment="1">
      <alignment horizontal="center" vertical="center"/>
    </xf>
    <xf numFmtId="0" fontId="13" fillId="3" borderId="14" xfId="3" applyFont="1" applyBorder="1" applyAlignment="1">
      <alignment vertical="center"/>
    </xf>
    <xf numFmtId="4" fontId="8" fillId="0" borderId="14" xfId="7" applyNumberFormat="1" applyFont="1" applyFill="1" applyBorder="1" applyAlignment="1">
      <alignment horizontal="center" vertical="center"/>
    </xf>
    <xf numFmtId="4" fontId="9" fillId="4" borderId="14" xfId="4" applyNumberFormat="1" applyFont="1" applyBorder="1" applyAlignment="1">
      <alignment vertical="center"/>
    </xf>
    <xf numFmtId="0" fontId="10" fillId="4" borderId="30" xfId="5" applyNumberFormat="1" applyFont="1" applyFill="1" applyBorder="1" applyAlignment="1">
      <alignment horizontal="center" vertical="center"/>
    </xf>
    <xf numFmtId="0" fontId="10" fillId="4" borderId="31" xfId="1" applyNumberFormat="1" applyFont="1" applyFill="1" applyBorder="1" applyAlignment="1">
      <alignment horizontal="center" vertical="center"/>
    </xf>
    <xf numFmtId="0" fontId="10" fillId="3" borderId="7" xfId="3" applyFont="1" applyBorder="1" applyAlignment="1">
      <alignment vertical="center"/>
    </xf>
    <xf numFmtId="4" fontId="9" fillId="4" borderId="7" xfId="4" applyNumberFormat="1" applyFont="1" applyBorder="1" applyAlignment="1">
      <alignment vertical="center"/>
    </xf>
    <xf numFmtId="0" fontId="10" fillId="4" borderId="32" xfId="4" applyFont="1" applyBorder="1" applyAlignment="1">
      <alignment horizontal="center" vertical="center"/>
    </xf>
    <xf numFmtId="0" fontId="10" fillId="4" borderId="33" xfId="4" applyFont="1" applyBorder="1" applyAlignment="1">
      <alignment horizontal="center" vertical="center"/>
    </xf>
    <xf numFmtId="0" fontId="10" fillId="4" borderId="30" xfId="4" applyFont="1" applyBorder="1" applyAlignment="1">
      <alignment horizontal="center" vertical="center"/>
    </xf>
    <xf numFmtId="0" fontId="10" fillId="4" borderId="30" xfId="4" applyFont="1" applyBorder="1" applyAlignment="1">
      <alignment horizontal="left" vertical="center" wrapText="1"/>
    </xf>
    <xf numFmtId="0" fontId="10" fillId="4" borderId="31" xfId="5" applyNumberFormat="1" applyFont="1" applyFill="1" applyBorder="1" applyAlignment="1">
      <alignment horizontal="center" vertical="center"/>
    </xf>
    <xf numFmtId="0" fontId="10" fillId="4" borderId="34" xfId="4" applyFont="1" applyBorder="1" applyAlignment="1">
      <alignment horizontal="center" vertical="center"/>
    </xf>
    <xf numFmtId="0" fontId="10" fillId="4" borderId="35" xfId="4" applyFont="1" applyBorder="1" applyAlignment="1">
      <alignment horizontal="center" vertical="center"/>
    </xf>
    <xf numFmtId="0" fontId="10" fillId="4" borderId="34" xfId="4" applyFont="1" applyBorder="1" applyAlignment="1">
      <alignment horizontal="left" vertical="center"/>
    </xf>
    <xf numFmtId="0" fontId="10" fillId="4" borderId="34" xfId="4" applyFont="1" applyBorder="1" applyAlignment="1">
      <alignment vertical="center"/>
    </xf>
    <xf numFmtId="4" fontId="10" fillId="4" borderId="34" xfId="4" applyNumberFormat="1" applyFont="1" applyBorder="1" applyAlignment="1">
      <alignment vertical="center"/>
    </xf>
    <xf numFmtId="4" fontId="10" fillId="4" borderId="36" xfId="4" applyNumberFormat="1" applyFont="1" applyBorder="1" applyAlignment="1">
      <alignment vertical="center"/>
    </xf>
    <xf numFmtId="4" fontId="10" fillId="4" borderId="37" xfId="4" applyNumberFormat="1" applyFont="1" applyBorder="1" applyAlignment="1">
      <alignment vertical="center"/>
    </xf>
    <xf numFmtId="0" fontId="10" fillId="3" borderId="6" xfId="3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/>
    <xf numFmtId="0" fontId="10" fillId="4" borderId="6" xfId="4" applyFont="1" applyBorder="1" applyAlignment="1">
      <alignment horizontal="center" vertical="center"/>
    </xf>
    <xf numFmtId="0" fontId="10" fillId="3" borderId="6" xfId="3" applyFont="1" applyBorder="1" applyAlignment="1">
      <alignment horizontal="center" vertical="center"/>
    </xf>
    <xf numFmtId="0" fontId="8" fillId="0" borderId="6" xfId="6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" fontId="8" fillId="0" borderId="29" xfId="5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6" fillId="0" borderId="27" xfId="5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4" borderId="38" xfId="4" applyFont="1" applyBorder="1" applyAlignment="1">
      <alignment horizontal="center" vertical="center"/>
    </xf>
    <xf numFmtId="0" fontId="7" fillId="4" borderId="39" xfId="4" applyFont="1" applyBorder="1" applyAlignment="1">
      <alignment horizontal="center" vertical="center"/>
    </xf>
    <xf numFmtId="0" fontId="7" fillId="4" borderId="40" xfId="4" applyFont="1" applyBorder="1" applyAlignment="1">
      <alignment horizontal="center" vertical="center"/>
    </xf>
    <xf numFmtId="0" fontId="7" fillId="4" borderId="41" xfId="4" applyFont="1" applyBorder="1" applyAlignment="1">
      <alignment horizontal="center" vertical="center"/>
    </xf>
    <xf numFmtId="0" fontId="7" fillId="4" borderId="13" xfId="4" applyFont="1" applyBorder="1" applyAlignment="1">
      <alignment horizontal="center" vertical="center"/>
    </xf>
    <xf numFmtId="0" fontId="7" fillId="4" borderId="9" xfId="4" applyFont="1" applyBorder="1" applyAlignment="1">
      <alignment horizontal="center" vertical="center"/>
    </xf>
    <xf numFmtId="0" fontId="7" fillId="4" borderId="42" xfId="4" applyFont="1" applyBorder="1" applyAlignment="1">
      <alignment horizontal="center" vertical="center"/>
    </xf>
    <xf numFmtId="0" fontId="7" fillId="4" borderId="43" xfId="4" applyFont="1" applyBorder="1" applyAlignment="1">
      <alignment horizontal="center" vertical="center"/>
    </xf>
    <xf numFmtId="0" fontId="7" fillId="4" borderId="44" xfId="4" applyFont="1" applyBorder="1" applyAlignment="1">
      <alignment horizontal="center" vertical="center"/>
    </xf>
    <xf numFmtId="0" fontId="14" fillId="2" borderId="0" xfId="2" applyFont="1" applyAlignment="1">
      <alignment horizontal="center" vertical="center" wrapText="1"/>
    </xf>
    <xf numFmtId="0" fontId="0" fillId="0" borderId="0" xfId="0"/>
    <xf numFmtId="0" fontId="10" fillId="4" borderId="7" xfId="4" applyFont="1" applyBorder="1" applyAlignment="1">
      <alignment horizontal="center" vertical="center"/>
    </xf>
    <xf numFmtId="0" fontId="10" fillId="4" borderId="14" xfId="4" applyFont="1" applyBorder="1" applyAlignment="1">
      <alignment horizontal="center" vertical="center"/>
    </xf>
    <xf numFmtId="0" fontId="10" fillId="3" borderId="7" xfId="3" applyFont="1" applyBorder="1" applyAlignment="1">
      <alignment horizontal="center" vertical="center"/>
    </xf>
    <xf numFmtId="0" fontId="10" fillId="3" borderId="14" xfId="3" applyFont="1" applyBorder="1" applyAlignment="1">
      <alignment horizontal="center" vertical="center"/>
    </xf>
  </cellXfs>
  <cellStyles count="8">
    <cellStyle name="Dane wyjściowe" xfId="3" builtinId="21"/>
    <cellStyle name="Dziesiętny 2" xfId="5" xr:uid="{DB3BB161-C7A5-4D8F-A872-DFADC05B39E1}"/>
    <cellStyle name="Komórka zaznaczona" xfId="4" builtinId="23"/>
    <cellStyle name="Neutralny" xfId="2" builtinId="28"/>
    <cellStyle name="Normalny" xfId="0" builtinId="0"/>
    <cellStyle name="Normalny 2" xfId="7" xr:uid="{973C3EEE-A6E8-4FFB-8CA9-E15E8733DD61}"/>
    <cellStyle name="Normalny 2 2" xfId="6" xr:uid="{61661ECC-107F-4453-88E6-A4E4EA4CEA62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Jarek\Ustawienia%20lokalne\Temporary%20Internet%20Files\Content.IE5\MTJWP0Z6\MATE\LOTE%208\PEAJE\Versi&#243;n_08\Oferta%2003-09-98\MATE\6105\DATOS\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budow\Budowy\Bytnara\budzet%20-%20OSTATECZN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mo&#347;&#263;\BoQ_hetmanska%20ofer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\oferta\Marek\Mennica\Bs+wII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wroclawska\Agnieszka%20W\przetargi\2007\03_w&#281;ze&#322;_Murckowska\kalkulacje\MURCKOWSKA_4_06_2007\BofQ_Murckowska_20_04_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anskstorage\przetargi\185-09%20GDDKiA%20Olsztyn%20-%20obwodnica%20Olecka\kosztorys%20ofertowy%20Oleck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216-09%20ul.%20d&#261;browskiego%20w%20I&#322;awie%20-%20nowy\Zalacznik_Nr_I_do_SIWZ_przedmiary_robot\Za&#9474;acznik%20Nr%20I%20do%20SIWZ%20-%20przedmiary%20rob&#711;t\odc.%200+000%20do%200+263,78%20DAN\przebudowa%20wodoci&#9571;g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23.09.04\od%20kozona\20.09.05\Koszty%20po&#347;rednie%20-%20Metro%20A%2021,%20A%2022%20i%20Szlaku%20B%2021,%20B%20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Metro%20A20,%20B20\KK\Bud&#380;et%20stanu%20surowego%20Metro%20A%2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AZ_Cenniki\KONTEL\KT_cennik_aktualn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Galicki\Pulpit\Przetargi\Parkingi\Po&#322;czy&#324;ska\4-07-2005\Parking_PJ_Po&#322;cz_17_06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MA\PROJEKTY$\Autostrada%20A4%20Wirek-Batory\Mosty\_Dokumenty%20Przetargowe\Kosztorysy\WIR_BAT_Kosztorys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osztorysy%20rozne\BofQ_Wyszkow_06_10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&#322;awy\BofQ_most_Pu&#322;awy_1_08_2005_BUDZ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2-1\mosty\MS-Office\Kosztorysy%2021_05_04%20-%20zrobiony%20tylko%20KosztorysPLN\kosztorys%20M-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\c\Moje%20dokumenty\Przetargi\Oczyszczalnia%20WINNICA\WINNICA%20BUD&#379;ET%20poprawion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z\c\TMP\Bud&#380;et%20ofertowy%20SONAT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anskstorage\przetargi\SIEKIERK\PROJTECH\WEZEL_MARSA\CZ_MOSTOWA\MAT_PRZETARGOWE\Koszt.%20Marsa_inwestorsk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asa%20Siekierkowska\mars\Documents%20and%20Settings\Tomasz%20Grzegorczyk\Ustawienia%20lokalne\Temporary%20Internet%20Files\Content.IE5\5GKZXL05\BofQ_Trasa%20Siekierkowska_18_03_2005_final_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MA\PROJEKTY$\Autostrada%20A4%20Wroc&#322;aw-Gliwice\Odcinek%20D\Mosty\_Odcinek_D_ver_99\_Dokumenty%20Przetargowe\Kosztorysy\$KOSZTORYS_D_RAZEM_EN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R.Cmoch\Ustawienia%20lokalne\Temporary%20Internet%20Files\Content.IE5\0XGZOXYJ\BofQ_IKEA_Estakada_16_11_04_J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KTY\Aktualne\_Bielsk%20Podlaski\Przedmiar\Projekty\Osipy\Przedmiar\Obmiary%20rob&#243;t%20droga%20krajowa%20Nr%2066%20od%20km%200+000%20do%20km%2016+633,50_moj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85-09%20ma&#322;a%20obwodnica%20Kwidzyna\kosztorys%20Kwidzyn-po%20zmianac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KTY\Aktualne\_Bielsk%20Podlaski\Przedmiar\Obmiary%20rob&#243;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kty\Osipy\Przedmiar\RobZiemne%200+000%20do%20km%208+030%20a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ekty%202010\DW650\MD-01%20kosztory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Documents%20and%20Settings\Eurovia\Pulpit\elblag%20kalsk\kosztorysy\masunia\masuni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Tamara\Moje%20dokumenty\eko%20park\kosztorysy\BofQ%20Eko%20Park%20korekta%20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.Cmoch\Ustawienia%20lokalne\Temporary%20Internet%20Files\Content.IE5\0XGZOXYJ\BofQ_IKEA_Estakada_16_11_04_J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notesC530E8\Berichte%20Dir%2035\Direktionsberich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R.Cmoch\Ustawienia%20lokalne\Temporary%20Internet%20Files\Content.IE5\HV207DVM\BofQ_IKEA_Estak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KIEZMARK_b\BofQ_Kiezmark-Jazowa_03-03-2003_ost_jace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Galicki\Pulpit\Przetargi\Parkingi\Po&#322;czy&#324;ska\18-04-2005\Parking_PJ_Po&#322;cz_18_04_05_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user1\Moje%20dokumenty\S&#322;awek\Obiekty%20mostowo_drogowe\A4_Krzywa_Wadroze\Reconstruction_A4_Krzywa_22_11_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TRASA%20SIEKIERKOWSKA1\przedmiary\BofQ_Trasa%20Siekierkowska_16_03_2005_final_1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ółczynniki"/>
      <sheetName val="ROZDZIAŁ CEN-STAN SUROWY"/>
      <sheetName val="Stan surowy"/>
      <sheetName val="Wykończeniówka"/>
      <sheetName val="ROZDZIAŁ CEN-WYKOŃCZENIE"/>
    </sheetNames>
    <sheetDataSet>
      <sheetData sheetId="0" refreshError="1">
        <row r="2">
          <cell r="H2">
            <v>5</v>
          </cell>
        </row>
        <row r="4">
          <cell r="H4">
            <v>1</v>
          </cell>
        </row>
        <row r="5">
          <cell r="H5">
            <v>1</v>
          </cell>
        </row>
        <row r="6">
          <cell r="H6">
            <v>1</v>
          </cell>
        </row>
        <row r="13">
          <cell r="D13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rs"/>
      <sheetName val="day-w"/>
      <sheetName val="Casflow"/>
      <sheetName val="Summary"/>
      <sheetName val="A. Gen. Req."/>
      <sheetName val="B. Road works1"/>
      <sheetName val="C. Ancillary works1"/>
      <sheetName val="A. Gen. Req. 2"/>
      <sheetName val="B.Roadworks2"/>
      <sheetName val="C.Ancillary works2"/>
      <sheetName val="eq"/>
      <sheetName val="Labour"/>
      <sheetName val="Harmonogram"/>
      <sheetName val="Aktualiz. cen jedn."/>
      <sheetName val="Arkusz2"/>
      <sheetName val="Arkusz1"/>
      <sheetName val="masa"/>
      <sheetName val=" POR1 5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F"/>
      <sheetName val="Budżet robót wstępnych"/>
      <sheetName val="Budżet stanu surowego"/>
      <sheetName val="ZT"/>
      <sheetName val="Wykończeniówka MOSTALEX"/>
      <sheetName val="Analiza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IO"/>
      <sheetName val="HARMONOGRAM OFERTY"/>
      <sheetName val="ZESTAWIENIE"/>
      <sheetName val="WD 2.1"/>
      <sheetName val="WD 3.3"/>
      <sheetName val="WD 8.5"/>
      <sheetName val="WM-7"/>
      <sheetName val="WD 2.2"/>
      <sheetName val="WD 8.6"/>
      <sheetName val="WD 8.4"/>
      <sheetName val="PP1.1"/>
      <sheetName val="PP1.2"/>
      <sheetName val="KP-1.3"/>
      <sheetName val="CP"/>
      <sheetName val="MO-01"/>
      <sheetName val="MO-02"/>
      <sheetName val="MO-04"/>
      <sheetName val="MO-05"/>
      <sheetName val="MO-06"/>
      <sheetName val="MO-07"/>
      <sheetName val="MO-08"/>
      <sheetName val="WM 7.1"/>
      <sheetName val="PD"/>
      <sheetName val="EKR.AK."/>
      <sheetName val="R.1"/>
      <sheetName val="R.2"/>
      <sheetName val="R.3"/>
      <sheetName val="BUDŻET_MOSTY"/>
      <sheetName val="KCO"/>
      <sheetName val="KP"/>
      <sheetName val="Kadra "/>
      <sheetName val="KZO (do oferty)"/>
      <sheetName val="KZO (MOSTY)"/>
      <sheetName val="KZO TOTAL"/>
      <sheetName val="Arkusz2"/>
      <sheetName val="POROFER"/>
      <sheetName val="PODWYKONAWCY"/>
      <sheetName val="przedmiary"/>
      <sheetName val="RAPORT OTWAR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73">
          <cell r="F373">
            <v>5.6332000000000004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czy"/>
      <sheetName val="obwodnica"/>
      <sheetName val="PRZ-zbiorczy"/>
      <sheetName val="PRZ-przejscie"/>
      <sheetName val="PRZ-drogi"/>
      <sheetName val="PRZ-sanitarna"/>
      <sheetName val="PRZ-elekt"/>
      <sheetName val="PRZ-telekom"/>
      <sheetName val="PRZ-mosty i tory"/>
      <sheetName val="PRZ-kolizje tory, SRK"/>
      <sheetName val="PRZ-przebud kabla telekom"/>
      <sheetName val="R-ul. Woj.Pols."/>
      <sheetName val="R-ul. Ełcka"/>
      <sheetName val="R-skrzyżowanie"/>
      <sheetName val="R-nawierz i zatoki ul. Ełcka"/>
      <sheetName val="kostka"/>
      <sheetName val="podbudowa"/>
      <sheetName val="hotmix"/>
      <sheetName val="wycena masy"/>
      <sheetName val="frez"/>
      <sheetName val="siatki"/>
      <sheetName val="wynik"/>
    </sheetNames>
    <sheetDataSet>
      <sheetData sheetId="0" refreshError="1"/>
      <sheetData sheetId="1">
        <row r="1">
          <cell r="B1" t="str">
            <v>Numer</v>
          </cell>
        </row>
        <row r="2">
          <cell r="A2" t="str">
            <v>L.p.</v>
          </cell>
          <cell r="B2" t="str">
            <v>Specyfikacji</v>
          </cell>
          <cell r="C2" t="str">
            <v>Wyszczególnienie</v>
          </cell>
          <cell r="D2" t="str">
            <v>Jednostka</v>
          </cell>
          <cell r="F2" t="str">
            <v>Cena jedn. PLN</v>
          </cell>
          <cell r="G2" t="str">
            <v>Wartość PLN</v>
          </cell>
        </row>
        <row r="3">
          <cell r="B3" t="str">
            <v>Technicznej</v>
          </cell>
          <cell r="C3" t="str">
            <v>elementów rozliczeniowych</v>
          </cell>
          <cell r="D3" t="str">
            <v>Nazwa</v>
          </cell>
          <cell r="E3" t="str">
            <v>Ilość</v>
          </cell>
        </row>
        <row r="4">
          <cell r="A4">
            <v>1</v>
          </cell>
          <cell r="B4">
            <v>3</v>
          </cell>
          <cell r="C4">
            <v>4</v>
          </cell>
          <cell r="D4">
            <v>5</v>
          </cell>
          <cell r="E4">
            <v>6</v>
          </cell>
          <cell r="F4">
            <v>7</v>
          </cell>
          <cell r="G4">
            <v>8</v>
          </cell>
        </row>
        <row r="6">
          <cell r="A6" t="str">
            <v>Część A - DZIAŁ OGÓLNY</v>
          </cell>
        </row>
        <row r="7">
          <cell r="B7" t="str">
            <v>DM.00.00.00</v>
          </cell>
          <cell r="C7" t="str">
            <v xml:space="preserve">WYMAGANIA OGÓLNE </v>
          </cell>
        </row>
        <row r="8">
          <cell r="A8">
            <v>1</v>
          </cell>
          <cell r="B8" t="str">
            <v>DM.00.00.00</v>
          </cell>
          <cell r="C8" t="str">
            <v>Koszt dostosowania się do warunków ogólnych Kontraktu i Wymagań Ogólnych zawartych w Specyfikacji Technicznej DM 00.00.00</v>
          </cell>
          <cell r="D8" t="str">
            <v>-</v>
          </cell>
          <cell r="E8" t="str">
            <v>-</v>
          </cell>
          <cell r="F8" t="str">
            <v>ryczałt</v>
          </cell>
        </row>
        <row r="9">
          <cell r="A9">
            <v>2</v>
          </cell>
          <cell r="B9" t="str">
            <v>DM.00.00.00</v>
          </cell>
          <cell r="C9" t="str">
            <v>Dokumentacja realizacyjno - technologiczna i dokumentacja powykonawcza</v>
          </cell>
          <cell r="D9" t="str">
            <v>-</v>
          </cell>
          <cell r="E9" t="str">
            <v>-</v>
          </cell>
          <cell r="F9" t="str">
            <v>ryczałt</v>
          </cell>
        </row>
        <row r="10">
          <cell r="A10">
            <v>3</v>
          </cell>
          <cell r="B10" t="str">
            <v>DM.00.00.00</v>
          </cell>
          <cell r="C10" t="str">
            <v>Pomiary hałasu po zakończeniu inwestycji i przekazaniu do eksploatacji</v>
          </cell>
          <cell r="D10" t="str">
            <v>-</v>
          </cell>
          <cell r="E10" t="str">
            <v>-</v>
          </cell>
          <cell r="F10" t="str">
            <v>ryczałt</v>
          </cell>
        </row>
        <row r="11">
          <cell r="A11">
            <v>5</v>
          </cell>
          <cell r="B11" t="str">
            <v>DM.00.00.00</v>
          </cell>
          <cell r="C11" t="str">
            <v>Wybudowanie objazdów/przejazdów i organizacja ruchu</v>
          </cell>
          <cell r="D11" t="str">
            <v>-</v>
          </cell>
          <cell r="E11" t="str">
            <v>-</v>
          </cell>
          <cell r="F11" t="str">
            <v>ryczałt</v>
          </cell>
        </row>
        <row r="12">
          <cell r="A12">
            <v>6</v>
          </cell>
          <cell r="B12" t="str">
            <v>DM.00.00.00</v>
          </cell>
          <cell r="C12" t="str">
            <v>Utrzymanie objazdów/przejazdów i organizacja ruchu</v>
          </cell>
          <cell r="D12" t="str">
            <v>mies.</v>
          </cell>
          <cell r="E12">
            <v>24</v>
          </cell>
          <cell r="G12">
            <v>0</v>
          </cell>
        </row>
        <row r="13">
          <cell r="A13">
            <v>7</v>
          </cell>
          <cell r="B13" t="str">
            <v>DM.00.00.00</v>
          </cell>
          <cell r="C13" t="str">
            <v>Likwidacja objazdów/przejazdów i organizacji ruchu</v>
          </cell>
          <cell r="D13" t="str">
            <v>-</v>
          </cell>
          <cell r="E13" t="str">
            <v>-</v>
          </cell>
          <cell r="F13" t="str">
            <v>ryczałt</v>
          </cell>
        </row>
        <row r="14">
          <cell r="A14">
            <v>8</v>
          </cell>
          <cell r="B14" t="str">
            <v>DM.00.00.00</v>
          </cell>
          <cell r="C14" t="str">
            <v>Naprawa zniszczonych dróg publicznych związana z realizacją kontraktu</v>
          </cell>
          <cell r="D14" t="str">
            <v>-</v>
          </cell>
          <cell r="E14" t="str">
            <v>-</v>
          </cell>
          <cell r="F14" t="str">
            <v>ryczałt</v>
          </cell>
        </row>
        <row r="15">
          <cell r="A15">
            <v>9</v>
          </cell>
          <cell r="B15" t="str">
            <v>DM.00.00.00</v>
          </cell>
          <cell r="C15" t="str">
            <v>Sprawdzenie terenu pod względem niewybuchów i niewypałów oraz nadzów saperski podczas prowadzenia robót ziemnych</v>
          </cell>
          <cell r="D15" t="str">
            <v>ha</v>
          </cell>
          <cell r="E15">
            <v>66.5</v>
          </cell>
          <cell r="G15">
            <v>0</v>
          </cell>
        </row>
        <row r="16">
          <cell r="C16" t="str">
            <v>Razem Wymagania Ogólne</v>
          </cell>
          <cell r="G16">
            <v>0</v>
          </cell>
        </row>
        <row r="17">
          <cell r="B17" t="str">
            <v>DM.00.00.01</v>
          </cell>
          <cell r="C17" t="str">
            <v>ZAPLECZE INŻYNIERA</v>
          </cell>
        </row>
        <row r="18">
          <cell r="A18">
            <v>10</v>
          </cell>
          <cell r="B18" t="str">
            <v>DM.00.00.01</v>
          </cell>
          <cell r="C18" t="str">
            <v>Zaplecze  Inżyniera</v>
          </cell>
          <cell r="D18" t="str">
            <v>-</v>
          </cell>
          <cell r="E18" t="str">
            <v>-</v>
          </cell>
          <cell r="F18" t="str">
            <v>ryczałt</v>
          </cell>
        </row>
        <row r="19">
          <cell r="A19">
            <v>11</v>
          </cell>
          <cell r="B19" t="str">
            <v>DM.00.00.01</v>
          </cell>
          <cell r="C19" t="str">
            <v>Utrzymanie zaplecza Inżyniera</v>
          </cell>
          <cell r="D19" t="str">
            <v>mies.</v>
          </cell>
          <cell r="E19">
            <v>24</v>
          </cell>
          <cell r="G19">
            <v>0</v>
          </cell>
        </row>
        <row r="20">
          <cell r="A20">
            <v>12</v>
          </cell>
          <cell r="B20" t="str">
            <v>DM.00.00.01</v>
          </cell>
          <cell r="C20" t="str">
            <v>Utrzymanie zaplecza Inżyniera w okresie gwarancyjnym</v>
          </cell>
          <cell r="D20" t="str">
            <v>mies.</v>
          </cell>
          <cell r="E20">
            <v>12</v>
          </cell>
          <cell r="G20">
            <v>0</v>
          </cell>
        </row>
        <row r="21">
          <cell r="A21">
            <v>13</v>
          </cell>
          <cell r="B21" t="str">
            <v>DM.00.00.01</v>
          </cell>
          <cell r="C21" t="str">
            <v>Likwidacja zaplecza Inżyniera</v>
          </cell>
          <cell r="D21" t="str">
            <v>-</v>
          </cell>
          <cell r="E21" t="str">
            <v>-</v>
          </cell>
        </row>
        <row r="22">
          <cell r="C22" t="str">
            <v>Razem zaplecze Inżyniera</v>
          </cell>
          <cell r="G22">
            <v>0</v>
          </cell>
        </row>
        <row r="23">
          <cell r="B23" t="str">
            <v>DM.00.00.02</v>
          </cell>
          <cell r="C23" t="str">
            <v>ZAPLECZE WYKONAWCY</v>
          </cell>
        </row>
        <row r="24">
          <cell r="A24">
            <v>14</v>
          </cell>
          <cell r="B24" t="str">
            <v>DM.00.00.02</v>
          </cell>
          <cell r="C24" t="str">
            <v>Zaplecze Wykonawcy</v>
          </cell>
          <cell r="D24" t="str">
            <v>-</v>
          </cell>
          <cell r="E24" t="str">
            <v>-</v>
          </cell>
          <cell r="F24" t="str">
            <v>ryczałt</v>
          </cell>
        </row>
        <row r="25">
          <cell r="A25">
            <v>15</v>
          </cell>
          <cell r="B25" t="str">
            <v>DM.00.00.02</v>
          </cell>
          <cell r="C25" t="str">
            <v>Utrzymanie Zaplecza Wykonawcy</v>
          </cell>
          <cell r="D25" t="str">
            <v>mies.</v>
          </cell>
          <cell r="E25">
            <v>24</v>
          </cell>
          <cell r="G25">
            <v>0</v>
          </cell>
        </row>
        <row r="26">
          <cell r="A26">
            <v>16</v>
          </cell>
          <cell r="B26" t="str">
            <v>DM.00.00.02</v>
          </cell>
          <cell r="C26" t="str">
            <v>Likwidacja Zaplecza Zamawiającego</v>
          </cell>
          <cell r="D26" t="str">
            <v>-</v>
          </cell>
          <cell r="E26" t="str">
            <v>-</v>
          </cell>
          <cell r="F26" t="str">
            <v>ryczałt</v>
          </cell>
        </row>
        <row r="27">
          <cell r="C27" t="str">
            <v>Razem Zaplecze Wykonawcy</v>
          </cell>
          <cell r="G27">
            <v>0</v>
          </cell>
        </row>
        <row r="28">
          <cell r="C28" t="str">
            <v>DZIAŁ OGÓLNY RAZEM</v>
          </cell>
          <cell r="G28">
            <v>0</v>
          </cell>
        </row>
        <row r="30">
          <cell r="A30" t="str">
            <v>Część B - ROBOTY DROGOWE</v>
          </cell>
        </row>
        <row r="31">
          <cell r="B31" t="str">
            <v>D-01.00.00.</v>
          </cell>
          <cell r="C31" t="str">
            <v>ROBOTY PRZYGOTOWAWCZE</v>
          </cell>
        </row>
        <row r="32">
          <cell r="B32" t="str">
            <v>D-01.01.01.</v>
          </cell>
          <cell r="C32" t="str">
            <v>Wyznaczenie trasy i punktów wysokościowych</v>
          </cell>
        </row>
        <row r="33">
          <cell r="A33">
            <v>17</v>
          </cell>
          <cell r="C33" t="str">
            <v>- droga krajowa nr 65</v>
          </cell>
          <cell r="D33" t="str">
            <v>km</v>
          </cell>
          <cell r="E33">
            <v>7.6251300000000004</v>
          </cell>
          <cell r="G33">
            <v>0</v>
          </cell>
        </row>
        <row r="34">
          <cell r="A34">
            <v>18</v>
          </cell>
          <cell r="C34" t="str">
            <v>- droga serwisowa nr 1 (DS1)</v>
          </cell>
          <cell r="D34" t="str">
            <v>km</v>
          </cell>
          <cell r="E34">
            <v>0.36199999999999999</v>
          </cell>
          <cell r="G34">
            <v>0</v>
          </cell>
        </row>
        <row r="35">
          <cell r="A35">
            <v>19</v>
          </cell>
          <cell r="C35" t="str">
            <v>- droga serwisowa nr 2 (DS2)</v>
          </cell>
          <cell r="D35" t="str">
            <v>km</v>
          </cell>
          <cell r="E35">
            <v>0.15425000000000003</v>
          </cell>
          <cell r="G35">
            <v>0</v>
          </cell>
        </row>
        <row r="36">
          <cell r="A36">
            <v>20</v>
          </cell>
          <cell r="C36" t="str">
            <v>- droga serwisowa nr 3 (DS3)</v>
          </cell>
          <cell r="D36" t="str">
            <v>km</v>
          </cell>
          <cell r="E36">
            <v>0.18657000000000001</v>
          </cell>
          <cell r="G36">
            <v>0</v>
          </cell>
        </row>
        <row r="37">
          <cell r="A37">
            <v>21</v>
          </cell>
          <cell r="C37" t="str">
            <v>- droga serwisowa nr 4 (DS4)</v>
          </cell>
          <cell r="D37" t="str">
            <v>km</v>
          </cell>
          <cell r="E37">
            <v>0.30966000000000005</v>
          </cell>
          <cell r="G37">
            <v>0</v>
          </cell>
        </row>
        <row r="38">
          <cell r="A38">
            <v>22</v>
          </cell>
          <cell r="C38" t="str">
            <v>- droga serwisowa nr 5 (DS5)</v>
          </cell>
          <cell r="D38" t="str">
            <v>km</v>
          </cell>
          <cell r="E38">
            <v>0.28703000000000001</v>
          </cell>
          <cell r="G38">
            <v>0</v>
          </cell>
        </row>
        <row r="39">
          <cell r="A39">
            <v>23</v>
          </cell>
          <cell r="C39" t="str">
            <v>- droga serwisowa nr 6 (DS6)</v>
          </cell>
          <cell r="D39" t="str">
            <v>km</v>
          </cell>
          <cell r="E39">
            <v>0.56758000000000008</v>
          </cell>
          <cell r="G39">
            <v>0</v>
          </cell>
        </row>
        <row r="40">
          <cell r="A40">
            <v>24</v>
          </cell>
          <cell r="C40" t="str">
            <v>- droga serwisowa nr 7 (DS7)</v>
          </cell>
          <cell r="D40" t="str">
            <v>km</v>
          </cell>
          <cell r="E40">
            <v>0.14816000000000001</v>
          </cell>
          <cell r="G40">
            <v>0</v>
          </cell>
        </row>
        <row r="41">
          <cell r="A41">
            <v>25</v>
          </cell>
          <cell r="C41" t="str">
            <v>- droga serwisowa nr 8 (DS8)</v>
          </cell>
          <cell r="D41" t="str">
            <v>km</v>
          </cell>
          <cell r="E41">
            <v>0.82352000000000003</v>
          </cell>
          <cell r="G41">
            <v>0</v>
          </cell>
        </row>
        <row r="42">
          <cell r="A42">
            <v>26</v>
          </cell>
          <cell r="C42" t="str">
            <v>- droga serwisowa nr 9 (DS9)</v>
          </cell>
          <cell r="D42" t="str">
            <v>km</v>
          </cell>
          <cell r="E42">
            <v>0.50453000000000003</v>
          </cell>
          <cell r="G42">
            <v>0</v>
          </cell>
        </row>
        <row r="43">
          <cell r="A43">
            <v>27</v>
          </cell>
          <cell r="C43" t="str">
            <v>- droga serwisowa nr 10 (DS10)</v>
          </cell>
          <cell r="D43" t="str">
            <v>km</v>
          </cell>
          <cell r="E43">
            <v>0.46239000000000002</v>
          </cell>
          <cell r="G43">
            <v>0</v>
          </cell>
        </row>
        <row r="44">
          <cell r="A44">
            <v>28</v>
          </cell>
          <cell r="C44" t="str">
            <v>- droga serwisowa nr 11 (DS11)</v>
          </cell>
          <cell r="D44" t="str">
            <v>km</v>
          </cell>
          <cell r="E44">
            <v>0.47412000000000004</v>
          </cell>
          <cell r="G44">
            <v>0</v>
          </cell>
        </row>
        <row r="45">
          <cell r="A45">
            <v>29</v>
          </cell>
          <cell r="C45" t="str">
            <v>- droga serwisowa nr 12 (DS12)</v>
          </cell>
          <cell r="D45" t="str">
            <v>km</v>
          </cell>
          <cell r="E45">
            <v>0.37344000000000005</v>
          </cell>
          <cell r="G45">
            <v>0</v>
          </cell>
        </row>
        <row r="46">
          <cell r="A46">
            <v>30</v>
          </cell>
          <cell r="C46" t="str">
            <v>- droga serwisowa nr 13 (DS13)</v>
          </cell>
          <cell r="D46" t="str">
            <v>km</v>
          </cell>
          <cell r="E46">
            <v>0.33222000000000002</v>
          </cell>
          <cell r="G46">
            <v>0</v>
          </cell>
        </row>
        <row r="47">
          <cell r="A47">
            <v>31</v>
          </cell>
          <cell r="C47" t="str">
            <v>- droga serwisowa nr 14 (DS14)</v>
          </cell>
          <cell r="D47" t="str">
            <v>km</v>
          </cell>
          <cell r="E47">
            <v>0.73318000000000005</v>
          </cell>
          <cell r="G47">
            <v>0</v>
          </cell>
        </row>
        <row r="48">
          <cell r="A48">
            <v>32</v>
          </cell>
          <cell r="C48" t="str">
            <v>- droga serwisowa nr 15 (DS15)</v>
          </cell>
          <cell r="D48" t="str">
            <v>km</v>
          </cell>
          <cell r="E48">
            <v>1.14262</v>
          </cell>
          <cell r="G48">
            <v>0</v>
          </cell>
        </row>
        <row r="49">
          <cell r="A49">
            <v>33</v>
          </cell>
          <cell r="C49" t="str">
            <v>- droga serwisowa nr 16 (DS16)</v>
          </cell>
          <cell r="D49" t="str">
            <v>km</v>
          </cell>
          <cell r="E49">
            <v>0.22741000000000003</v>
          </cell>
          <cell r="G49">
            <v>0</v>
          </cell>
        </row>
        <row r="50">
          <cell r="A50">
            <v>34</v>
          </cell>
          <cell r="C50" t="str">
            <v>- droga serwisowa nr 17(DS17)</v>
          </cell>
          <cell r="D50" t="str">
            <v>km</v>
          </cell>
          <cell r="E50">
            <v>0.16</v>
          </cell>
          <cell r="G50">
            <v>0</v>
          </cell>
        </row>
        <row r="51">
          <cell r="A51">
            <v>35</v>
          </cell>
          <cell r="C51" t="str">
            <v>- droga gminna DG 1 i wjazd do Olecka ( ist. DK 65) dojazd do DW653</v>
          </cell>
          <cell r="D51" t="str">
            <v>km</v>
          </cell>
          <cell r="E51">
            <v>0.375</v>
          </cell>
          <cell r="G51">
            <v>0</v>
          </cell>
        </row>
        <row r="52">
          <cell r="A52">
            <v>36</v>
          </cell>
          <cell r="C52" t="str">
            <v>- droga gminna DG 2</v>
          </cell>
          <cell r="D52" t="str">
            <v>km</v>
          </cell>
          <cell r="E52">
            <v>0.14000000000000001</v>
          </cell>
          <cell r="G52">
            <v>0</v>
          </cell>
        </row>
        <row r="53">
          <cell r="A53">
            <v>37</v>
          </cell>
          <cell r="C53" t="str">
            <v>- droga gminna DG 3</v>
          </cell>
          <cell r="D53" t="str">
            <v>km</v>
          </cell>
          <cell r="E53">
            <v>0.19115000000000001</v>
          </cell>
          <cell r="G53">
            <v>0</v>
          </cell>
        </row>
        <row r="54">
          <cell r="A54">
            <v>38</v>
          </cell>
          <cell r="C54" t="str">
            <v>- droga gminna DG 4</v>
          </cell>
          <cell r="D54" t="str">
            <v>km</v>
          </cell>
          <cell r="E54">
            <v>0.44</v>
          </cell>
          <cell r="G54">
            <v>0</v>
          </cell>
        </row>
        <row r="55">
          <cell r="A55">
            <v>39</v>
          </cell>
          <cell r="C55" t="str">
            <v>- droga gminna DG 5</v>
          </cell>
          <cell r="D55" t="str">
            <v>km</v>
          </cell>
          <cell r="E55">
            <v>0.26612000000000002</v>
          </cell>
          <cell r="G55">
            <v>0</v>
          </cell>
        </row>
        <row r="56">
          <cell r="A56">
            <v>40</v>
          </cell>
          <cell r="C56" t="str">
            <v>- droga powiatowa DP 1816N Świętajno</v>
          </cell>
          <cell r="D56" t="str">
            <v>km</v>
          </cell>
          <cell r="E56">
            <v>8.7880000000000014E-2</v>
          </cell>
          <cell r="G56">
            <v>0</v>
          </cell>
        </row>
        <row r="57">
          <cell r="A57">
            <v>41</v>
          </cell>
          <cell r="C57" t="str">
            <v>- droga powiatowa DP 1816N Olecko</v>
          </cell>
          <cell r="D57" t="str">
            <v>km</v>
          </cell>
          <cell r="E57">
            <v>0.16750000000000001</v>
          </cell>
          <cell r="G57">
            <v>0</v>
          </cell>
        </row>
        <row r="58">
          <cell r="A58">
            <v>42</v>
          </cell>
          <cell r="C58" t="str">
            <v xml:space="preserve">- wjazd do Olecka ( ist. DK 65) </v>
          </cell>
          <cell r="D58" t="str">
            <v>km</v>
          </cell>
          <cell r="E58">
            <v>0.17337000000000002</v>
          </cell>
          <cell r="G58">
            <v>0</v>
          </cell>
        </row>
        <row r="59">
          <cell r="A59">
            <v>43</v>
          </cell>
          <cell r="C59" t="str">
            <v>- droga wojewódzka DW 655 do Olecka</v>
          </cell>
          <cell r="D59" t="str">
            <v>km</v>
          </cell>
          <cell r="E59">
            <v>0.1</v>
          </cell>
          <cell r="G59">
            <v>0</v>
          </cell>
        </row>
        <row r="60">
          <cell r="A60">
            <v>44</v>
          </cell>
          <cell r="C60" t="str">
            <v>- droga wojewódzka DW 655 do Giżycka</v>
          </cell>
          <cell r="D60" t="str">
            <v>km</v>
          </cell>
          <cell r="E60">
            <v>0.23700000000000002</v>
          </cell>
          <cell r="G60">
            <v>0</v>
          </cell>
        </row>
        <row r="61">
          <cell r="C61" t="str">
            <v>Razem odtworzenie trasy i punktów wysokościowych</v>
          </cell>
          <cell r="G61">
            <v>0</v>
          </cell>
        </row>
        <row r="62">
          <cell r="B62" t="str">
            <v>D-01.02.01</v>
          </cell>
          <cell r="C62" t="str">
            <v>Usunięcie drzew i krzewów</v>
          </cell>
        </row>
        <row r="63">
          <cell r="A63">
            <v>45</v>
          </cell>
          <cell r="C63" t="str">
            <v>-uprzątnięcie terenu po wycince drzew na terenach leśnych (Ls): zasypanie wykopów, wywóz</v>
          </cell>
          <cell r="D63" t="str">
            <v>ha</v>
          </cell>
          <cell r="E63">
            <v>0.23</v>
          </cell>
          <cell r="G63">
            <v>0</v>
          </cell>
        </row>
        <row r="64">
          <cell r="A64">
            <v>46</v>
          </cell>
          <cell r="C64" t="str">
            <v>- usunięcie drzew i krzewów na terenach zadrzewień (Lz): usunięcie, zasypanie wykopów, wywóz</v>
          </cell>
          <cell r="D64" t="str">
            <v>ha</v>
          </cell>
          <cell r="E64">
            <v>1.17</v>
          </cell>
          <cell r="G64">
            <v>0</v>
          </cell>
        </row>
        <row r="65">
          <cell r="A65">
            <v>47</v>
          </cell>
          <cell r="C65" t="str">
            <v>- usunięcie zakrzewień: usunięcie, zasypanie wykopów, wywóz</v>
          </cell>
          <cell r="D65" t="str">
            <v>ha</v>
          </cell>
          <cell r="E65">
            <v>1.35</v>
          </cell>
          <cell r="G65">
            <v>0</v>
          </cell>
        </row>
        <row r="66">
          <cell r="C66" t="str">
            <v>Usunięcie drzew i krzewów na terenach nieleśnych</v>
          </cell>
        </row>
        <row r="67">
          <cell r="A67">
            <v>48</v>
          </cell>
          <cell r="C67" t="str">
            <v xml:space="preserve"> -usunięcie drzew o średnicy 0-15 cm ( w tym o srednicy do 10 cm)</v>
          </cell>
          <cell r="D67" t="str">
            <v>szt.</v>
          </cell>
          <cell r="E67">
            <v>37</v>
          </cell>
          <cell r="G67">
            <v>0</v>
          </cell>
        </row>
        <row r="68">
          <cell r="A68">
            <v>49</v>
          </cell>
          <cell r="C68" t="str">
            <v xml:space="preserve"> -usunięcie drzew o średnicy 16 - 25 cm</v>
          </cell>
          <cell r="D68" t="str">
            <v>szt.</v>
          </cell>
          <cell r="E68">
            <v>54</v>
          </cell>
          <cell r="G68">
            <v>0</v>
          </cell>
        </row>
        <row r="69">
          <cell r="A69">
            <v>50</v>
          </cell>
          <cell r="C69" t="str">
            <v xml:space="preserve"> -usunięcie drzew o średnicy 26 - 35 cm</v>
          </cell>
          <cell r="D69" t="str">
            <v>szt.</v>
          </cell>
          <cell r="E69">
            <v>25</v>
          </cell>
          <cell r="G69">
            <v>0</v>
          </cell>
        </row>
        <row r="70">
          <cell r="A70">
            <v>51</v>
          </cell>
          <cell r="C70" t="str">
            <v xml:space="preserve"> -usunięcie drzew o średnicy 36 - 45 cm</v>
          </cell>
          <cell r="D70" t="str">
            <v>szt.</v>
          </cell>
          <cell r="E70">
            <v>17</v>
          </cell>
          <cell r="G70">
            <v>0</v>
          </cell>
        </row>
        <row r="71">
          <cell r="A71">
            <v>52</v>
          </cell>
          <cell r="C71" t="str">
            <v xml:space="preserve"> -usunięcie drzew o średnicy 46 - 55 cm</v>
          </cell>
          <cell r="D71" t="str">
            <v>szt.</v>
          </cell>
          <cell r="E71">
            <v>4</v>
          </cell>
          <cell r="G71">
            <v>0</v>
          </cell>
        </row>
        <row r="72">
          <cell r="A72">
            <v>53</v>
          </cell>
          <cell r="C72" t="str">
            <v xml:space="preserve"> -usunięcie drzew o średnicy  56-65 cm</v>
          </cell>
          <cell r="D72" t="str">
            <v>szt.</v>
          </cell>
          <cell r="E72">
            <v>17</v>
          </cell>
          <cell r="G72">
            <v>0</v>
          </cell>
        </row>
        <row r="73">
          <cell r="A73">
            <v>54</v>
          </cell>
          <cell r="C73" t="str">
            <v xml:space="preserve"> -usunięcie drzew o średnicy  66-75 cm</v>
          </cell>
          <cell r="D73" t="str">
            <v>szt.</v>
          </cell>
          <cell r="E73">
            <v>3</v>
          </cell>
          <cell r="G73">
            <v>0</v>
          </cell>
        </row>
        <row r="74">
          <cell r="A74">
            <v>55</v>
          </cell>
          <cell r="C74" t="str">
            <v xml:space="preserve"> -usunięcie drzew o średnicy  76-85 cm</v>
          </cell>
          <cell r="D74" t="str">
            <v>szt.</v>
          </cell>
          <cell r="E74">
            <v>9</v>
          </cell>
          <cell r="G74">
            <v>0</v>
          </cell>
        </row>
        <row r="75">
          <cell r="A75">
            <v>56</v>
          </cell>
          <cell r="C75" t="str">
            <v xml:space="preserve"> -usunięcie drzew o średnicy  86-95 cm</v>
          </cell>
          <cell r="D75" t="str">
            <v>szt.</v>
          </cell>
          <cell r="E75">
            <v>7</v>
          </cell>
          <cell r="G75">
            <v>0</v>
          </cell>
        </row>
        <row r="76">
          <cell r="A76">
            <v>57</v>
          </cell>
          <cell r="C76" t="str">
            <v xml:space="preserve"> -usunięcie drzew o średnicy  96-110 cm</v>
          </cell>
          <cell r="D76" t="str">
            <v>szt.</v>
          </cell>
          <cell r="E76">
            <v>2</v>
          </cell>
          <cell r="G76">
            <v>0</v>
          </cell>
        </row>
        <row r="77">
          <cell r="C77" t="str">
            <v>Zabezpieczenie drzew na okres wykonywania robót</v>
          </cell>
        </row>
        <row r="78">
          <cell r="A78">
            <v>58</v>
          </cell>
          <cell r="C78" t="str">
            <v xml:space="preserve"> - ochrona korzeni</v>
          </cell>
          <cell r="D78" t="str">
            <v>szt.</v>
          </cell>
          <cell r="E78">
            <v>21</v>
          </cell>
          <cell r="G78">
            <v>0</v>
          </cell>
        </row>
        <row r="79">
          <cell r="A79">
            <v>59</v>
          </cell>
          <cell r="C79" t="str">
            <v xml:space="preserve"> - cięcia techniczne w koronach</v>
          </cell>
          <cell r="D79" t="str">
            <v>szt.</v>
          </cell>
          <cell r="E79">
            <v>26</v>
          </cell>
          <cell r="G79">
            <v>0</v>
          </cell>
        </row>
        <row r="80">
          <cell r="C80" t="str">
            <v>Razem usunięcie i zabezpieczenie drzew</v>
          </cell>
          <cell r="G80">
            <v>0</v>
          </cell>
        </row>
        <row r="81">
          <cell r="B81" t="str">
            <v>D-01.02.02</v>
          </cell>
          <cell r="C81" t="str">
            <v>Usunięcie warstwy humusu i darniny</v>
          </cell>
        </row>
        <row r="82">
          <cell r="A82">
            <v>60</v>
          </cell>
          <cell r="C82" t="str">
            <v>- usunięcie warstwy humusu i darni o średniej gr. 25 cm</v>
          </cell>
          <cell r="D82" t="str">
            <v>m2</v>
          </cell>
          <cell r="E82">
            <v>278262</v>
          </cell>
          <cell r="G82">
            <v>0</v>
          </cell>
        </row>
        <row r="83">
          <cell r="C83" t="str">
            <v>Razem usunięcie warstwy humusu i darniny</v>
          </cell>
          <cell r="G83">
            <v>0</v>
          </cell>
        </row>
        <row r="84">
          <cell r="B84" t="str">
            <v>D-01.02.03</v>
          </cell>
          <cell r="C84" t="str">
            <v>Wyburzenie obiektów budowlanych i inżynierskich</v>
          </cell>
        </row>
        <row r="85">
          <cell r="A85">
            <v>61</v>
          </cell>
          <cell r="C85" t="str">
            <v xml:space="preserve">-rozbiórki przepustów betonowych i żelbetowych rurowych </v>
          </cell>
          <cell r="D85" t="str">
            <v>m</v>
          </cell>
          <cell r="E85">
            <v>67</v>
          </cell>
          <cell r="G85">
            <v>0</v>
          </cell>
        </row>
        <row r="86">
          <cell r="A86">
            <v>62</v>
          </cell>
          <cell r="C86" t="str">
            <v>- rozebranie budynków gospod.z wywozem materiałów</v>
          </cell>
          <cell r="D86" t="str">
            <v>m3 kub.</v>
          </cell>
          <cell r="E86">
            <v>382</v>
          </cell>
          <cell r="G86">
            <v>0</v>
          </cell>
        </row>
        <row r="87">
          <cell r="C87" t="str">
            <v>Razem wyburzenia obiektów</v>
          </cell>
          <cell r="G87">
            <v>0</v>
          </cell>
        </row>
        <row r="88">
          <cell r="B88" t="str">
            <v>D-01.02.04</v>
          </cell>
          <cell r="C88" t="str">
            <v>Rozbiórki elementów dróg</v>
          </cell>
        </row>
        <row r="89">
          <cell r="A89">
            <v>63</v>
          </cell>
          <cell r="C89" t="str">
            <v>- frezowanie nawierzchni MMA grubości 4 cm</v>
          </cell>
          <cell r="D89" t="str">
            <v>m2</v>
          </cell>
          <cell r="E89">
            <v>10587</v>
          </cell>
          <cell r="G89">
            <v>0</v>
          </cell>
        </row>
        <row r="90">
          <cell r="A90">
            <v>64</v>
          </cell>
          <cell r="C90" t="str">
            <v>- rozbiórka nawierzchni żwirowej</v>
          </cell>
          <cell r="D90" t="str">
            <v>m2</v>
          </cell>
          <cell r="E90">
            <v>2311</v>
          </cell>
          <cell r="G90">
            <v>0</v>
          </cell>
        </row>
        <row r="91">
          <cell r="A91">
            <v>65</v>
          </cell>
          <cell r="C91" t="str">
            <v>- rozbiórka podbudowy z kruszywa</v>
          </cell>
          <cell r="D91" t="str">
            <v>m2</v>
          </cell>
          <cell r="E91">
            <v>11646</v>
          </cell>
          <cell r="G91">
            <v>0</v>
          </cell>
        </row>
        <row r="92">
          <cell r="A92">
            <v>66</v>
          </cell>
          <cell r="C92" t="str">
            <v>- rozbiórka poboczy</v>
          </cell>
          <cell r="D92" t="str">
            <v>m2</v>
          </cell>
          <cell r="E92">
            <v>8311</v>
          </cell>
          <cell r="G92">
            <v>0</v>
          </cell>
        </row>
        <row r="93">
          <cell r="A93">
            <v>67</v>
          </cell>
          <cell r="C93" t="str">
            <v>- nawierzchni z trelinki</v>
          </cell>
          <cell r="D93" t="str">
            <v>m2</v>
          </cell>
          <cell r="E93">
            <v>2092</v>
          </cell>
          <cell r="G93">
            <v>0</v>
          </cell>
        </row>
        <row r="94">
          <cell r="A94">
            <v>68</v>
          </cell>
          <cell r="C94" t="str">
            <v>- rozbiórka krawężnika betonowego</v>
          </cell>
          <cell r="D94" t="str">
            <v>m</v>
          </cell>
          <cell r="E94">
            <v>87</v>
          </cell>
          <cell r="G94">
            <v>0</v>
          </cell>
        </row>
        <row r="95">
          <cell r="A95">
            <v>69</v>
          </cell>
          <cell r="C95" t="str">
            <v xml:space="preserve">- rozbiórka barier energochłonnych </v>
          </cell>
          <cell r="D95" t="str">
            <v>m</v>
          </cell>
          <cell r="E95">
            <v>111</v>
          </cell>
          <cell r="G95">
            <v>0</v>
          </cell>
        </row>
        <row r="96">
          <cell r="A96">
            <v>70</v>
          </cell>
          <cell r="C96" t="str">
            <v>- rozbiórka znaków drogowych</v>
          </cell>
          <cell r="D96" t="str">
            <v>szt.</v>
          </cell>
          <cell r="E96">
            <v>19</v>
          </cell>
          <cell r="G96">
            <v>0</v>
          </cell>
        </row>
        <row r="97">
          <cell r="A97">
            <v>71</v>
          </cell>
          <cell r="C97" t="str">
            <v>- rozbiórka balustrady betonowo-stalowej</v>
          </cell>
          <cell r="D97" t="str">
            <v>m</v>
          </cell>
          <cell r="E97">
            <v>16</v>
          </cell>
          <cell r="G97">
            <v>0</v>
          </cell>
        </row>
        <row r="98">
          <cell r="C98" t="str">
            <v>Razem rozbiórka elementów dróg</v>
          </cell>
          <cell r="G98">
            <v>0</v>
          </cell>
        </row>
        <row r="99">
          <cell r="B99" t="str">
            <v>D-01.03.01/20</v>
          </cell>
          <cell r="C99" t="str">
            <v>Przebudowa linii napowietrznej 110 kV</v>
          </cell>
        </row>
        <row r="100">
          <cell r="A100">
            <v>72</v>
          </cell>
          <cell r="C100" t="str">
            <v>Słupy mocne kratowe</v>
          </cell>
          <cell r="D100" t="str">
            <v>szt.</v>
          </cell>
          <cell r="E100">
            <v>3</v>
          </cell>
          <cell r="G100">
            <v>0</v>
          </cell>
        </row>
        <row r="101">
          <cell r="A101">
            <v>73</v>
          </cell>
          <cell r="C101" t="str">
            <v>Słupy przelotowe kratowe</v>
          </cell>
          <cell r="D101" t="str">
            <v>szt.</v>
          </cell>
          <cell r="E101">
            <v>2</v>
          </cell>
          <cell r="G101">
            <v>0</v>
          </cell>
        </row>
        <row r="102">
          <cell r="A102">
            <v>74</v>
          </cell>
          <cell r="C102" t="str">
            <v>Przewody AFl 6-240</v>
          </cell>
          <cell r="D102" t="str">
            <v>km</v>
          </cell>
          <cell r="E102">
            <v>0.96</v>
          </cell>
          <cell r="G102">
            <v>0</v>
          </cell>
        </row>
        <row r="103">
          <cell r="A103">
            <v>75</v>
          </cell>
          <cell r="C103" t="str">
            <v>Przewody OPGW</v>
          </cell>
          <cell r="D103" t="str">
            <v>km</v>
          </cell>
          <cell r="E103">
            <v>0.96</v>
          </cell>
          <cell r="G103">
            <v>0</v>
          </cell>
        </row>
        <row r="104">
          <cell r="A104">
            <v>76</v>
          </cell>
          <cell r="C104" t="str">
            <v>Demontaż</v>
          </cell>
          <cell r="D104" t="str">
            <v>km</v>
          </cell>
          <cell r="E104">
            <v>0.96</v>
          </cell>
          <cell r="G104">
            <v>0</v>
          </cell>
        </row>
        <row r="105">
          <cell r="C105" t="str">
            <v>Razem przebudowa linii napowietrznej 110 kV</v>
          </cell>
          <cell r="G105">
            <v>0</v>
          </cell>
        </row>
        <row r="106">
          <cell r="B106" t="str">
            <v>D-01.03.01/21</v>
          </cell>
          <cell r="C106" t="str">
            <v>Przebudowa linii elektroenergetycznych napowietrznych 15 kV</v>
          </cell>
        </row>
        <row r="107">
          <cell r="A107">
            <v>77</v>
          </cell>
          <cell r="C107" t="str">
            <v xml:space="preserve"> - słup krańcowy z 2 żerdzi wirowanych typu K-13,5/10E</v>
          </cell>
          <cell r="D107" t="str">
            <v>szt.</v>
          </cell>
          <cell r="E107">
            <v>7</v>
          </cell>
          <cell r="G107">
            <v>0</v>
          </cell>
        </row>
        <row r="108">
          <cell r="A108">
            <v>78</v>
          </cell>
          <cell r="C108" t="str">
            <v xml:space="preserve"> - słup odporowo-narożny  typu ON-125, 13,5/12E</v>
          </cell>
          <cell r="D108" t="str">
            <v>szt.</v>
          </cell>
          <cell r="E108">
            <v>3</v>
          </cell>
          <cell r="G108">
            <v>0</v>
          </cell>
        </row>
        <row r="109">
          <cell r="A109">
            <v>79</v>
          </cell>
          <cell r="C109" t="str">
            <v xml:space="preserve"> - słup odporowy  typu O 15/10E</v>
          </cell>
          <cell r="D109" t="str">
            <v>szt.</v>
          </cell>
          <cell r="E109">
            <v>2</v>
          </cell>
          <cell r="G109">
            <v>0</v>
          </cell>
        </row>
        <row r="110">
          <cell r="A110">
            <v>80</v>
          </cell>
          <cell r="C110" t="str">
            <v xml:space="preserve"> - słup odporowy  typu O 13,5/10E</v>
          </cell>
          <cell r="D110" t="str">
            <v>szt.</v>
          </cell>
          <cell r="E110">
            <v>10</v>
          </cell>
          <cell r="G110">
            <v>0</v>
          </cell>
        </row>
        <row r="111">
          <cell r="A111">
            <v>81</v>
          </cell>
          <cell r="C111" t="str">
            <v xml:space="preserve"> - słup przelotowy z żerdzi wirowanej typu P-13,5/2,5E</v>
          </cell>
          <cell r="D111" t="str">
            <v>szt.</v>
          </cell>
          <cell r="E111">
            <v>2</v>
          </cell>
          <cell r="G111">
            <v>0</v>
          </cell>
        </row>
        <row r="112">
          <cell r="A112">
            <v>82</v>
          </cell>
          <cell r="C112" t="str">
            <v xml:space="preserve"> - przewody nieizolowane typ AFL 6-(35-70) mm2</v>
          </cell>
          <cell r="D112" t="str">
            <v>km</v>
          </cell>
          <cell r="E112">
            <v>1.5</v>
          </cell>
          <cell r="G112">
            <v>0</v>
          </cell>
        </row>
        <row r="113">
          <cell r="A113">
            <v>83</v>
          </cell>
          <cell r="C113" t="str">
            <v xml:space="preserve"> - demontaż słupów dwużerdziowych ŻN-12</v>
          </cell>
          <cell r="D113" t="str">
            <v>szt.</v>
          </cell>
          <cell r="E113">
            <v>4</v>
          </cell>
          <cell r="G113">
            <v>0</v>
          </cell>
        </row>
        <row r="114">
          <cell r="A114">
            <v>84</v>
          </cell>
          <cell r="C114" t="str">
            <v xml:space="preserve"> - demontaż słupów jednożerdziowych ŻN-12</v>
          </cell>
          <cell r="D114" t="str">
            <v>szt.</v>
          </cell>
          <cell r="E114">
            <v>10</v>
          </cell>
          <cell r="G114">
            <v>0</v>
          </cell>
        </row>
        <row r="115">
          <cell r="A115">
            <v>85</v>
          </cell>
          <cell r="C115" t="str">
            <v xml:space="preserve"> - układanie kabli typ XRUHAKXS1x120/50;12/20kV</v>
          </cell>
          <cell r="D115" t="str">
            <v>m</v>
          </cell>
          <cell r="E115">
            <v>3500</v>
          </cell>
          <cell r="G115">
            <v>0</v>
          </cell>
        </row>
        <row r="116">
          <cell r="A116">
            <v>86</v>
          </cell>
          <cell r="C116" t="str">
            <v xml:space="preserve"> - układanie rur osłonowych DVK-160</v>
          </cell>
          <cell r="D116" t="str">
            <v>m</v>
          </cell>
          <cell r="E116">
            <v>520</v>
          </cell>
          <cell r="G116">
            <v>0</v>
          </cell>
        </row>
        <row r="117">
          <cell r="A117">
            <v>87</v>
          </cell>
          <cell r="C117" t="str">
            <v xml:space="preserve"> - montaż głowic kablowych napowietrznych</v>
          </cell>
          <cell r="D117" t="str">
            <v>szt.</v>
          </cell>
          <cell r="E117">
            <v>8</v>
          </cell>
          <cell r="G117">
            <v>0</v>
          </cell>
        </row>
        <row r="118">
          <cell r="A118">
            <v>88</v>
          </cell>
          <cell r="C118" t="str">
            <v xml:space="preserve"> - montaż głowic kablowych konektorowych</v>
          </cell>
          <cell r="D118" t="str">
            <v>szt.</v>
          </cell>
          <cell r="E118">
            <v>4</v>
          </cell>
          <cell r="G118">
            <v>0</v>
          </cell>
        </row>
        <row r="119">
          <cell r="A119">
            <v>89</v>
          </cell>
          <cell r="C119" t="str">
            <v xml:space="preserve"> - montaż węzła kablowego WKSN</v>
          </cell>
          <cell r="D119" t="str">
            <v>szt.</v>
          </cell>
          <cell r="E119">
            <v>1</v>
          </cell>
          <cell r="G119">
            <v>0</v>
          </cell>
        </row>
        <row r="120">
          <cell r="C120" t="str">
            <v>Razem przebudowa linii elektroenerget.15 kV</v>
          </cell>
          <cell r="G120">
            <v>0</v>
          </cell>
        </row>
        <row r="121">
          <cell r="B121" t="str">
            <v>D-01.03.01/22</v>
          </cell>
          <cell r="C121" t="str">
            <v>Przebudowa linii elektroenergetycznych napowietrznych 0,4 kV</v>
          </cell>
        </row>
        <row r="122">
          <cell r="A122">
            <v>90</v>
          </cell>
          <cell r="C122" t="str">
            <v xml:space="preserve"> - słup krańcowy z żerdzi wirowanych typu K-10,5/10E</v>
          </cell>
          <cell r="D122" t="str">
            <v>szt.</v>
          </cell>
          <cell r="E122">
            <v>2</v>
          </cell>
          <cell r="G122">
            <v>0</v>
          </cell>
        </row>
        <row r="123">
          <cell r="A123">
            <v>91</v>
          </cell>
          <cell r="C123" t="str">
            <v xml:space="preserve"> - słup narożny z żerdzi wirowanych typu N-10,5/10E</v>
          </cell>
          <cell r="D123" t="str">
            <v>szt.</v>
          </cell>
          <cell r="E123">
            <v>3</v>
          </cell>
          <cell r="G123">
            <v>0</v>
          </cell>
        </row>
        <row r="124">
          <cell r="A124">
            <v>92</v>
          </cell>
          <cell r="C124" t="str">
            <v xml:space="preserve"> - przewody aluminiowe, gołe AL-50 mm2</v>
          </cell>
          <cell r="D124" t="str">
            <v>km</v>
          </cell>
          <cell r="E124">
            <v>0.5</v>
          </cell>
          <cell r="G124">
            <v>0</v>
          </cell>
        </row>
        <row r="125">
          <cell r="A125">
            <v>93</v>
          </cell>
          <cell r="C125" t="str">
            <v xml:space="preserve"> - linia kablowa YAKXS 4x120 mm2</v>
          </cell>
          <cell r="D125" t="str">
            <v>m</v>
          </cell>
          <cell r="E125">
            <v>205</v>
          </cell>
          <cell r="G125">
            <v>0</v>
          </cell>
        </row>
        <row r="126">
          <cell r="A126">
            <v>94</v>
          </cell>
          <cell r="C126" t="str">
            <v xml:space="preserve"> - układanie rur osłonowych DVK-110</v>
          </cell>
          <cell r="D126" t="str">
            <v>m</v>
          </cell>
          <cell r="E126">
            <v>140</v>
          </cell>
          <cell r="G126">
            <v>0</v>
          </cell>
        </row>
        <row r="127">
          <cell r="A127">
            <v>95</v>
          </cell>
          <cell r="C127" t="str">
            <v xml:space="preserve"> - demontaż słupów jednożerdziowych ŻN-10</v>
          </cell>
          <cell r="D127" t="str">
            <v>szt.</v>
          </cell>
          <cell r="E127">
            <v>9</v>
          </cell>
          <cell r="G127">
            <v>0</v>
          </cell>
        </row>
        <row r="128">
          <cell r="C128" t="str">
            <v>Razem przebudowa linii elektroenerget. 0,4 kV</v>
          </cell>
          <cell r="G128">
            <v>0</v>
          </cell>
        </row>
        <row r="129">
          <cell r="B129" t="str">
            <v>D-01.03.03</v>
          </cell>
          <cell r="C129" t="str">
            <v>Przebudowa napowietrznych linii telekomunikacyjnych</v>
          </cell>
        </row>
        <row r="130">
          <cell r="A130">
            <v>96</v>
          </cell>
          <cell r="C130" t="str">
            <v>Wykonanie obiektów ochronnych wykopem otwartym, grunt kategorii III, obiekt 1xRHDPE Fi·110·mm</v>
          </cell>
          <cell r="D130" t="str">
            <v>m</v>
          </cell>
          <cell r="E130">
            <v>78</v>
          </cell>
          <cell r="G130">
            <v>0</v>
          </cell>
        </row>
        <row r="131">
          <cell r="A131">
            <v>97</v>
          </cell>
          <cell r="C131" t="str">
            <v>Wykonanie obiektów ochronnych wykopem otwartym, grunt kategorii III, obiekt 2xRHDPE Fi·110·mm</v>
          </cell>
          <cell r="D131" t="str">
            <v>m</v>
          </cell>
          <cell r="E131">
            <v>240</v>
          </cell>
          <cell r="G131">
            <v>0</v>
          </cell>
        </row>
        <row r="132">
          <cell r="A132">
            <v>98</v>
          </cell>
          <cell r="C132" t="str">
            <v>Wykonanie obiektów ochronnych wykopem otwartym, grunt kategorii III, obiekt 1xRHDPE Fi·125·mm</v>
          </cell>
          <cell r="D132" t="str">
            <v>m</v>
          </cell>
          <cell r="E132">
            <v>75</v>
          </cell>
          <cell r="G132">
            <v>0</v>
          </cell>
        </row>
        <row r="133">
          <cell r="A133">
            <v>99</v>
          </cell>
          <cell r="C133" t="str">
            <v>Wykonanie obiektów ochronnych wykopem otwartym, grunt kategorii III, obiekt rurą A120 PS</v>
          </cell>
          <cell r="D133" t="str">
            <v>m</v>
          </cell>
          <cell r="E133">
            <v>6</v>
          </cell>
          <cell r="G133">
            <v>0</v>
          </cell>
        </row>
        <row r="134">
          <cell r="A134">
            <v>100</v>
          </cell>
          <cell r="C134" t="str">
            <v>Układanie kabla w powłoce termoplastycznej w rowie kablowym, grunt kategorii III, kabel do Fi·30·mm, pierwszy</v>
          </cell>
          <cell r="D134" t="str">
            <v>m</v>
          </cell>
          <cell r="E134">
            <v>1462</v>
          </cell>
          <cell r="G134">
            <v>0</v>
          </cell>
        </row>
        <row r="135">
          <cell r="A135">
            <v>101</v>
          </cell>
          <cell r="C135" t="str">
            <v>Układanie kabla w powłoce termoplastycznej w rowie kablowym, grunt kategorii III, kabel do Fi·30·mm, każdy następny</v>
          </cell>
          <cell r="D135" t="str">
            <v>m</v>
          </cell>
          <cell r="E135">
            <v>1103</v>
          </cell>
          <cell r="G135">
            <v>0</v>
          </cell>
        </row>
        <row r="136">
          <cell r="A136">
            <v>102</v>
          </cell>
          <cell r="C136" t="str">
            <v>Budowa rurociągu kablowego 3xRHDPE 40/3,7 na głębokości 1·m z kablem sygnalizacyjnym, minimarkerami i słupkami SOP</v>
          </cell>
          <cell r="D136" t="str">
            <v>m</v>
          </cell>
          <cell r="E136">
            <v>1545</v>
          </cell>
          <cell r="G136">
            <v>0</v>
          </cell>
        </row>
        <row r="137">
          <cell r="A137">
            <v>103</v>
          </cell>
          <cell r="C137" t="str">
            <v xml:space="preserve">Wciąganie kabli światłowodowych do rurociągów kablowych z rur HDPE Fi·40·mm ,rury z warstwą poślizgową, </v>
          </cell>
          <cell r="D137" t="str">
            <v>m</v>
          </cell>
          <cell r="E137">
            <v>562</v>
          </cell>
          <cell r="G137">
            <v>0</v>
          </cell>
        </row>
        <row r="138">
          <cell r="A138">
            <v>104</v>
          </cell>
          <cell r="C138" t="str">
            <v>Montaż złączy równoległych kabli wypełnionych z zastosowaniem termokurczliwych osłon wzmocnionych, kabel o 100 parach oraz wyłączenie równoległości po przełączeniu</v>
          </cell>
          <cell r="D138" t="str">
            <v>szt</v>
          </cell>
          <cell r="E138">
            <v>2</v>
          </cell>
          <cell r="G138">
            <v>0</v>
          </cell>
        </row>
        <row r="139">
          <cell r="A139">
            <v>105</v>
          </cell>
          <cell r="C139" t="str">
            <v>Montaż złączy równoległych kabli wypełnionych z zastosowaniem termokurczliwych osłon wzmocnionych, kabel o 70 parach oraz wyłączenie równoległości po przełączeniu</v>
          </cell>
          <cell r="D139" t="str">
            <v>szt</v>
          </cell>
          <cell r="E139">
            <v>2</v>
          </cell>
          <cell r="G139">
            <v>0</v>
          </cell>
        </row>
        <row r="140">
          <cell r="A140">
            <v>106</v>
          </cell>
          <cell r="C140" t="str">
            <v>Montaż złączy równoległych kabli wypełnionych z zastosowaniem termokurczliwych osłon wzmocnionych, kabel o 50 parach oraz wyłączenie równoległości po przełączeniu</v>
          </cell>
          <cell r="D140" t="str">
            <v>szt</v>
          </cell>
          <cell r="E140">
            <v>2</v>
          </cell>
          <cell r="G140">
            <v>0</v>
          </cell>
        </row>
        <row r="141">
          <cell r="A141">
            <v>107</v>
          </cell>
          <cell r="C141" t="str">
            <v>Montaż złączy równoległych kabli wypełnionych z zastosowaniem termokurczliwych osłon wzmocnionych, kabel o 30 parach oraz wyłączenie równoległości po przełączeniu</v>
          </cell>
          <cell r="D141" t="str">
            <v>szt</v>
          </cell>
          <cell r="E141">
            <v>1</v>
          </cell>
          <cell r="G141">
            <v>0</v>
          </cell>
        </row>
        <row r="142">
          <cell r="A142">
            <v>108</v>
          </cell>
          <cell r="C142" t="str">
            <v>Montaż złączy równoległych kabli wypełnionych z zastosowaniem termokurczliwych osłon wzmocnionych, kabel o 20 parach oraz wyłączenie równoległości po przełączeniu</v>
          </cell>
          <cell r="D142" t="str">
            <v>szt</v>
          </cell>
          <cell r="E142">
            <v>5</v>
          </cell>
          <cell r="G142">
            <v>0</v>
          </cell>
        </row>
        <row r="143">
          <cell r="A143">
            <v>109</v>
          </cell>
          <cell r="C143" t="str">
            <v>Montaż złączy równoległych kabli wypełnionych z zastosowaniem termokurczliwych osłon wzmocnionych, kabel o 10 parach oraz wyłączenie równoległości po przełączeniu</v>
          </cell>
          <cell r="D143" t="str">
            <v>szt</v>
          </cell>
          <cell r="E143">
            <v>1</v>
          </cell>
          <cell r="G143">
            <v>0</v>
          </cell>
        </row>
        <row r="144">
          <cell r="A144">
            <v>110</v>
          </cell>
          <cell r="C144" t="str">
            <v>Montaż złączy równoległych kabli małoparowych, kabel o 2 parach oraz wyłączenie równoległości po przełączeniu</v>
          </cell>
          <cell r="D144" t="str">
            <v>szt</v>
          </cell>
          <cell r="E144">
            <v>6</v>
          </cell>
          <cell r="G144">
            <v>0</v>
          </cell>
        </row>
        <row r="145">
          <cell r="A145">
            <v>111</v>
          </cell>
          <cell r="C145" t="str">
            <v>Montaż zasobników złączowych, zasobnik z tworzywa sztucznego skręcany dla 1 złącza</v>
          </cell>
          <cell r="D145" t="str">
            <v>szt</v>
          </cell>
          <cell r="E145">
            <v>4</v>
          </cell>
          <cell r="G145">
            <v>0</v>
          </cell>
        </row>
        <row r="146">
          <cell r="A146">
            <v>112</v>
          </cell>
          <cell r="C146" t="str">
            <v>Puszki z tworzywa sztucznego, puszka POh - analogia</v>
          </cell>
          <cell r="D146" t="str">
            <v>szt</v>
          </cell>
          <cell r="E146">
            <v>2</v>
          </cell>
          <cell r="G146">
            <v>0</v>
          </cell>
        </row>
        <row r="147">
          <cell r="A147">
            <v>113</v>
          </cell>
          <cell r="C147" t="str">
            <v>Montaż złączy przelotowych na kablach światłowodowych ułożonych w rurociągu kablowym w ziemi, kabel tubowy, mufa termokurczliwa, jeden spajany światłowód</v>
          </cell>
          <cell r="D147" t="str">
            <v>szt</v>
          </cell>
          <cell r="E147">
            <v>4</v>
          </cell>
          <cell r="G147">
            <v>0</v>
          </cell>
        </row>
        <row r="148">
          <cell r="A148">
            <v>114</v>
          </cell>
          <cell r="C148" t="str">
            <v>Montaż złączy przelotowych na kablach światłowodowych ułożonych w rurociągu kablowym w ziemi, kabel tubowy, mufa termokurczliwa, dodatek za każdy następny spajany światłowód</v>
          </cell>
          <cell r="D148" t="str">
            <v>szt</v>
          </cell>
          <cell r="E148">
            <v>68</v>
          </cell>
          <cell r="G148">
            <v>0</v>
          </cell>
        </row>
        <row r="149">
          <cell r="A149">
            <v>115</v>
          </cell>
          <cell r="C149" t="str">
            <v>Pomiary reflektometryczne oraz reflektancji linii światłowodowych, mierzone każde włókno światłowodu w obie strony</v>
          </cell>
          <cell r="D149" t="str">
            <v>szt</v>
          </cell>
          <cell r="E149">
            <v>36</v>
          </cell>
          <cell r="G149">
            <v>0</v>
          </cell>
        </row>
        <row r="150">
          <cell r="A150">
            <v>116</v>
          </cell>
          <cell r="C150" t="str">
            <v>Demontaż kabla doziemnego, grunt kategorii III, kabel do Fi·30·mm</v>
          </cell>
          <cell r="D150" t="str">
            <v>m</v>
          </cell>
          <cell r="E150">
            <v>2157</v>
          </cell>
          <cell r="G150">
            <v>0</v>
          </cell>
        </row>
        <row r="151">
          <cell r="A151">
            <v>117</v>
          </cell>
          <cell r="C151" t="str">
            <v>Demontaż kabla światłowodowego</v>
          </cell>
          <cell r="D151" t="str">
            <v>m</v>
          </cell>
          <cell r="E151">
            <v>498</v>
          </cell>
          <cell r="G151">
            <v>0</v>
          </cell>
        </row>
        <row r="152">
          <cell r="A152">
            <v>118</v>
          </cell>
          <cell r="C152" t="str">
            <v>Demontaż rur rurociągu 3 x RHDPE 40</v>
          </cell>
          <cell r="D152" t="str">
            <v>m</v>
          </cell>
          <cell r="E152">
            <v>498</v>
          </cell>
          <cell r="G152">
            <v>0</v>
          </cell>
        </row>
        <row r="153">
          <cell r="A153">
            <v>119</v>
          </cell>
          <cell r="C153" t="str">
            <v>Demontaż kabla napowietrznego ze słupami</v>
          </cell>
          <cell r="D153" t="str">
            <v>m</v>
          </cell>
          <cell r="E153">
            <v>290</v>
          </cell>
          <cell r="G153">
            <v>0</v>
          </cell>
        </row>
        <row r="154">
          <cell r="A154">
            <v>120</v>
          </cell>
          <cell r="C154" t="str">
            <v>Kabel XzTKMXpw 2x2x0,6</v>
          </cell>
          <cell r="D154" t="str">
            <v>m</v>
          </cell>
          <cell r="E154">
            <v>328</v>
          </cell>
          <cell r="G154">
            <v>0</v>
          </cell>
        </row>
        <row r="155">
          <cell r="A155">
            <v>121</v>
          </cell>
          <cell r="C155" t="str">
            <v>Kabel XzTKMXpw 5x4x0,6</v>
          </cell>
          <cell r="D155" t="str">
            <v>m</v>
          </cell>
          <cell r="E155">
            <v>286</v>
          </cell>
          <cell r="G155">
            <v>0</v>
          </cell>
        </row>
        <row r="156">
          <cell r="A156">
            <v>122</v>
          </cell>
          <cell r="C156" t="str">
            <v>Kabel XzTKMXpw 10x4x0,6</v>
          </cell>
          <cell r="D156" t="str">
            <v>m</v>
          </cell>
          <cell r="E156">
            <v>595</v>
          </cell>
          <cell r="G156">
            <v>0</v>
          </cell>
        </row>
        <row r="157">
          <cell r="A157">
            <v>123</v>
          </cell>
          <cell r="C157" t="str">
            <v>Kabel XzTKMXpw 10x4x0,8</v>
          </cell>
          <cell r="D157" t="str">
            <v>m</v>
          </cell>
          <cell r="E157">
            <v>515</v>
          </cell>
          <cell r="G157">
            <v>0</v>
          </cell>
        </row>
        <row r="158">
          <cell r="A158">
            <v>124</v>
          </cell>
          <cell r="C158" t="str">
            <v>Kabel XzTKMXpw 25x4x0,8</v>
          </cell>
          <cell r="D158" t="str">
            <v>m</v>
          </cell>
          <cell r="E158">
            <v>260</v>
          </cell>
          <cell r="G158">
            <v>0</v>
          </cell>
        </row>
        <row r="159">
          <cell r="A159">
            <v>125</v>
          </cell>
          <cell r="C159" t="str">
            <v>Kabel XzTKMXpw 35x4x0,8</v>
          </cell>
          <cell r="D159" t="str">
            <v>m</v>
          </cell>
          <cell r="E159">
            <v>515</v>
          </cell>
          <cell r="G159">
            <v>0</v>
          </cell>
        </row>
        <row r="160">
          <cell r="A160">
            <v>126</v>
          </cell>
          <cell r="C160" t="str">
            <v>Kabel XzTKMXpw 50x4x0,5</v>
          </cell>
          <cell r="D160" t="str">
            <v>m</v>
          </cell>
          <cell r="E160">
            <v>66</v>
          </cell>
          <cell r="G160">
            <v>0</v>
          </cell>
        </row>
        <row r="161">
          <cell r="A161">
            <v>127</v>
          </cell>
          <cell r="C161" t="str">
            <v>Kabel Z-XOTKtsd 16J</v>
          </cell>
          <cell r="D161" t="str">
            <v>m</v>
          </cell>
          <cell r="E161">
            <v>498</v>
          </cell>
          <cell r="G161">
            <v>0</v>
          </cell>
        </row>
        <row r="162">
          <cell r="A162">
            <v>128</v>
          </cell>
          <cell r="C162" t="str">
            <v>Kabel Z-XOTKtsd 20J</v>
          </cell>
          <cell r="D162" t="str">
            <v>m</v>
          </cell>
          <cell r="E162">
            <v>109</v>
          </cell>
          <cell r="G162">
            <v>0</v>
          </cell>
        </row>
        <row r="163">
          <cell r="A163">
            <v>129</v>
          </cell>
          <cell r="C163" t="str">
            <v>Kabel RPx 2x2x0,9</v>
          </cell>
          <cell r="D163" t="str">
            <v>m</v>
          </cell>
          <cell r="E163">
            <v>515</v>
          </cell>
          <cell r="G163">
            <v>0</v>
          </cell>
        </row>
        <row r="164">
          <cell r="C164" t="str">
            <v>Razem przebudowa sieci telekomunikacyjnej</v>
          </cell>
          <cell r="G164">
            <v>0</v>
          </cell>
        </row>
        <row r="165">
          <cell r="B165" t="str">
            <v xml:space="preserve">D-01.03.05 </v>
          </cell>
          <cell r="C165" t="str">
            <v>Przebudowa sieci wodociągowej</v>
          </cell>
        </row>
        <row r="166">
          <cell r="A166">
            <v>130</v>
          </cell>
          <cell r="C166" t="str">
            <v>- sieć wodociągowa PE 180 mm z robotami towarzyszącymi</v>
          </cell>
          <cell r="D166" t="str">
            <v>m</v>
          </cell>
          <cell r="E166">
            <v>577.11</v>
          </cell>
          <cell r="G166">
            <v>0</v>
          </cell>
        </row>
        <row r="167">
          <cell r="A167">
            <v>131</v>
          </cell>
          <cell r="C167" t="str">
            <v>-sieć wodociągowa PE 250 mm z robotami towarzyszącymi</v>
          </cell>
          <cell r="D167" t="str">
            <v>m</v>
          </cell>
          <cell r="E167">
            <v>434.55</v>
          </cell>
          <cell r="G167">
            <v>0</v>
          </cell>
        </row>
        <row r="168">
          <cell r="C168" t="str">
            <v>Razem przebudowa sieci wodociągowej</v>
          </cell>
          <cell r="G168">
            <v>0</v>
          </cell>
        </row>
        <row r="169">
          <cell r="B169" t="str">
            <v xml:space="preserve">D-01.03.06 </v>
          </cell>
          <cell r="C169" t="str">
            <v>Przebudowa kanalizacji sanitarnej</v>
          </cell>
        </row>
        <row r="170">
          <cell r="A170">
            <v>132</v>
          </cell>
          <cell r="C170" t="str">
            <v>- kanał sanitarny grawitacyjny PVC 200 mm z robotami towarzyszącymi</v>
          </cell>
          <cell r="D170" t="str">
            <v>m</v>
          </cell>
          <cell r="E170">
            <v>248.2</v>
          </cell>
          <cell r="G170">
            <v>0</v>
          </cell>
        </row>
        <row r="171">
          <cell r="A171">
            <v>133</v>
          </cell>
          <cell r="C171" t="str">
            <v>- studnie rewizyjne z kręgów betonowych o śr. 1200 mm w gotowym wykopie z robotami towarzyszącymi</v>
          </cell>
          <cell r="D171" t="str">
            <v>szt.</v>
          </cell>
          <cell r="E171">
            <v>3</v>
          </cell>
          <cell r="G171">
            <v>0</v>
          </cell>
        </row>
        <row r="172">
          <cell r="A172">
            <v>134</v>
          </cell>
          <cell r="C172" t="str">
            <v>- oczyszczenie i skropienie warstw konstrukcyjnych</v>
          </cell>
          <cell r="D172" t="str">
            <v>szt.</v>
          </cell>
          <cell r="E172">
            <v>6</v>
          </cell>
          <cell r="G172">
            <v>0</v>
          </cell>
        </row>
        <row r="173">
          <cell r="A173">
            <v>135</v>
          </cell>
          <cell r="C173" t="str">
            <v>- kanał sanitarny tłoczny PE 180 mm z robotami towarzyszącymi</v>
          </cell>
          <cell r="D173" t="str">
            <v>m</v>
          </cell>
          <cell r="E173">
            <v>207.05</v>
          </cell>
          <cell r="G173">
            <v>0</v>
          </cell>
        </row>
        <row r="174">
          <cell r="A174">
            <v>136</v>
          </cell>
          <cell r="C174" t="str">
            <v>- kanał sanitarny tłoczny PE 90 mm z robotami towarzyszącymi</v>
          </cell>
          <cell r="D174" t="str">
            <v>m</v>
          </cell>
          <cell r="E174">
            <v>214.1</v>
          </cell>
          <cell r="G174">
            <v>0</v>
          </cell>
        </row>
        <row r="175">
          <cell r="C175" t="str">
            <v>Razem przebudowa kanalizacji sanitarnej</v>
          </cell>
          <cell r="G175">
            <v>0</v>
          </cell>
        </row>
        <row r="176">
          <cell r="B176" t="str">
            <v xml:space="preserve">D-01.03.07 </v>
          </cell>
          <cell r="C176" t="str">
            <v>Przebudowa urządzeń mieloracyjnych</v>
          </cell>
        </row>
        <row r="177">
          <cell r="A177">
            <v>137</v>
          </cell>
          <cell r="C177" t="str">
            <v>Przebudowa odpływów - rowy</v>
          </cell>
          <cell r="D177" t="str">
            <v>m</v>
          </cell>
          <cell r="E177">
            <v>2127</v>
          </cell>
          <cell r="G177">
            <v>0</v>
          </cell>
        </row>
        <row r="178">
          <cell r="A178">
            <v>138</v>
          </cell>
          <cell r="C178" t="str">
            <v>Przebudowa drenów o średnicy 110 mm</v>
          </cell>
          <cell r="D178" t="str">
            <v>m</v>
          </cell>
          <cell r="E178">
            <v>377</v>
          </cell>
          <cell r="G178">
            <v>0</v>
          </cell>
        </row>
        <row r="179">
          <cell r="A179">
            <v>139</v>
          </cell>
          <cell r="C179" t="str">
            <v>Przebudowa drenów o średnicy 160 mm</v>
          </cell>
          <cell r="D179" t="str">
            <v>m</v>
          </cell>
          <cell r="E179">
            <v>1224</v>
          </cell>
          <cell r="G179">
            <v>0</v>
          </cell>
        </row>
        <row r="180">
          <cell r="A180">
            <v>140</v>
          </cell>
          <cell r="C180" t="str">
            <v>Przebudowa drenów o średnicy 200 mm</v>
          </cell>
          <cell r="D180" t="str">
            <v>m</v>
          </cell>
          <cell r="E180">
            <v>310</v>
          </cell>
          <cell r="G180">
            <v>0</v>
          </cell>
        </row>
        <row r="181">
          <cell r="A181">
            <v>141</v>
          </cell>
          <cell r="C181" t="str">
            <v>Przebudowa drenów o średnicy 315 mm</v>
          </cell>
          <cell r="D181" t="str">
            <v>m</v>
          </cell>
          <cell r="E181">
            <v>120</v>
          </cell>
          <cell r="G181">
            <v>0</v>
          </cell>
        </row>
        <row r="182">
          <cell r="C182" t="str">
            <v>Razem przebudowa urządzeń mieloracyjnych</v>
          </cell>
          <cell r="G182">
            <v>0</v>
          </cell>
        </row>
        <row r="183">
          <cell r="C183" t="str">
            <v>RAZEM ROBOTY PRZYGOTOWAWCZE</v>
          </cell>
          <cell r="G183">
            <v>0</v>
          </cell>
        </row>
        <row r="184">
          <cell r="B184" t="str">
            <v>D-02.00.00</v>
          </cell>
          <cell r="C184" t="str">
            <v>ROBOTY ZIEMNE</v>
          </cell>
        </row>
        <row r="185">
          <cell r="B185" t="str">
            <v>D-02.01.01</v>
          </cell>
          <cell r="C185" t="str">
            <v>Wykonanie wykopów w gruntach nieskalistych:</v>
          </cell>
        </row>
        <row r="186">
          <cell r="A186">
            <v>142</v>
          </cell>
          <cell r="C186" t="str">
            <v>- wykonanie wykopów w gruncie nieskalistym z wykorzystaniem na nasyp</v>
          </cell>
          <cell r="D186" t="str">
            <v>m3</v>
          </cell>
          <cell r="E186">
            <v>267630</v>
          </cell>
          <cell r="G186">
            <v>0</v>
          </cell>
        </row>
        <row r="187">
          <cell r="A187">
            <v>143</v>
          </cell>
          <cell r="C187" t="str">
            <v>- w gruncie nieskalistym z transportem na odkład</v>
          </cell>
          <cell r="D187" t="str">
            <v>m3</v>
          </cell>
          <cell r="E187">
            <v>121241</v>
          </cell>
          <cell r="G187">
            <v>0</v>
          </cell>
        </row>
        <row r="188">
          <cell r="A188">
            <v>144</v>
          </cell>
          <cell r="C188" t="str">
            <v>- usunięcie humusu i gruntu nienośnego ze złożeniem przy granicy robót i transportem nadmiaru na odkład</v>
          </cell>
          <cell r="D188" t="str">
            <v>m3</v>
          </cell>
          <cell r="E188">
            <v>127446</v>
          </cell>
          <cell r="G188">
            <v>0</v>
          </cell>
        </row>
        <row r="189">
          <cell r="B189" t="str">
            <v>D-02.03.01</v>
          </cell>
          <cell r="C189" t="str">
            <v>Wykonanie nasypów</v>
          </cell>
        </row>
        <row r="190">
          <cell r="A190">
            <v>146</v>
          </cell>
          <cell r="C190" t="str">
            <v xml:space="preserve">- z gruntu z wykopów </v>
          </cell>
          <cell r="D190" t="str">
            <v>m3</v>
          </cell>
          <cell r="E190">
            <v>267630</v>
          </cell>
          <cell r="G190">
            <v>0</v>
          </cell>
        </row>
        <row r="191">
          <cell r="A191">
            <v>147</v>
          </cell>
          <cell r="C191" t="str">
            <v>- z gruntu dowiezionego</v>
          </cell>
          <cell r="D191" t="str">
            <v>m3</v>
          </cell>
          <cell r="E191">
            <v>187697</v>
          </cell>
          <cell r="G191">
            <v>0</v>
          </cell>
        </row>
        <row r="192">
          <cell r="B192" t="str">
            <v>D-02.05.01</v>
          </cell>
          <cell r="C192" t="str">
            <v>Wymiana gruntu organicznego i nieorganicznego z odwodnieniem wykopów</v>
          </cell>
        </row>
        <row r="193">
          <cell r="A193">
            <v>148</v>
          </cell>
          <cell r="C193" t="str">
            <v>- wymiana gruntu organicznego i nieorganicznego z odwodnieniem wykopów</v>
          </cell>
          <cell r="D193" t="str">
            <v>m3</v>
          </cell>
          <cell r="E193">
            <v>112597</v>
          </cell>
          <cell r="G193">
            <v>0</v>
          </cell>
        </row>
        <row r="194">
          <cell r="A194">
            <v>149</v>
          </cell>
          <cell r="C194" t="str">
            <v>- wykonanie ścianki szczelnej z profilu  Larssen 607n, h=14m</v>
          </cell>
          <cell r="D194" t="str">
            <v>m2</v>
          </cell>
          <cell r="E194">
            <v>2660</v>
          </cell>
          <cell r="G194">
            <v>0</v>
          </cell>
        </row>
        <row r="195">
          <cell r="C195" t="str">
            <v>RAZEM ROBOTY ZIEMNE</v>
          </cell>
          <cell r="G195">
            <v>0</v>
          </cell>
        </row>
        <row r="196">
          <cell r="B196" t="str">
            <v>D-03.00.00</v>
          </cell>
          <cell r="C196" t="str">
            <v>ODWODNIENIE KORPUSU DROGOWEGO I PRZEPUSTY EKOLOGICZNE</v>
          </cell>
        </row>
        <row r="197">
          <cell r="B197" t="str">
            <v>D-03.01.01</v>
          </cell>
          <cell r="C197" t="str">
            <v>Przepusty pod koroną drogi</v>
          </cell>
          <cell r="G197">
            <v>0</v>
          </cell>
        </row>
        <row r="198">
          <cell r="A198">
            <v>150</v>
          </cell>
          <cell r="C198" t="str">
            <v>- przepusty z blachy falistej ocynkowanej o średnicy 1200 wraz z umocnieniem wylotów</v>
          </cell>
          <cell r="D198" t="str">
            <v>m</v>
          </cell>
          <cell r="E198">
            <v>42.4</v>
          </cell>
          <cell r="G198">
            <v>0</v>
          </cell>
        </row>
        <row r="199">
          <cell r="A199">
            <v>151</v>
          </cell>
          <cell r="C199" t="str">
            <v>- przepusty z blachy falistej ocynkowanej o średnicy 1000 wraz z umocnieniem wylotów</v>
          </cell>
          <cell r="D199" t="str">
            <v>m</v>
          </cell>
          <cell r="E199">
            <v>524.1</v>
          </cell>
          <cell r="G199">
            <v>0</v>
          </cell>
        </row>
        <row r="200">
          <cell r="A200">
            <v>152</v>
          </cell>
          <cell r="C200" t="str">
            <v>- przepusty z blachy falistej ocynkowanej o średnicy 800 wraz z umocnieniem wylotów</v>
          </cell>
          <cell r="D200" t="str">
            <v>m</v>
          </cell>
          <cell r="E200">
            <v>24.5</v>
          </cell>
          <cell r="G200">
            <v>0</v>
          </cell>
        </row>
        <row r="201">
          <cell r="A201">
            <v>153</v>
          </cell>
          <cell r="C201" t="str">
            <v>- przepusty z blachy falistej ocynkowanej o średnicy 600 wraz z umocnieniem wylotów</v>
          </cell>
          <cell r="D201" t="str">
            <v>m</v>
          </cell>
          <cell r="E201">
            <v>14.8</v>
          </cell>
          <cell r="G201">
            <v>0</v>
          </cell>
        </row>
        <row r="202">
          <cell r="A202">
            <v>154</v>
          </cell>
          <cell r="C202" t="str">
            <v>- przepusty z blachy falistej ocynkowanej o średnicy 500 wraz z umocnieniem wylotów</v>
          </cell>
          <cell r="D202" t="str">
            <v>m</v>
          </cell>
          <cell r="E202">
            <v>46</v>
          </cell>
          <cell r="G202">
            <v>0</v>
          </cell>
        </row>
        <row r="203">
          <cell r="B203" t="str">
            <v>D-03.01.02</v>
          </cell>
          <cell r="C203" t="str">
            <v>Przepusty pod zjazdami i chodnikami</v>
          </cell>
          <cell r="G203">
            <v>0</v>
          </cell>
        </row>
        <row r="204">
          <cell r="A204">
            <v>155</v>
          </cell>
          <cell r="C204" t="str">
            <v>- z blachy falistej ocynkowanej śr. 1000 mm wraz z umocnieniem wlotów, wylotów i rowów</v>
          </cell>
          <cell r="D204" t="str">
            <v>m</v>
          </cell>
          <cell r="E204">
            <v>19.100000000000001</v>
          </cell>
          <cell r="G204">
            <v>0</v>
          </cell>
        </row>
        <row r="205">
          <cell r="A205">
            <v>156</v>
          </cell>
          <cell r="C205" t="str">
            <v>- z polietylenu śr. 500 mm wraz z umocnieniem wlotów, wylotów i rowów</v>
          </cell>
          <cell r="D205" t="str">
            <v>m</v>
          </cell>
          <cell r="E205">
            <v>15.2</v>
          </cell>
          <cell r="G205">
            <v>0</v>
          </cell>
        </row>
        <row r="206">
          <cell r="A206">
            <v>157</v>
          </cell>
          <cell r="C206" t="str">
            <v>- z polietylenu śr. 400 mm wraz z umocnieniem wlotów, wylotów i rowów</v>
          </cell>
          <cell r="D206" t="str">
            <v>m</v>
          </cell>
          <cell r="E206">
            <v>22.5</v>
          </cell>
          <cell r="G206">
            <v>0</v>
          </cell>
        </row>
        <row r="207">
          <cell r="A207">
            <v>158</v>
          </cell>
          <cell r="C207" t="str">
            <v>- z polietylenu śr. 300 mm wraz z umocnieniem wlotów, wylotów i rowów</v>
          </cell>
          <cell r="D207" t="str">
            <v>m</v>
          </cell>
          <cell r="E207">
            <v>9.75</v>
          </cell>
          <cell r="G207">
            <v>0</v>
          </cell>
        </row>
        <row r="208">
          <cell r="A208">
            <v>159</v>
          </cell>
          <cell r="C208" t="str">
            <v>- z polietylenu śr. 800 mm wraz z umocnieniem wlotów, wylotów i rowów</v>
          </cell>
          <cell r="D208" t="str">
            <v>m</v>
          </cell>
          <cell r="E208">
            <v>33</v>
          </cell>
          <cell r="G208">
            <v>0</v>
          </cell>
        </row>
        <row r="209">
          <cell r="B209" t="str">
            <v>D-03.01.03</v>
          </cell>
          <cell r="C209" t="str">
            <v>Przepusty ekologiczne</v>
          </cell>
          <cell r="G209">
            <v>0</v>
          </cell>
        </row>
        <row r="210">
          <cell r="A210">
            <v>160</v>
          </cell>
          <cell r="C210" t="str">
            <v>- przepust łukowo-kołowy z blachy falistej ocynkowanej o wysokości H=5,03m</v>
          </cell>
          <cell r="D210" t="str">
            <v>m</v>
          </cell>
          <cell r="E210">
            <v>37.4</v>
          </cell>
          <cell r="G210">
            <v>0</v>
          </cell>
        </row>
        <row r="211">
          <cell r="A211">
            <v>161</v>
          </cell>
          <cell r="C211" t="str">
            <v>- przepust z blachy falistej ocynkowanej o średnicy 3490 wraz z umocnieniem wylotów</v>
          </cell>
          <cell r="D211" t="str">
            <v>m</v>
          </cell>
          <cell r="E211">
            <v>49</v>
          </cell>
          <cell r="G211">
            <v>0</v>
          </cell>
        </row>
        <row r="212">
          <cell r="A212">
            <v>162</v>
          </cell>
          <cell r="C212" t="str">
            <v>- przepusty z blachy falistej ocynkowanej o średnicy 2000 wraz z umocnieniem wylotów</v>
          </cell>
          <cell r="D212" t="str">
            <v>m</v>
          </cell>
          <cell r="E212">
            <v>31</v>
          </cell>
          <cell r="G212">
            <v>0</v>
          </cell>
        </row>
        <row r="213">
          <cell r="A213">
            <v>163</v>
          </cell>
          <cell r="C213" t="str">
            <v>- przepusty z blachy falistej ocynkowanej o średnicy 1200 wraz z umocnieniem wylotów</v>
          </cell>
          <cell r="D213" t="str">
            <v>m</v>
          </cell>
          <cell r="E213">
            <v>148</v>
          </cell>
          <cell r="G213">
            <v>0</v>
          </cell>
        </row>
        <row r="214">
          <cell r="A214">
            <v>164</v>
          </cell>
          <cell r="C214" t="str">
            <v>- przepusty z blachy falistej ocynkowanej o średnicy 1000 wraz z umocnieniem wylotów</v>
          </cell>
          <cell r="D214" t="str">
            <v>m</v>
          </cell>
          <cell r="E214">
            <v>53.6</v>
          </cell>
          <cell r="G214">
            <v>0</v>
          </cell>
        </row>
        <row r="215">
          <cell r="A215">
            <v>165</v>
          </cell>
          <cell r="C215" t="str">
            <v>- żwir płukany #8/16</v>
          </cell>
          <cell r="D215" t="str">
            <v>m3</v>
          </cell>
          <cell r="E215">
            <v>91.5</v>
          </cell>
          <cell r="G215">
            <v>0</v>
          </cell>
        </row>
        <row r="216">
          <cell r="A216">
            <v>166</v>
          </cell>
          <cell r="C216" t="str">
            <v>- wykonanie półek w przepustach</v>
          </cell>
          <cell r="D216" t="str">
            <v>m</v>
          </cell>
          <cell r="E216">
            <v>120</v>
          </cell>
          <cell r="G216">
            <v>0</v>
          </cell>
        </row>
        <row r="217">
          <cell r="B217" t="str">
            <v>D-03.02.01</v>
          </cell>
          <cell r="C217" t="str">
            <v>Budowa kanalizacji deszczowej</v>
          </cell>
          <cell r="G217">
            <v>0</v>
          </cell>
        </row>
        <row r="218">
          <cell r="A218">
            <v>167</v>
          </cell>
          <cell r="C218" t="str">
            <v>- ułożenie przykanalika sztywnego 200 GRP</v>
          </cell>
          <cell r="D218" t="str">
            <v>m</v>
          </cell>
          <cell r="E218">
            <v>1346</v>
          </cell>
          <cell r="G218">
            <v>0</v>
          </cell>
        </row>
        <row r="219">
          <cell r="A219">
            <v>168</v>
          </cell>
          <cell r="C219" t="str">
            <v>- wykonanie wylotów rowów do rzek i w teren wraz  z umocnieniem skarp i dna wokół wylotu</v>
          </cell>
          <cell r="D219" t="str">
            <v>kpl</v>
          </cell>
          <cell r="E219">
            <v>35</v>
          </cell>
          <cell r="G219">
            <v>0</v>
          </cell>
        </row>
        <row r="220">
          <cell r="A220">
            <v>169</v>
          </cell>
          <cell r="C220" t="str">
            <v>- wykonanie wylotu umocnionego przykanalika sztywnego do rowu</v>
          </cell>
          <cell r="D220" t="str">
            <v>szt.</v>
          </cell>
          <cell r="E220">
            <v>117</v>
          </cell>
          <cell r="G220">
            <v>0</v>
          </cell>
        </row>
        <row r="221">
          <cell r="A221">
            <v>170</v>
          </cell>
          <cell r="C221" t="str">
            <v>studzienki rewizyjne z elementów z betonu wodoszczelnego C40/45 o śr. Dn 450 mm z włazem żeliwnym przejazdowym wraz z wykonaniem robót ziemnych</v>
          </cell>
          <cell r="D221" t="str">
            <v>kpl</v>
          </cell>
          <cell r="E221">
            <v>200</v>
          </cell>
          <cell r="G221">
            <v>0</v>
          </cell>
        </row>
        <row r="222">
          <cell r="A222">
            <v>171</v>
          </cell>
          <cell r="C222" t="str">
            <v>- umocnienie kruszywem łamanym #0/31,5 wylotów w teren ścieków skarpowych gr. 20 cm</v>
          </cell>
          <cell r="D222" t="str">
            <v>m2</v>
          </cell>
          <cell r="E222">
            <v>4.72</v>
          </cell>
          <cell r="G222">
            <v>0</v>
          </cell>
        </row>
        <row r="223">
          <cell r="B223" t="str">
            <v>D-03.03.01</v>
          </cell>
          <cell r="C223" t="str">
            <v>Sączki i drenaż podłużny</v>
          </cell>
          <cell r="G223">
            <v>0</v>
          </cell>
        </row>
        <row r="224">
          <cell r="A224">
            <v>172</v>
          </cell>
          <cell r="C224" t="str">
            <v>- drenaż podłużny DN 200mm z zasypką filtracyjną i geowłókniną przy materacu z kruszywa</v>
          </cell>
          <cell r="D224" t="str">
            <v>mb</v>
          </cell>
          <cell r="E224">
            <v>950</v>
          </cell>
          <cell r="G224">
            <v>0</v>
          </cell>
        </row>
        <row r="225">
          <cell r="A225">
            <v>173</v>
          </cell>
          <cell r="C225" t="str">
            <v>- studzienki rewizyjne z elementów z betonu wodoszczelnego C40/45 o śr. Dn 450 mm z włazem żeliwnym przejazdowym wraz z wykonaniem robót ziemnych</v>
          </cell>
          <cell r="D225" t="str">
            <v>kpl</v>
          </cell>
          <cell r="E225">
            <v>22</v>
          </cell>
          <cell r="G225">
            <v>0</v>
          </cell>
        </row>
        <row r="226">
          <cell r="A226">
            <v>174</v>
          </cell>
          <cell r="C226" t="str">
            <v>- odwodnienie głębokich wykopów za pomocą igłofiltrów h=4m w ilości 1000szt. przez okres 1 m-ca</v>
          </cell>
          <cell r="D226" t="str">
            <v>kpl.</v>
          </cell>
          <cell r="E226">
            <v>1</v>
          </cell>
          <cell r="G226">
            <v>0</v>
          </cell>
        </row>
        <row r="227">
          <cell r="B227" t="str">
            <v>D-03.06.02</v>
          </cell>
          <cell r="C227" t="str">
            <v xml:space="preserve">Piaskowniki </v>
          </cell>
          <cell r="G227">
            <v>0</v>
          </cell>
        </row>
        <row r="228">
          <cell r="A228">
            <v>175</v>
          </cell>
          <cell r="C228" t="str">
            <v>- dostarczenie i montaż osadnika piasku o średnicy Dn 2000 mm, wysokości czynnej Hcz=2000 mm i poj. osadnika V=5,0 m3 wraz z robotami ziemnymi i podłożem</v>
          </cell>
          <cell r="D228" t="str">
            <v>kpl</v>
          </cell>
          <cell r="E228">
            <v>33</v>
          </cell>
          <cell r="G228">
            <v>0</v>
          </cell>
        </row>
        <row r="229">
          <cell r="C229" t="str">
            <v>RAZEM ODWODNIENIE KORPUSU DROGOWEGO I PRZEPUSTY EKOLOGICZNE</v>
          </cell>
          <cell r="G229">
            <v>0</v>
          </cell>
        </row>
        <row r="230">
          <cell r="B230" t="str">
            <v>D-04.00.00</v>
          </cell>
          <cell r="C230" t="str">
            <v>PODBUDOWY</v>
          </cell>
        </row>
        <row r="231">
          <cell r="B231" t="str">
            <v>D-04.01.01</v>
          </cell>
          <cell r="C231" t="str">
            <v>Profilowanie i zagęszczenie podłoża</v>
          </cell>
        </row>
        <row r="232">
          <cell r="A232">
            <v>176</v>
          </cell>
          <cell r="C232" t="str">
            <v>- profilowanie pod konstrukcję jezdni, chodników i zatok autobusowych</v>
          </cell>
          <cell r="D232" t="str">
            <v>m2</v>
          </cell>
          <cell r="E232">
            <v>198731</v>
          </cell>
          <cell r="G232">
            <v>0</v>
          </cell>
        </row>
        <row r="233">
          <cell r="B233" t="str">
            <v>D-04.02.01</v>
          </cell>
          <cell r="C233" t="str">
            <v>Warstwa odsączająca - materac francuski</v>
          </cell>
        </row>
        <row r="234">
          <cell r="A234">
            <v>177</v>
          </cell>
          <cell r="C234" t="str">
            <v>- warstwa odsączająca gr 25cm  z  kruszywa łamanego ze skał litych o nieciągłym uziarnieniu #0/63mm, osłonięcie  warstwy kruszywa geowłókniną</v>
          </cell>
          <cell r="D234" t="str">
            <v>m2</v>
          </cell>
          <cell r="E234">
            <v>8004</v>
          </cell>
          <cell r="G234">
            <v>0</v>
          </cell>
        </row>
        <row r="235">
          <cell r="B235" t="str">
            <v>D-04.03.01</v>
          </cell>
          <cell r="C235" t="str">
            <v>Oczyszczenie i skropienie warstw konstrukcyjnych.</v>
          </cell>
        </row>
        <row r="236">
          <cell r="A236">
            <v>178</v>
          </cell>
          <cell r="C236" t="str">
            <v>- oczyszczenie powierzchni warstwy konstrukcyjnej  bitumicznej</v>
          </cell>
          <cell r="D236" t="str">
            <v>m2</v>
          </cell>
          <cell r="E236">
            <v>230310</v>
          </cell>
          <cell r="G236">
            <v>0</v>
          </cell>
        </row>
        <row r="237">
          <cell r="A237">
            <v>179</v>
          </cell>
          <cell r="C237" t="str">
            <v>- oczyszczenie powierzchni warstwy konstrukcyjnej niebitumicznej</v>
          </cell>
          <cell r="D237" t="str">
            <v>m2</v>
          </cell>
          <cell r="E237">
            <v>166811</v>
          </cell>
          <cell r="G237">
            <v>0</v>
          </cell>
        </row>
        <row r="238">
          <cell r="A238">
            <v>180</v>
          </cell>
          <cell r="C238" t="str">
            <v>- skropienie powierzchni warstwy konstrukcyjnej niebitumicznej</v>
          </cell>
          <cell r="D238" t="str">
            <v>m2</v>
          </cell>
          <cell r="E238">
            <v>166811</v>
          </cell>
          <cell r="G238">
            <v>0</v>
          </cell>
        </row>
        <row r="239">
          <cell r="A239">
            <v>181</v>
          </cell>
          <cell r="C239" t="str">
            <v>- skropienie powierzchni warstwy konstrukcyjnej bitumicznej</v>
          </cell>
          <cell r="D239" t="str">
            <v>m2</v>
          </cell>
          <cell r="E239">
            <v>230310</v>
          </cell>
          <cell r="G239">
            <v>0</v>
          </cell>
        </row>
        <row r="240">
          <cell r="B240" t="str">
            <v>D-04.04.01</v>
          </cell>
          <cell r="C240" t="str">
            <v>Warstwa z kruszywa naturalnego stabilizowanego mechanicznie</v>
          </cell>
        </row>
        <row r="241">
          <cell r="A241">
            <v>182</v>
          </cell>
          <cell r="C241" t="str">
            <v>- wykonanie warstwy z kruszywa naturalnego  gr. 22 cm</v>
          </cell>
          <cell r="D241" t="str">
            <v>m2</v>
          </cell>
          <cell r="E241">
            <v>15294</v>
          </cell>
          <cell r="G241">
            <v>0</v>
          </cell>
        </row>
        <row r="242">
          <cell r="B242" t="str">
            <v>D-04.04.02</v>
          </cell>
          <cell r="C242" t="str">
            <v>Podbudowa z kruszywa łamanego stabilizowanego mechanicznie</v>
          </cell>
        </row>
        <row r="243">
          <cell r="A243">
            <v>183</v>
          </cell>
          <cell r="C243" t="str">
            <v>- kruszywo łamane #0/31,5 - grubości 20 cm - droga główna</v>
          </cell>
          <cell r="D243" t="str">
            <v>m2</v>
          </cell>
          <cell r="E243">
            <v>124503</v>
          </cell>
          <cell r="G243">
            <v>0</v>
          </cell>
        </row>
        <row r="244">
          <cell r="A244">
            <v>184</v>
          </cell>
          <cell r="C244" t="str">
            <v>- kruszywo łamane #0/31,5 - grubości 20 cm- drogi boczne</v>
          </cell>
          <cell r="D244" t="str">
            <v>m2</v>
          </cell>
          <cell r="E244">
            <v>17535</v>
          </cell>
          <cell r="G244">
            <v>0</v>
          </cell>
        </row>
        <row r="245">
          <cell r="A245">
            <v>185</v>
          </cell>
          <cell r="C245" t="str">
            <v>- kruszywo łamane #0/31,5 - grubości 15 cm</v>
          </cell>
          <cell r="D245" t="str">
            <v>m2</v>
          </cell>
          <cell r="E245">
            <v>24773</v>
          </cell>
          <cell r="G245">
            <v>0</v>
          </cell>
        </row>
        <row r="246">
          <cell r="A246">
            <v>186</v>
          </cell>
          <cell r="C246" t="str">
            <v>- kruszywo łamane #0/31,5</v>
          </cell>
          <cell r="D246" t="str">
            <v>m3</v>
          </cell>
          <cell r="E246">
            <v>2058</v>
          </cell>
          <cell r="G246">
            <v>0</v>
          </cell>
        </row>
        <row r="247">
          <cell r="B247" t="str">
            <v>D-04.05.01</v>
          </cell>
          <cell r="C247" t="str">
            <v>Ulepszone podłoże lub podbudowa z kruszywa stabilizowanego cementem</v>
          </cell>
        </row>
        <row r="248">
          <cell r="A248">
            <v>187</v>
          </cell>
          <cell r="C248" t="str">
            <v>- warstwa gruntu stabilizowanego cementem, Rm = 2,5 MPa Is=1.03 grubości 25 cm (DK65)</v>
          </cell>
          <cell r="D248" t="str">
            <v>m2</v>
          </cell>
          <cell r="E248">
            <v>42210</v>
          </cell>
          <cell r="G248">
            <v>0</v>
          </cell>
        </row>
        <row r="249">
          <cell r="A249">
            <v>188</v>
          </cell>
          <cell r="C249" t="str">
            <v>- warstwa gruntu stabilizowanego cementem, Rm = 1,5 MPa Is=1.03 grubości 25 cm (DK65)</v>
          </cell>
          <cell r="D249" t="str">
            <v>m2</v>
          </cell>
          <cell r="E249">
            <v>140543</v>
          </cell>
          <cell r="G249">
            <v>0</v>
          </cell>
        </row>
        <row r="250">
          <cell r="A250">
            <v>189</v>
          </cell>
          <cell r="C250" t="str">
            <v>- warstwa gruntu stabilizowanego cementem, Rm = 2,5 MPa Is=1.03 grubości 25 cm (drogi wojewódzkie, powiatowe oraz wjazdy do miasta)</v>
          </cell>
          <cell r="D250" t="str">
            <v>m2</v>
          </cell>
          <cell r="E250">
            <v>8339</v>
          </cell>
          <cell r="G250">
            <v>0</v>
          </cell>
        </row>
        <row r="251">
          <cell r="A251">
            <v>190</v>
          </cell>
          <cell r="C251" t="str">
            <v>- warstwa gruntu stabilizowanego cementem, Rm = 2,5 MPa Is=1.03 grubości 15 cm (drogi gminne)</v>
          </cell>
          <cell r="D251" t="str">
            <v>m2</v>
          </cell>
          <cell r="E251">
            <v>9501</v>
          </cell>
          <cell r="G251">
            <v>0</v>
          </cell>
        </row>
        <row r="252">
          <cell r="A252">
            <v>191</v>
          </cell>
          <cell r="C252" t="str">
            <v>- warstwa gruntu stabilizowanego cementem, Rm = 2,5 MPa Is=1.00 grubości 20 cm (rejon przejść ekologicznych)</v>
          </cell>
          <cell r="D252" t="str">
            <v>m2</v>
          </cell>
          <cell r="E252">
            <v>27171</v>
          </cell>
          <cell r="G252">
            <v>0</v>
          </cell>
        </row>
        <row r="253">
          <cell r="A253">
            <v>192</v>
          </cell>
          <cell r="C253" t="str">
            <v>- warstwa gruntu stabilizowanego cementem, Rm = 1,5 MPa Is=1.03 grubości 20 cm (drogi serwisowe)</v>
          </cell>
          <cell r="D253" t="str">
            <v>m2</v>
          </cell>
          <cell r="E253">
            <v>34194</v>
          </cell>
          <cell r="G253">
            <v>0</v>
          </cell>
        </row>
        <row r="254">
          <cell r="A254">
            <v>193</v>
          </cell>
          <cell r="C254" t="str">
            <v>- warstwa gruntu stabilizowanego cementem, Rm = 2,5 MPa Is=1.03 grubości 25 cm (Zat. autobusowe)</v>
          </cell>
          <cell r="D254" t="str">
            <v>m2</v>
          </cell>
          <cell r="E254">
            <v>228</v>
          </cell>
          <cell r="G254">
            <v>0</v>
          </cell>
        </row>
        <row r="255">
          <cell r="A255">
            <v>194</v>
          </cell>
          <cell r="C255" t="str">
            <v>- warstwa gruntu stabilizowanego cementem, Rm = 1,5 MPa Is=1.03 grubości 15 cm (chodnik)</v>
          </cell>
          <cell r="D255" t="str">
            <v>m2</v>
          </cell>
          <cell r="E255">
            <v>843</v>
          </cell>
          <cell r="G255">
            <v>0</v>
          </cell>
        </row>
        <row r="256">
          <cell r="A256">
            <v>195</v>
          </cell>
          <cell r="C256" t="str">
            <v>- warstwa gruntu stabilizowanego wapnem Is=1.03 grubości 15 cm</v>
          </cell>
          <cell r="D256" t="str">
            <v>m2</v>
          </cell>
          <cell r="E256" t="str">
            <v>9612</v>
          </cell>
          <cell r="G256">
            <v>0</v>
          </cell>
        </row>
        <row r="257">
          <cell r="B257" t="str">
            <v>D-04.06.01</v>
          </cell>
          <cell r="C257" t="str">
            <v>Podbudowa betonowa</v>
          </cell>
        </row>
        <row r="258">
          <cell r="A258">
            <v>196</v>
          </cell>
          <cell r="C258" t="str">
            <v>- podbudowa z betonu C 16/20 grubości 22 cm</v>
          </cell>
          <cell r="D258" t="str">
            <v>m2</v>
          </cell>
          <cell r="E258">
            <v>228</v>
          </cell>
          <cell r="G258">
            <v>0</v>
          </cell>
        </row>
        <row r="259">
          <cell r="B259" t="str">
            <v>D-04.07.01</v>
          </cell>
          <cell r="C259" t="str">
            <v>Podbudowa z betonu asfaltowego</v>
          </cell>
        </row>
        <row r="260">
          <cell r="A260">
            <v>197</v>
          </cell>
          <cell r="C260" t="str">
            <v>- warstwa podbudowy z betonu asfaltowego AC 22 P (D35/50) - grubości 9 cm</v>
          </cell>
          <cell r="D260" t="str">
            <v>m2</v>
          </cell>
          <cell r="E260">
            <v>6214</v>
          </cell>
          <cell r="G260">
            <v>0</v>
          </cell>
        </row>
        <row r="261">
          <cell r="A261">
            <v>198</v>
          </cell>
          <cell r="C261" t="str">
            <v>- warstwa podbudowy z betonu asfaltowego AC 22 P (D35/50) - grubości 7 cm</v>
          </cell>
          <cell r="D261" t="str">
            <v>m2</v>
          </cell>
          <cell r="E261">
            <v>5541</v>
          </cell>
          <cell r="G261">
            <v>0</v>
          </cell>
        </row>
        <row r="262">
          <cell r="A262">
            <v>199</v>
          </cell>
          <cell r="C262" t="str">
            <v>- górna warstwa podbudowy z betonu asfaltowego AC 22 P (D35/50) - grubość 10 cm</v>
          </cell>
          <cell r="D262" t="str">
            <v>m2</v>
          </cell>
          <cell r="E262">
            <v>97208</v>
          </cell>
          <cell r="G262">
            <v>0</v>
          </cell>
        </row>
        <row r="263">
          <cell r="B263" t="str">
            <v>D-04.08.01</v>
          </cell>
          <cell r="C263" t="str">
            <v>Wyrównanie podbudowy</v>
          </cell>
        </row>
        <row r="264">
          <cell r="A264">
            <v>200</v>
          </cell>
          <cell r="C264" t="str">
            <v xml:space="preserve">- warstwa wyrównawcza z bet. asfaltowego #0/20 </v>
          </cell>
          <cell r="D264" t="str">
            <v>t</v>
          </cell>
          <cell r="E264">
            <v>1483</v>
          </cell>
          <cell r="G264">
            <v>0</v>
          </cell>
        </row>
        <row r="265">
          <cell r="C265" t="str">
            <v>RAZEM PODBUDOWY</v>
          </cell>
          <cell r="G265">
            <v>0</v>
          </cell>
        </row>
        <row r="266">
          <cell r="B266" t="str">
            <v>D-05.00.00</v>
          </cell>
          <cell r="C266" t="str">
            <v>NAWIERZCHNIE</v>
          </cell>
        </row>
        <row r="267">
          <cell r="B267" t="str">
            <v>D-05.02.01</v>
          </cell>
          <cell r="C267" t="str">
            <v>Nawierzchnia z kruszywa łamanego</v>
          </cell>
        </row>
        <row r="268">
          <cell r="A268">
            <v>201</v>
          </cell>
          <cell r="C268" t="str">
            <v>Wykonanie nawierzchni z kruszywa łamanego o ciągłym uziarnieniu stabilizowanego mechanicznie 0/20 mm z dodatkiem cementu o Rm=0.8-1.0 Mpa  - grubość 15 cm</v>
          </cell>
          <cell r="D268" t="str">
            <v>m2</v>
          </cell>
          <cell r="E268">
            <v>13126</v>
          </cell>
          <cell r="G268">
            <v>0</v>
          </cell>
        </row>
        <row r="269">
          <cell r="A269">
            <v>202</v>
          </cell>
          <cell r="C269" t="str">
            <v>Wykonanie nawierzchni z kruszywa łamanego o ciągłym uziarnieniu stabilizowanego mechanicznie 0/31,5 mm - grubość 15 cm</v>
          </cell>
          <cell r="D269" t="str">
            <v>m2</v>
          </cell>
          <cell r="E269">
            <v>16670.02</v>
          </cell>
          <cell r="G269">
            <v>0</v>
          </cell>
        </row>
        <row r="270">
          <cell r="B270" t="str">
            <v>D-05.03.01</v>
          </cell>
          <cell r="C270" t="str">
            <v>Nawierzchnia z kostki kamiennej</v>
          </cell>
        </row>
        <row r="271">
          <cell r="A271">
            <v>203</v>
          </cell>
          <cell r="C271" t="str">
            <v>- wykonanie nawierzchni z kostki kamiennej 16x16x16cm ułożonej na podsypce cementowo-piaskowej 1:4 grubości 3 cm</v>
          </cell>
          <cell r="D271" t="str">
            <v>m2</v>
          </cell>
          <cell r="E271">
            <v>228</v>
          </cell>
          <cell r="G271">
            <v>0</v>
          </cell>
        </row>
        <row r="272">
          <cell r="A272">
            <v>204</v>
          </cell>
          <cell r="C272" t="str">
            <v>- wykonanie nawierzchni z kostki kamiennej 6x6x6cm ułożonej na podsypce cementowo-piaskowej 1:4 grubości 5 cm</v>
          </cell>
          <cell r="D272" t="str">
            <v>m2</v>
          </cell>
          <cell r="E272">
            <v>8519</v>
          </cell>
          <cell r="G272">
            <v>0</v>
          </cell>
        </row>
        <row r="273">
          <cell r="B273" t="str">
            <v>D-05.03.05/01</v>
          </cell>
          <cell r="C273" t="str">
            <v>Wykonanie warstwy wiążącej z betonu asfaltowego</v>
          </cell>
        </row>
        <row r="274">
          <cell r="A274">
            <v>205</v>
          </cell>
          <cell r="C274" t="str">
            <v>- warstwa wiążąca z bet. asfaltowego AC 22 W (D35/50) - grubość 8 cm</v>
          </cell>
          <cell r="D274" t="str">
            <v>m2</v>
          </cell>
          <cell r="E274">
            <v>96264</v>
          </cell>
          <cell r="G274">
            <v>0</v>
          </cell>
        </row>
        <row r="275">
          <cell r="A275">
            <v>206</v>
          </cell>
          <cell r="C275" t="str">
            <v>- warstwa wiążąca z bet. asfaltowego AC 22 W (D35/50) - grubość 6 cm</v>
          </cell>
          <cell r="D275" t="str">
            <v>m2</v>
          </cell>
          <cell r="E275">
            <v>5488</v>
          </cell>
          <cell r="G275">
            <v>0</v>
          </cell>
        </row>
        <row r="276">
          <cell r="B276" t="str">
            <v>D-05.03.05/02</v>
          </cell>
          <cell r="C276" t="str">
            <v>Wykonanie warstwy ścieralnej z betonu asfaltowego</v>
          </cell>
        </row>
        <row r="277">
          <cell r="A277">
            <v>207</v>
          </cell>
          <cell r="C277" t="str">
            <v>-wykonanie warstwy ścieralnej z betonu asfaltowego AC 11 S (D50-70) - grubość 5 cm</v>
          </cell>
          <cell r="D277" t="str">
            <v>m2</v>
          </cell>
          <cell r="E277">
            <v>11052</v>
          </cell>
          <cell r="G277">
            <v>0</v>
          </cell>
        </row>
        <row r="278">
          <cell r="A278">
            <v>208</v>
          </cell>
          <cell r="C278" t="str">
            <v>-wykonanie warstwy ścieralnej z betonu asfaltowego AC 11 S (D50-70) - grubość 4 cm</v>
          </cell>
          <cell r="D278" t="str">
            <v>m2</v>
          </cell>
          <cell r="E278">
            <v>19210</v>
          </cell>
          <cell r="G278">
            <v>0</v>
          </cell>
        </row>
        <row r="279">
          <cell r="B279" t="str">
            <v>D-05.03.13</v>
          </cell>
          <cell r="C279" t="str">
            <v>Wykonanie warstwy ścieralnej z SMA</v>
          </cell>
        </row>
        <row r="280">
          <cell r="A280">
            <v>209</v>
          </cell>
          <cell r="C280" t="str">
            <v>- wykonanie warstwy ścieralnej z SMA 11 (PMB 45/80-55) - grubość 5 cm</v>
          </cell>
          <cell r="D280" t="str">
            <v>m2</v>
          </cell>
          <cell r="E280">
            <v>94376</v>
          </cell>
          <cell r="G280">
            <v>0</v>
          </cell>
        </row>
        <row r="281">
          <cell r="B281" t="str">
            <v>M-15.03.01a</v>
          </cell>
          <cell r="C281" t="str">
            <v>Wykonanie odcinków przejściowych pomiędzy ściekami trójkątnymi przykrawędziowymi a krawężnikami asfaltem lanym</v>
          </cell>
        </row>
        <row r="282">
          <cell r="A282">
            <v>210</v>
          </cell>
          <cell r="C282" t="str">
            <v>- wykonanie warstwy z asfaltu twardolanego gr. 4cm</v>
          </cell>
          <cell r="D282" t="str">
            <v>m2</v>
          </cell>
          <cell r="E282">
            <v>4.7</v>
          </cell>
          <cell r="G282">
            <v>0</v>
          </cell>
        </row>
        <row r="283">
          <cell r="B283" t="str">
            <v>D-05.03.23</v>
          </cell>
          <cell r="C283" t="str">
            <v>Nawierzchnia z kostki brukowej betonowej</v>
          </cell>
        </row>
        <row r="284">
          <cell r="A284">
            <v>211</v>
          </cell>
          <cell r="C284" t="str">
            <v>- wykonanie nawierzchni z kostki betonowej szarej grubości 8 cm ułożonej na podsypce cementowo-piaskowej 1:4 grubości 3 cm</v>
          </cell>
          <cell r="D284" t="str">
            <v>m2</v>
          </cell>
          <cell r="E284">
            <v>843</v>
          </cell>
          <cell r="G284">
            <v>0</v>
          </cell>
        </row>
        <row r="285">
          <cell r="C285" t="str">
            <v>RAZEM NAWIERZCHNIE</v>
          </cell>
          <cell r="G285">
            <v>0</v>
          </cell>
        </row>
        <row r="286">
          <cell r="B286" t="str">
            <v>D-06.00.00</v>
          </cell>
          <cell r="C286" t="str">
            <v>ROBOTY WYKOŃCZENIOWE</v>
          </cell>
        </row>
        <row r="287">
          <cell r="B287" t="str">
            <v>D-06.01.01</v>
          </cell>
          <cell r="C287" t="str">
            <v>Umocnienie skarp, rowów, pasa dzielącego przez humusowanie i obsianie oraz umocnienie geosiatką przeciwerozyjną</v>
          </cell>
        </row>
        <row r="288">
          <cell r="A288">
            <v>212</v>
          </cell>
          <cell r="C288" t="str">
            <v xml:space="preserve">- umocnienie skarp nasypów i wykopów poprzez humusowanie z obsianiem oraz pokrycie geosiatką przeciwerozyjną </v>
          </cell>
          <cell r="D288" t="str">
            <v>m2</v>
          </cell>
          <cell r="E288">
            <v>84577</v>
          </cell>
          <cell r="G288">
            <v>0</v>
          </cell>
        </row>
        <row r="289">
          <cell r="A289">
            <v>213</v>
          </cell>
          <cell r="C289" t="str">
            <v>- umocnienie skarp przez humusowanie z obsianiem przy grubości humusu 10 cm</v>
          </cell>
          <cell r="D289" t="str">
            <v>m2</v>
          </cell>
          <cell r="E289">
            <v>178131</v>
          </cell>
          <cell r="G289">
            <v>0</v>
          </cell>
        </row>
        <row r="290">
          <cell r="B290" t="str">
            <v>D-06.01.02</v>
          </cell>
          <cell r="C290" t="str">
            <v>Umocnienie rowów i ścieków prefabrykowanymi elementami betonowymi oraz kostką kamienną</v>
          </cell>
        </row>
        <row r="291">
          <cell r="A291">
            <v>214</v>
          </cell>
          <cell r="C291" t="str">
            <v>- betonowe ścieki trójkątne przykrawędziowe</v>
          </cell>
          <cell r="D291" t="str">
            <v>m</v>
          </cell>
          <cell r="E291">
            <v>6243</v>
          </cell>
          <cell r="G291">
            <v>0</v>
          </cell>
        </row>
        <row r="292">
          <cell r="A292">
            <v>215</v>
          </cell>
          <cell r="C292" t="str">
            <v>- umocnienie rowów ściekiem korytkowym i płytami betonowymi 50x50x7cm</v>
          </cell>
          <cell r="D292" t="str">
            <v>m</v>
          </cell>
          <cell r="E292">
            <v>5839</v>
          </cell>
          <cell r="G292">
            <v>0</v>
          </cell>
        </row>
        <row r="293">
          <cell r="A293">
            <v>216</v>
          </cell>
          <cell r="C293" t="str">
            <v>- umocnienie ścieków skarpowych prefabrykowanymi elementami betonowymi</v>
          </cell>
          <cell r="D293" t="str">
            <v>m</v>
          </cell>
          <cell r="E293">
            <v>35</v>
          </cell>
          <cell r="G293">
            <v>0</v>
          </cell>
        </row>
        <row r="294">
          <cell r="A294">
            <v>217</v>
          </cell>
          <cell r="C294" t="str">
            <v>- umocnienie dna zbiorników płytami jomb</v>
          </cell>
          <cell r="D294" t="str">
            <v>m2</v>
          </cell>
          <cell r="E294">
            <v>7368</v>
          </cell>
          <cell r="G294">
            <v>0</v>
          </cell>
        </row>
        <row r="295">
          <cell r="A295">
            <v>218</v>
          </cell>
          <cell r="C295" t="str">
            <v>- umocnienie rowów kostką kamienną w rejonie PE</v>
          </cell>
          <cell r="D295" t="str">
            <v>m2</v>
          </cell>
          <cell r="E295">
            <v>2017</v>
          </cell>
          <cell r="G295">
            <v>0</v>
          </cell>
        </row>
        <row r="296">
          <cell r="B296" t="str">
            <v>D-06.01.03</v>
          </cell>
          <cell r="C296" t="str">
            <v>-Umocnienie skarp przed wysiękami i obsunięciami</v>
          </cell>
        </row>
        <row r="297">
          <cell r="A297">
            <v>219</v>
          </cell>
          <cell r="C297" t="str">
            <v>- umocnienie skarp przed wysiękami i obsunięciami za pomocą narzutów kamiennych</v>
          </cell>
          <cell r="D297" t="str">
            <v>m2</v>
          </cell>
          <cell r="E297">
            <v>2518</v>
          </cell>
          <cell r="G297">
            <v>0</v>
          </cell>
        </row>
        <row r="298">
          <cell r="B298" t="str">
            <v>D-06.03.01</v>
          </cell>
          <cell r="C298" t="str">
            <v>Umocnienie poboczy</v>
          </cell>
        </row>
        <row r="299">
          <cell r="A299">
            <v>220</v>
          </cell>
          <cell r="C299" t="str">
            <v>- kruszywo naturalne stabilizowane mechanicznie grubości 10 cm</v>
          </cell>
          <cell r="D299" t="str">
            <v>m2</v>
          </cell>
          <cell r="E299">
            <v>19075</v>
          </cell>
          <cell r="G299">
            <v>0</v>
          </cell>
        </row>
        <row r="300">
          <cell r="A300">
            <v>221</v>
          </cell>
          <cell r="C300" t="str">
            <v>- kruszywo łamane stabilizowane mechanicznie grubości 10 cm</v>
          </cell>
          <cell r="D300" t="str">
            <v>m2</v>
          </cell>
          <cell r="E300">
            <v>4890</v>
          </cell>
          <cell r="G300">
            <v>0</v>
          </cell>
        </row>
        <row r="301">
          <cell r="C301" t="str">
            <v>RAZEM ROBOTY WYKOŃCZENIOWE</v>
          </cell>
          <cell r="G301">
            <v>0</v>
          </cell>
        </row>
        <row r="302">
          <cell r="B302" t="str">
            <v>D-07.00.00</v>
          </cell>
          <cell r="C302" t="str">
            <v>URZĄDZENIA BEZPIECZEŃSTWA RUCHU</v>
          </cell>
        </row>
        <row r="303">
          <cell r="B303" t="str">
            <v>D-07.01.01</v>
          </cell>
          <cell r="C303" t="str">
            <v>Oznakowanie poziome</v>
          </cell>
          <cell r="G303">
            <v>0</v>
          </cell>
        </row>
        <row r="304">
          <cell r="A304">
            <v>222</v>
          </cell>
          <cell r="C304" t="str">
            <v>Oznakowanie poziome - linie ciągłe</v>
          </cell>
          <cell r="D304" t="str">
            <v>m2</v>
          </cell>
          <cell r="E304">
            <v>8369.2800000000007</v>
          </cell>
          <cell r="G304">
            <v>0</v>
          </cell>
        </row>
        <row r="305">
          <cell r="A305">
            <v>223</v>
          </cell>
          <cell r="C305" t="str">
            <v>Oznakowanie poziome - linie przerywane</v>
          </cell>
          <cell r="D305" t="str">
            <v>m2</v>
          </cell>
          <cell r="E305">
            <v>624.84</v>
          </cell>
          <cell r="G305">
            <v>0</v>
          </cell>
        </row>
        <row r="306">
          <cell r="A306">
            <v>224</v>
          </cell>
          <cell r="C306" t="str">
            <v>Oznakowanie poziome - strzałki i inne symbole</v>
          </cell>
          <cell r="D306" t="str">
            <v>m2</v>
          </cell>
          <cell r="E306">
            <v>771.75800000000004</v>
          </cell>
          <cell r="G306">
            <v>0</v>
          </cell>
        </row>
        <row r="307">
          <cell r="B307" t="str">
            <v>D-07.02.01</v>
          </cell>
          <cell r="C307" t="str">
            <v>Oznakowanie pionowe</v>
          </cell>
          <cell r="G307">
            <v>0</v>
          </cell>
        </row>
        <row r="308">
          <cell r="C308" t="str">
            <v>Znaki pionowe oraz tablice informacyjne (znaki kierunku) wraz z konstrukcjami wsporczymi i fundamentowaniem.</v>
          </cell>
        </row>
        <row r="309">
          <cell r="A309">
            <v>225</v>
          </cell>
          <cell r="C309" t="str">
            <v>znaki typ A</v>
          </cell>
          <cell r="D309" t="str">
            <v>szt.</v>
          </cell>
          <cell r="E309">
            <v>17</v>
          </cell>
          <cell r="G309">
            <v>0</v>
          </cell>
        </row>
        <row r="310">
          <cell r="A310">
            <v>226</v>
          </cell>
          <cell r="C310" t="str">
            <v>znaki typ B</v>
          </cell>
          <cell r="D310" t="str">
            <v>szt.</v>
          </cell>
          <cell r="E310">
            <v>18</v>
          </cell>
          <cell r="G310">
            <v>0</v>
          </cell>
        </row>
        <row r="311">
          <cell r="A311">
            <v>227</v>
          </cell>
          <cell r="C311" t="str">
            <v>znaki typ C</v>
          </cell>
          <cell r="D311" t="str">
            <v>szt.</v>
          </cell>
          <cell r="E311">
            <v>22</v>
          </cell>
          <cell r="G311">
            <v>0</v>
          </cell>
        </row>
        <row r="312">
          <cell r="A312">
            <v>228</v>
          </cell>
          <cell r="C312" t="str">
            <v xml:space="preserve">znaki typ C aktywne </v>
          </cell>
          <cell r="D312" t="str">
            <v>szt.</v>
          </cell>
          <cell r="E312">
            <v>2</v>
          </cell>
          <cell r="G312">
            <v>0</v>
          </cell>
        </row>
        <row r="313">
          <cell r="A313">
            <v>229</v>
          </cell>
          <cell r="C313" t="str">
            <v>znaki typ D</v>
          </cell>
          <cell r="D313" t="str">
            <v>szt.</v>
          </cell>
          <cell r="E313">
            <v>12</v>
          </cell>
          <cell r="G313">
            <v>0</v>
          </cell>
        </row>
        <row r="314">
          <cell r="A314">
            <v>230</v>
          </cell>
          <cell r="C314" t="str">
            <v>znaki D-13b</v>
          </cell>
          <cell r="D314" t="str">
            <v>szt.</v>
          </cell>
          <cell r="E314">
            <v>5</v>
          </cell>
          <cell r="G314">
            <v>0</v>
          </cell>
        </row>
        <row r="315">
          <cell r="A315">
            <v>231</v>
          </cell>
          <cell r="C315" t="str">
            <v>znaki D-14b</v>
          </cell>
          <cell r="D315" t="str">
            <v>szt.</v>
          </cell>
          <cell r="E315">
            <v>20</v>
          </cell>
          <cell r="G315">
            <v>0</v>
          </cell>
        </row>
        <row r="316">
          <cell r="A316">
            <v>232</v>
          </cell>
          <cell r="C316" t="str">
            <v xml:space="preserve">znaki typ D aktywne z masztem </v>
          </cell>
          <cell r="D316" t="str">
            <v>szt.</v>
          </cell>
          <cell r="E316">
            <v>2</v>
          </cell>
          <cell r="G316">
            <v>0</v>
          </cell>
        </row>
        <row r="317">
          <cell r="A317">
            <v>233</v>
          </cell>
          <cell r="C317" t="str">
            <v>znaki E-1</v>
          </cell>
          <cell r="D317" t="str">
            <v>szt.</v>
          </cell>
          <cell r="E317">
            <v>12</v>
          </cell>
          <cell r="G317">
            <v>0</v>
          </cell>
        </row>
        <row r="318">
          <cell r="A318">
            <v>234</v>
          </cell>
          <cell r="C318" t="str">
            <v>znaki E-2a</v>
          </cell>
          <cell r="D318" t="str">
            <v>szt.</v>
          </cell>
          <cell r="E318">
            <v>16</v>
          </cell>
          <cell r="G318">
            <v>0</v>
          </cell>
        </row>
        <row r="319">
          <cell r="A319">
            <v>235</v>
          </cell>
          <cell r="C319" t="str">
            <v>znaki E-2b wraz z konstrukcją wsporczą bramową</v>
          </cell>
          <cell r="D319" t="str">
            <v>szt.</v>
          </cell>
          <cell r="E319">
            <v>3</v>
          </cell>
          <cell r="G319">
            <v>0</v>
          </cell>
        </row>
        <row r="320">
          <cell r="A320">
            <v>236</v>
          </cell>
          <cell r="C320" t="str">
            <v>znaki E-15a</v>
          </cell>
          <cell r="D320" t="str">
            <v>szt.</v>
          </cell>
          <cell r="E320">
            <v>9</v>
          </cell>
          <cell r="G320">
            <v>0</v>
          </cell>
        </row>
        <row r="321">
          <cell r="A321">
            <v>237</v>
          </cell>
          <cell r="C321" t="str">
            <v>znaki E-17a i 18a</v>
          </cell>
          <cell r="D321" t="str">
            <v>szt.</v>
          </cell>
          <cell r="E321">
            <v>11</v>
          </cell>
          <cell r="G321">
            <v>0</v>
          </cell>
        </row>
        <row r="322">
          <cell r="A322">
            <v>238</v>
          </cell>
          <cell r="C322" t="str">
            <v>'znaki F-6</v>
          </cell>
          <cell r="D322" t="str">
            <v>szt.</v>
          </cell>
          <cell r="E322">
            <v>3</v>
          </cell>
          <cell r="G322">
            <v>0</v>
          </cell>
        </row>
        <row r="323">
          <cell r="A323">
            <v>239</v>
          </cell>
          <cell r="C323" t="str">
            <v>znaki 'F-10</v>
          </cell>
          <cell r="D323" t="str">
            <v>szt.</v>
          </cell>
          <cell r="E323">
            <v>7</v>
          </cell>
          <cell r="G323">
            <v>0</v>
          </cell>
        </row>
        <row r="324">
          <cell r="A324">
            <v>240</v>
          </cell>
          <cell r="C324" t="str">
            <v>znaki'F-15</v>
          </cell>
          <cell r="D324" t="str">
            <v>szt.</v>
          </cell>
          <cell r="E324">
            <v>12</v>
          </cell>
          <cell r="G324">
            <v>0</v>
          </cell>
        </row>
        <row r="325">
          <cell r="A325">
            <v>241</v>
          </cell>
          <cell r="C325" t="str">
            <v>znaki typ T</v>
          </cell>
          <cell r="D325" t="str">
            <v>szt.</v>
          </cell>
          <cell r="E325">
            <v>27</v>
          </cell>
          <cell r="G325">
            <v>0</v>
          </cell>
        </row>
        <row r="326">
          <cell r="A326">
            <v>242</v>
          </cell>
          <cell r="C326" t="str">
            <v>znaki U-4b</v>
          </cell>
          <cell r="D326" t="str">
            <v>szt.</v>
          </cell>
          <cell r="E326">
            <v>7</v>
          </cell>
          <cell r="G326">
            <v>0</v>
          </cell>
        </row>
        <row r="327">
          <cell r="A327">
            <v>243</v>
          </cell>
          <cell r="C327" t="str">
            <v>pylony do znaków U-5a i U-5c</v>
          </cell>
          <cell r="D327" t="str">
            <v>szt.</v>
          </cell>
          <cell r="E327">
            <v>25</v>
          </cell>
          <cell r="G327">
            <v>0</v>
          </cell>
        </row>
        <row r="328">
          <cell r="B328" t="str">
            <v>D-07.02.02</v>
          </cell>
          <cell r="C328" t="str">
            <v>Słupki prowadzące i krawędziowe oraz znaki kilometrowe i hektometrowe</v>
          </cell>
          <cell r="G328">
            <v>0</v>
          </cell>
        </row>
        <row r="329">
          <cell r="A329">
            <v>244</v>
          </cell>
          <cell r="C329" t="str">
            <v>- słupki prowadzące typu U-1a z U7 i U8</v>
          </cell>
          <cell r="D329" t="str">
            <v>szt.</v>
          </cell>
          <cell r="E329">
            <v>240</v>
          </cell>
          <cell r="G329">
            <v>0</v>
          </cell>
        </row>
        <row r="330">
          <cell r="A330">
            <v>245</v>
          </cell>
          <cell r="C330" t="str">
            <v>- słupki prowadzące typu U-1b z U7 i U8</v>
          </cell>
          <cell r="D330" t="str">
            <v>szt.</v>
          </cell>
          <cell r="E330">
            <v>16</v>
          </cell>
          <cell r="G330">
            <v>0</v>
          </cell>
        </row>
        <row r="331">
          <cell r="A331">
            <v>246</v>
          </cell>
          <cell r="C331" t="str">
            <v>- punktowe elementy odblaskowe białe</v>
          </cell>
          <cell r="D331" t="str">
            <v>szt.</v>
          </cell>
          <cell r="E331">
            <v>324</v>
          </cell>
          <cell r="G331">
            <v>0</v>
          </cell>
        </row>
        <row r="332">
          <cell r="B332" t="str">
            <v>D-07.05.01</v>
          </cell>
          <cell r="C332" t="str">
            <v>Bariery ochronne stalowe</v>
          </cell>
          <cell r="G332">
            <v>0</v>
          </cell>
        </row>
        <row r="333">
          <cell r="A333">
            <v>247</v>
          </cell>
          <cell r="C333" t="str">
            <v>- SP-06 z rozstawem słupków co 2m</v>
          </cell>
          <cell r="D333" t="str">
            <v>m</v>
          </cell>
          <cell r="E333">
            <v>7344</v>
          </cell>
          <cell r="G333">
            <v>0</v>
          </cell>
        </row>
        <row r="334">
          <cell r="A334">
            <v>248</v>
          </cell>
          <cell r="C334" t="str">
            <v>- SP-06 z rozstawem słupków co 1m</v>
          </cell>
          <cell r="D334" t="str">
            <v>m</v>
          </cell>
          <cell r="E334">
            <v>814</v>
          </cell>
          <cell r="G334">
            <v>0</v>
          </cell>
        </row>
        <row r="335">
          <cell r="A335">
            <v>249</v>
          </cell>
          <cell r="C335" t="str">
            <v>- KS 1A z rozstawem słupków co 2m</v>
          </cell>
          <cell r="D335" t="str">
            <v>m</v>
          </cell>
          <cell r="E335">
            <v>468</v>
          </cell>
          <cell r="G335">
            <v>0</v>
          </cell>
        </row>
        <row r="336">
          <cell r="A336">
            <v>250</v>
          </cell>
          <cell r="C336" t="str">
            <v>- KS 2A z rozstawem słupków co 2m</v>
          </cell>
          <cell r="D336" t="str">
            <v>m</v>
          </cell>
          <cell r="E336">
            <v>328</v>
          </cell>
          <cell r="G336">
            <v>0</v>
          </cell>
        </row>
        <row r="337">
          <cell r="A337">
            <v>251</v>
          </cell>
          <cell r="C337" t="str">
            <v>- KS 1B z rozstawem słupków co 2m</v>
          </cell>
          <cell r="D337" t="str">
            <v>m</v>
          </cell>
          <cell r="E337">
            <v>24</v>
          </cell>
          <cell r="G337">
            <v>0</v>
          </cell>
        </row>
        <row r="338">
          <cell r="A338">
            <v>252</v>
          </cell>
          <cell r="C338" t="str">
            <v>- KS 2B z rozstawem słupków co 2m</v>
          </cell>
          <cell r="D338" t="str">
            <v>m</v>
          </cell>
          <cell r="E338">
            <v>24</v>
          </cell>
          <cell r="G338">
            <v>0</v>
          </cell>
        </row>
        <row r="339">
          <cell r="A339">
            <v>253</v>
          </cell>
          <cell r="C339" t="str">
            <v>- KS 3A z rozstawem słupków co 2m</v>
          </cell>
          <cell r="D339" t="str">
            <v>m</v>
          </cell>
          <cell r="E339">
            <v>12</v>
          </cell>
          <cell r="G339">
            <v>0</v>
          </cell>
        </row>
        <row r="340">
          <cell r="A340">
            <v>254</v>
          </cell>
          <cell r="C340" t="str">
            <v>- bariera linowa ochronna H=0,9 m  z rozstawem słupków co 2m</v>
          </cell>
          <cell r="D340" t="str">
            <v>m</v>
          </cell>
          <cell r="E340">
            <v>6092</v>
          </cell>
          <cell r="G340">
            <v>0</v>
          </cell>
        </row>
        <row r="341">
          <cell r="A341">
            <v>255</v>
          </cell>
          <cell r="C341" t="str">
            <v>- elementy prowadzące odblaskowe U-1c umieszczane na barierze ochronnej</v>
          </cell>
          <cell r="D341" t="str">
            <v>szt.</v>
          </cell>
          <cell r="E341">
            <v>205</v>
          </cell>
          <cell r="G341">
            <v>0</v>
          </cell>
        </row>
        <row r="342">
          <cell r="B342" t="str">
            <v>D-07.06.01</v>
          </cell>
          <cell r="C342" t="str">
            <v>Ogrodzenia naprowadzajace</v>
          </cell>
          <cell r="G342">
            <v>0</v>
          </cell>
        </row>
        <row r="343">
          <cell r="A343">
            <v>256</v>
          </cell>
          <cell r="C343" t="str">
            <v xml:space="preserve">- ogrodzenie wys. 2,5m do przepustów ekologicznych </v>
          </cell>
          <cell r="D343" t="str">
            <v>m</v>
          </cell>
          <cell r="E343">
            <v>8730</v>
          </cell>
          <cell r="G343">
            <v>0</v>
          </cell>
        </row>
        <row r="344">
          <cell r="A344">
            <v>257</v>
          </cell>
          <cell r="C344" t="str">
            <v xml:space="preserve">- ogrodzenie wys. 0,5m do przepustów ekologicznych </v>
          </cell>
          <cell r="D344" t="str">
            <v>m</v>
          </cell>
          <cell r="E344">
            <v>395</v>
          </cell>
          <cell r="G344">
            <v>0</v>
          </cell>
        </row>
        <row r="345">
          <cell r="B345" t="str">
            <v>D-07.06.02</v>
          </cell>
          <cell r="C345" t="str">
            <v xml:space="preserve">Ogrodzenia zabezpiecząjace ruch pieszych </v>
          </cell>
          <cell r="G345">
            <v>0</v>
          </cell>
        </row>
        <row r="346">
          <cell r="A346">
            <v>258</v>
          </cell>
          <cell r="C346" t="str">
            <v>- balustrada U-11a</v>
          </cell>
          <cell r="D346" t="str">
            <v>m</v>
          </cell>
          <cell r="E346">
            <v>386</v>
          </cell>
          <cell r="G346">
            <v>0</v>
          </cell>
        </row>
        <row r="347">
          <cell r="B347" t="str">
            <v>D-07.07.01</v>
          </cell>
          <cell r="C347" t="str">
            <v>Oświetlenie ulic</v>
          </cell>
          <cell r="G347">
            <v>0</v>
          </cell>
        </row>
        <row r="348">
          <cell r="C348" t="str">
            <v>Węzeł Kukowo</v>
          </cell>
        </row>
        <row r="349">
          <cell r="A349">
            <v>259</v>
          </cell>
          <cell r="C349" t="str">
            <v xml:space="preserve"> - słup stalowy z wysięgnikiem i lampą SGS-305/150</v>
          </cell>
          <cell r="D349" t="str">
            <v>szt.</v>
          </cell>
          <cell r="E349">
            <v>82</v>
          </cell>
          <cell r="G349">
            <v>0</v>
          </cell>
        </row>
        <row r="350">
          <cell r="A350">
            <v>260</v>
          </cell>
          <cell r="C350" t="str">
            <v xml:space="preserve"> - linia kablowa YAKXS 4x25 mm2</v>
          </cell>
          <cell r="D350" t="str">
            <v>m</v>
          </cell>
          <cell r="E350">
            <v>3200</v>
          </cell>
          <cell r="G350">
            <v>0</v>
          </cell>
        </row>
        <row r="351">
          <cell r="A351">
            <v>261</v>
          </cell>
          <cell r="C351" t="str">
            <v xml:space="preserve"> - układanie rur osłonowych DVK-75</v>
          </cell>
          <cell r="D351" t="str">
            <v>m</v>
          </cell>
          <cell r="E351">
            <v>50</v>
          </cell>
          <cell r="G351">
            <v>0</v>
          </cell>
        </row>
        <row r="352">
          <cell r="A352">
            <v>262</v>
          </cell>
          <cell r="C352" t="str">
            <v xml:space="preserve"> - montaż szafki oświetlenia ulic</v>
          </cell>
          <cell r="D352" t="str">
            <v>szt.</v>
          </cell>
          <cell r="E352">
            <v>1</v>
          </cell>
          <cell r="G352">
            <v>0</v>
          </cell>
        </row>
        <row r="353">
          <cell r="C353" t="str">
            <v>Węzeł Rosochackie</v>
          </cell>
          <cell r="G353">
            <v>0</v>
          </cell>
        </row>
        <row r="354">
          <cell r="A354">
            <v>263</v>
          </cell>
          <cell r="C354" t="str">
            <v xml:space="preserve"> - słup stalowy z wysięgnikiem i lampą SGS-305/150</v>
          </cell>
          <cell r="D354" t="str">
            <v>szt.</v>
          </cell>
          <cell r="E354">
            <v>76</v>
          </cell>
          <cell r="G354">
            <v>0</v>
          </cell>
        </row>
        <row r="355">
          <cell r="A355">
            <v>264</v>
          </cell>
          <cell r="C355" t="str">
            <v xml:space="preserve"> - linia kablowa YAKXS 4x25 mm2</v>
          </cell>
          <cell r="D355" t="str">
            <v>m</v>
          </cell>
          <cell r="E355">
            <v>2800</v>
          </cell>
          <cell r="G355">
            <v>0</v>
          </cell>
        </row>
        <row r="356">
          <cell r="A356">
            <v>265</v>
          </cell>
          <cell r="C356" t="str">
            <v xml:space="preserve"> - układanie rur osłonowych DVK-75</v>
          </cell>
          <cell r="D356" t="str">
            <v>m</v>
          </cell>
          <cell r="E356">
            <v>180</v>
          </cell>
          <cell r="G356">
            <v>0</v>
          </cell>
        </row>
        <row r="357">
          <cell r="A357">
            <v>266</v>
          </cell>
          <cell r="C357" t="str">
            <v xml:space="preserve"> - montaż szafki oświetlenia ulic</v>
          </cell>
          <cell r="D357" t="str">
            <v>szt.</v>
          </cell>
          <cell r="E357">
            <v>1</v>
          </cell>
          <cell r="G357">
            <v>0</v>
          </cell>
        </row>
        <row r="358">
          <cell r="C358" t="str">
            <v>Węzeł Jaśki</v>
          </cell>
          <cell r="G358">
            <v>0</v>
          </cell>
        </row>
        <row r="359">
          <cell r="A359">
            <v>267</v>
          </cell>
          <cell r="C359" t="str">
            <v xml:space="preserve"> - słup stalowy z wysięgnikiem i lampą SGS-305/150</v>
          </cell>
          <cell r="D359" t="str">
            <v>szt.</v>
          </cell>
          <cell r="E359">
            <v>84</v>
          </cell>
          <cell r="G359">
            <v>0</v>
          </cell>
        </row>
        <row r="360">
          <cell r="A360">
            <v>268</v>
          </cell>
          <cell r="C360" t="str">
            <v xml:space="preserve"> - linia kablowa YAKXS 4x25 mm2</v>
          </cell>
          <cell r="D360" t="str">
            <v>m</v>
          </cell>
          <cell r="E360">
            <v>3200</v>
          </cell>
          <cell r="G360">
            <v>0</v>
          </cell>
        </row>
        <row r="361">
          <cell r="A361">
            <v>269</v>
          </cell>
          <cell r="C361" t="str">
            <v xml:space="preserve"> - układanie rur osłonowych DVK-75</v>
          </cell>
          <cell r="D361" t="str">
            <v>m</v>
          </cell>
          <cell r="E361">
            <v>130</v>
          </cell>
          <cell r="G361">
            <v>0</v>
          </cell>
        </row>
        <row r="362">
          <cell r="A362">
            <v>270</v>
          </cell>
          <cell r="C362" t="str">
            <v xml:space="preserve"> - montaż szafki oświetlenia ulic</v>
          </cell>
          <cell r="D362" t="str">
            <v>szt.</v>
          </cell>
          <cell r="E362">
            <v>1</v>
          </cell>
          <cell r="G362">
            <v>0</v>
          </cell>
        </row>
        <row r="363">
          <cell r="C363" t="str">
            <v>Węzeł Sedranki</v>
          </cell>
          <cell r="G363">
            <v>0</v>
          </cell>
        </row>
        <row r="364">
          <cell r="A364">
            <v>271</v>
          </cell>
          <cell r="C364" t="str">
            <v xml:space="preserve"> - słup stalowy z wysięgnikiem i lampą SGS-305/150</v>
          </cell>
          <cell r="D364" t="str">
            <v>szt.</v>
          </cell>
          <cell r="E364">
            <v>78</v>
          </cell>
          <cell r="G364">
            <v>0</v>
          </cell>
        </row>
        <row r="365">
          <cell r="A365">
            <v>272</v>
          </cell>
          <cell r="C365" t="str">
            <v xml:space="preserve"> - linia kablowa YAKXS 4x25 mm2</v>
          </cell>
          <cell r="D365" t="str">
            <v>m</v>
          </cell>
          <cell r="E365">
            <v>3040</v>
          </cell>
          <cell r="G365">
            <v>0</v>
          </cell>
        </row>
        <row r="366">
          <cell r="A366">
            <v>273</v>
          </cell>
          <cell r="C366" t="str">
            <v xml:space="preserve"> - układanie rur osłonowych DVK-75</v>
          </cell>
          <cell r="D366" t="str">
            <v>m</v>
          </cell>
          <cell r="E366">
            <v>140</v>
          </cell>
          <cell r="G366">
            <v>0</v>
          </cell>
        </row>
        <row r="367">
          <cell r="A367">
            <v>274</v>
          </cell>
          <cell r="C367" t="str">
            <v xml:space="preserve"> - montaż szafki oświetlenia ulic</v>
          </cell>
          <cell r="D367" t="str">
            <v>szt.</v>
          </cell>
          <cell r="E367">
            <v>1</v>
          </cell>
          <cell r="G367">
            <v>0</v>
          </cell>
        </row>
        <row r="368">
          <cell r="B368" t="str">
            <v>D-07.08.01</v>
          </cell>
          <cell r="C368" t="str">
            <v>Ekrany akustyczne</v>
          </cell>
          <cell r="G368">
            <v>0</v>
          </cell>
        </row>
        <row r="369">
          <cell r="A369">
            <v>275</v>
          </cell>
          <cell r="C369" t="str">
            <v>- fundamenty palowe betonowe wykonywane przy pomocy wiertnicy - pale średnicy 600 mm, beton B 25, stal zbrojeniowa St3S, 18G2</v>
          </cell>
          <cell r="D369" t="str">
            <v>m</v>
          </cell>
          <cell r="E369">
            <v>1116</v>
          </cell>
          <cell r="G369">
            <v>0</v>
          </cell>
        </row>
        <row r="370">
          <cell r="A370">
            <v>276</v>
          </cell>
          <cell r="C370" t="str">
            <v>- konstrukcja nośna ze słupów stalowych HEB 180 ocynkowanych ogniowo + powłoka zewnętrzna epoksydowo - polimerowa</v>
          </cell>
          <cell r="D370" t="str">
            <v>t</v>
          </cell>
          <cell r="E370">
            <v>23.086400000000001</v>
          </cell>
          <cell r="G370">
            <v>0</v>
          </cell>
        </row>
        <row r="371">
          <cell r="A371">
            <v>277</v>
          </cell>
          <cell r="C371" t="str">
            <v>- panele „Zielona Sciana” ZS-2</v>
          </cell>
          <cell r="D371" t="str">
            <v>m2</v>
          </cell>
          <cell r="E371">
            <v>10200</v>
          </cell>
          <cell r="G371">
            <v>0</v>
          </cell>
        </row>
        <row r="372">
          <cell r="A372">
            <v>278</v>
          </cell>
          <cell r="C372" t="str">
            <v>- panele „Zielona Sciana” PZ 1-1,5</v>
          </cell>
          <cell r="D372" t="str">
            <v>m2</v>
          </cell>
          <cell r="E372">
            <v>29</v>
          </cell>
          <cell r="G372">
            <v>0</v>
          </cell>
        </row>
        <row r="373">
          <cell r="A373">
            <v>279</v>
          </cell>
          <cell r="C373" t="str">
            <v>- panele „Zielona Sciana” PZ 1,5-2</v>
          </cell>
          <cell r="D373" t="str">
            <v>m2</v>
          </cell>
          <cell r="E373">
            <v>40.4</v>
          </cell>
          <cell r="G373">
            <v>0</v>
          </cell>
        </row>
        <row r="374">
          <cell r="C374" t="str">
            <v>RAZEM URZĄDZENIA BEZPIECZEŃSTWA RUCHU</v>
          </cell>
          <cell r="G374">
            <v>0</v>
          </cell>
        </row>
        <row r="375">
          <cell r="B375" t="str">
            <v>D-08.00.00</v>
          </cell>
          <cell r="C375" t="str">
            <v>ELEMENTY ULIC</v>
          </cell>
        </row>
        <row r="376">
          <cell r="B376" t="str">
            <v>D-08.01.01</v>
          </cell>
          <cell r="C376" t="str">
            <v>Krawężniki betonowe</v>
          </cell>
        </row>
        <row r="377">
          <cell r="A377">
            <v>280</v>
          </cell>
          <cell r="C377" t="str">
            <v>- krawężniki betonowe trapezowe wyniesione na ławie z oporem</v>
          </cell>
          <cell r="D377" t="str">
            <v>m</v>
          </cell>
          <cell r="E377">
            <v>323</v>
          </cell>
          <cell r="G377">
            <v>0</v>
          </cell>
        </row>
        <row r="378">
          <cell r="A378">
            <v>281</v>
          </cell>
          <cell r="C378" t="str">
            <v>- krawężniki betonowe 15x30 obniżone na płask na podsypce cementowo piaskowej 1:4 gr. 5 cm</v>
          </cell>
          <cell r="D378" t="str">
            <v>m</v>
          </cell>
          <cell r="E378">
            <v>10495</v>
          </cell>
          <cell r="G378">
            <v>0</v>
          </cell>
        </row>
        <row r="379">
          <cell r="B379" t="str">
            <v>D-08.01.02</v>
          </cell>
          <cell r="C379" t="str">
            <v>Krawężniki kamienne</v>
          </cell>
        </row>
        <row r="380">
          <cell r="A380">
            <v>282</v>
          </cell>
          <cell r="C380" t="str">
            <v>- krawężniki kamienne wyniesione 15x30x100 na ławie z oporem</v>
          </cell>
          <cell r="D380" t="str">
            <v>m</v>
          </cell>
          <cell r="E380">
            <v>396</v>
          </cell>
          <cell r="G380">
            <v>0</v>
          </cell>
        </row>
        <row r="381">
          <cell r="A381">
            <v>283</v>
          </cell>
          <cell r="C381" t="str">
            <v>- krawężniki kamienne obniżone na płask 15x30x100 na podsypce cementowo piaskowej 1:4 gr. 5 cm</v>
          </cell>
          <cell r="D381" t="str">
            <v>m</v>
          </cell>
          <cell r="E381">
            <v>3610</v>
          </cell>
          <cell r="G381">
            <v>0</v>
          </cell>
        </row>
        <row r="382">
          <cell r="A382">
            <v>284</v>
          </cell>
          <cell r="C382" t="str">
            <v xml:space="preserve">- krawężniki kamienne obniżone 15x30x100 na ławie bez oporu </v>
          </cell>
          <cell r="D382" t="str">
            <v>m</v>
          </cell>
          <cell r="E382">
            <v>155</v>
          </cell>
          <cell r="G382">
            <v>0</v>
          </cell>
        </row>
        <row r="383">
          <cell r="B383" t="str">
            <v>D-08.01.03</v>
          </cell>
          <cell r="C383" t="str">
            <v>Obrzeża betonowe</v>
          </cell>
        </row>
        <row r="384">
          <cell r="A384">
            <v>285</v>
          </cell>
          <cell r="C384" t="str">
            <v>- obrzeża betonowe 8x30x100 cm</v>
          </cell>
          <cell r="D384" t="str">
            <v>m</v>
          </cell>
          <cell r="E384">
            <v>527</v>
          </cell>
          <cell r="G384">
            <v>0</v>
          </cell>
        </row>
        <row r="385">
          <cell r="C385" t="str">
            <v>RAZEM ELEMENTY ULIC</v>
          </cell>
          <cell r="G385">
            <v>0</v>
          </cell>
        </row>
        <row r="386">
          <cell r="B386" t="str">
            <v>D-09.00.00</v>
          </cell>
          <cell r="C386" t="str">
            <v>ZIELEŃ DROGOWA</v>
          </cell>
        </row>
        <row r="387">
          <cell r="B387" t="str">
            <v>D-09.01.01</v>
          </cell>
          <cell r="C387" t="str">
            <v>Zieleń drogowa:</v>
          </cell>
        </row>
        <row r="388">
          <cell r="A388">
            <v>286</v>
          </cell>
          <cell r="C388" t="str">
            <v>-trawniki na terenie płaskim z pielęgnacją w okresie gwarancyjnym</v>
          </cell>
          <cell r="D388" t="str">
            <v>m2</v>
          </cell>
          <cell r="E388">
            <v>211306</v>
          </cell>
          <cell r="G388">
            <v>0</v>
          </cell>
        </row>
        <row r="389">
          <cell r="A389">
            <v>287</v>
          </cell>
          <cell r="C389" t="str">
            <v>-sadzenie drzew liściastych na terenie płaskim z pielegnacją w okresie gwarancyjnym</v>
          </cell>
          <cell r="D389" t="str">
            <v>szt.</v>
          </cell>
          <cell r="E389">
            <v>1230</v>
          </cell>
          <cell r="G389">
            <v>0</v>
          </cell>
        </row>
        <row r="390">
          <cell r="A390">
            <v>288</v>
          </cell>
          <cell r="C390" t="str">
            <v>-sadzenie drzew iglastych na terenie płaskim z pielęgnacją w okresie gwarancyjnym</v>
          </cell>
          <cell r="D390" t="str">
            <v>szt.</v>
          </cell>
          <cell r="E390">
            <v>1359</v>
          </cell>
          <cell r="G390">
            <v>0</v>
          </cell>
        </row>
        <row r="391">
          <cell r="A391">
            <v>289</v>
          </cell>
          <cell r="C391" t="str">
            <v>-sadzenie krzewów na terenie płaskim z pielęgnacją w okresie gwarancyjnym</v>
          </cell>
          <cell r="D391" t="str">
            <v>szt.</v>
          </cell>
          <cell r="E391">
            <v>32388</v>
          </cell>
          <cell r="G391">
            <v>0</v>
          </cell>
        </row>
        <row r="392">
          <cell r="A392">
            <v>290</v>
          </cell>
          <cell r="C392" t="str">
            <v>-sadzenie pnączy z pielęgnacją w okresie gwarancyjnym</v>
          </cell>
          <cell r="D392" t="str">
            <v>szt.</v>
          </cell>
          <cell r="E392">
            <v>22160</v>
          </cell>
          <cell r="G392">
            <v>0</v>
          </cell>
        </row>
        <row r="393">
          <cell r="C393" t="str">
            <v>RAZEM ZIELEŃ DROGOWA</v>
          </cell>
          <cell r="G393">
            <v>0</v>
          </cell>
        </row>
        <row r="394">
          <cell r="B394" t="str">
            <v>D-10.00.00</v>
          </cell>
          <cell r="C394" t="str">
            <v>INNE ROBOTY</v>
          </cell>
        </row>
        <row r="395">
          <cell r="B395" t="str">
            <v>D-10.01.01</v>
          </cell>
          <cell r="C395" t="str">
            <v xml:space="preserve">Mury oporowe </v>
          </cell>
        </row>
        <row r="396">
          <cell r="A396">
            <v>291</v>
          </cell>
          <cell r="C396" t="str">
            <v>-mury oporowe wys. 2.0 m</v>
          </cell>
          <cell r="D396" t="str">
            <v>m3</v>
          </cell>
          <cell r="E396">
            <v>70</v>
          </cell>
          <cell r="G396">
            <v>0</v>
          </cell>
        </row>
        <row r="397">
          <cell r="B397" t="str">
            <v>D-10.09.04</v>
          </cell>
          <cell r="C397" t="str">
            <v>Wzmocnienie podstawy i korpusu nasypu geosyntetykami</v>
          </cell>
        </row>
        <row r="398">
          <cell r="A398">
            <v>292</v>
          </cell>
          <cell r="C398" t="str">
            <v xml:space="preserve">- geosyntetyk zbrojący </v>
          </cell>
          <cell r="D398" t="str">
            <v>m2</v>
          </cell>
          <cell r="E398">
            <v>31405</v>
          </cell>
          <cell r="G398">
            <v>0</v>
          </cell>
        </row>
        <row r="399">
          <cell r="B399" t="str">
            <v>D-10.10.03</v>
          </cell>
          <cell r="C399" t="str">
            <v>Tablice informacyjne i pamiątkowe UE</v>
          </cell>
        </row>
        <row r="400">
          <cell r="A400">
            <v>293</v>
          </cell>
          <cell r="C400" t="str">
            <v>- tablice informacyjne o wym. 2,4 x 2,4 m</v>
          </cell>
          <cell r="D400" t="str">
            <v>szt.</v>
          </cell>
          <cell r="E400">
            <v>2</v>
          </cell>
          <cell r="G400">
            <v>0</v>
          </cell>
        </row>
        <row r="401">
          <cell r="A401">
            <v>294</v>
          </cell>
          <cell r="C401" t="str">
            <v>- tablice pamiątkowe o wym. 0,7 x 0,7 m</v>
          </cell>
          <cell r="D401" t="str">
            <v>szt.</v>
          </cell>
          <cell r="E401">
            <v>2</v>
          </cell>
          <cell r="G401">
            <v>0</v>
          </cell>
        </row>
        <row r="402">
          <cell r="B402" t="str">
            <v>D-10.11.01</v>
          </cell>
          <cell r="C402" t="str">
            <v>Docelowe ogrodzenie trasy drogowej</v>
          </cell>
        </row>
        <row r="403">
          <cell r="A403">
            <v>295</v>
          </cell>
          <cell r="C403" t="str">
            <v>- ogrodzenie zbiorników retencyjno przelewowych</v>
          </cell>
          <cell r="D403" t="str">
            <v>m</v>
          </cell>
          <cell r="E403">
            <v>940</v>
          </cell>
          <cell r="G403">
            <v>0</v>
          </cell>
        </row>
        <row r="404">
          <cell r="A404">
            <v>296</v>
          </cell>
          <cell r="C404" t="str">
            <v>- bramki w ogrodzieniach i siatkach</v>
          </cell>
          <cell r="D404" t="str">
            <v>szt</v>
          </cell>
          <cell r="E404">
            <v>21</v>
          </cell>
          <cell r="G404">
            <v>0</v>
          </cell>
        </row>
        <row r="405">
          <cell r="B405" t="str">
            <v>D-10.11.02</v>
          </cell>
          <cell r="C405" t="str">
            <v>Wiaty przystankowe</v>
          </cell>
        </row>
        <row r="406">
          <cell r="A406">
            <v>297</v>
          </cell>
          <cell r="C406" t="str">
            <v>-wiaty przystankowe</v>
          </cell>
          <cell r="D406" t="str">
            <v>szt.</v>
          </cell>
          <cell r="E406">
            <v>2</v>
          </cell>
          <cell r="G406">
            <v>0</v>
          </cell>
        </row>
        <row r="407">
          <cell r="C407" t="str">
            <v>RAZEM INNE ROBOTY</v>
          </cell>
          <cell r="G407">
            <v>0</v>
          </cell>
        </row>
        <row r="408">
          <cell r="C408" t="str">
            <v>ROBOTY DROGOWE RAZEM</v>
          </cell>
          <cell r="G408">
            <v>0</v>
          </cell>
        </row>
        <row r="409">
          <cell r="A409" t="str">
            <v>Część B - OBIEKTY INŻYNIERSKIE</v>
          </cell>
        </row>
        <row r="410">
          <cell r="C410" t="str">
            <v xml:space="preserve">  OBIEKTY INŻYNIERSKIE</v>
          </cell>
        </row>
        <row r="411">
          <cell r="A411">
            <v>298</v>
          </cell>
          <cell r="C411" t="str">
            <v xml:space="preserve">WD-1 </v>
          </cell>
        </row>
        <row r="412">
          <cell r="A412">
            <v>299</v>
          </cell>
          <cell r="C412" t="str">
            <v>WD-2</v>
          </cell>
        </row>
        <row r="413">
          <cell r="A413">
            <v>300</v>
          </cell>
          <cell r="C413" t="str">
            <v>WD-3</v>
          </cell>
        </row>
        <row r="414">
          <cell r="A414">
            <v>301</v>
          </cell>
          <cell r="C414" t="str">
            <v>WD-4</v>
          </cell>
        </row>
        <row r="415">
          <cell r="A415">
            <v>302</v>
          </cell>
          <cell r="C415" t="str">
            <v>WD-5</v>
          </cell>
        </row>
        <row r="416">
          <cell r="A416">
            <v>303</v>
          </cell>
          <cell r="C416" t="str">
            <v>WD-6</v>
          </cell>
        </row>
        <row r="417">
          <cell r="A417">
            <v>304</v>
          </cell>
          <cell r="C417" t="str">
            <v>WD-7</v>
          </cell>
        </row>
        <row r="418">
          <cell r="A418">
            <v>305</v>
          </cell>
          <cell r="C418" t="str">
            <v>WD-8</v>
          </cell>
        </row>
        <row r="419">
          <cell r="C419" t="str">
            <v>RAZEM OBIEKTY INŻYNIERSKIE</v>
          </cell>
          <cell r="G419">
            <v>0</v>
          </cell>
        </row>
        <row r="422">
          <cell r="A422" t="str">
            <v>OGÓŁEM</v>
          </cell>
          <cell r="G4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_Spis działów"/>
    </sheetNames>
    <sheetDataSet>
      <sheetData sheetId="0">
        <row r="1">
          <cell r="A1" t="str">
            <v>Budowa sieci KD Iława ul.Dąbrowskiego</v>
          </cell>
        </row>
        <row r="2">
          <cell r="A2" t="str">
            <v>SPIS DZIAŁÓW</v>
          </cell>
        </row>
        <row r="3">
          <cell r="A3" t="str">
            <v>45231000-5 Roboty budowlane w zakresie budowy rurociągów, ciągów komunikacyjnych i linii energetycznych</v>
          </cell>
        </row>
        <row r="4">
          <cell r="A4" t="str">
            <v>Kanalizacja Deszczowa</v>
          </cell>
        </row>
        <row r="5">
          <cell r="A5" t="str">
            <v>Lp</v>
          </cell>
          <cell r="B5" t="str">
            <v>Dział / Temat</v>
          </cell>
        </row>
        <row r="6">
          <cell r="A6">
            <v>1</v>
          </cell>
          <cell r="B6">
            <v>2</v>
          </cell>
        </row>
        <row r="7">
          <cell r="A7">
            <v>1</v>
          </cell>
          <cell r="B7" t="str">
            <v>WYMAGANIA OGÓLNE</v>
          </cell>
        </row>
        <row r="8">
          <cell r="A8">
            <v>2</v>
          </cell>
          <cell r="B8" t="str">
            <v>SIEĆ KANALIZACJI DESZCZOWEJ</v>
          </cell>
        </row>
        <row r="9">
          <cell r="B9" t="str">
            <v>Montaż rurociągów z tworzyw sztucznych PCV w gotowych wykopach z podsypką i obsypką oraz próbami pomontażowymi</v>
          </cell>
        </row>
        <row r="10">
          <cell r="A10">
            <v>1</v>
          </cell>
          <cell r="B10" t="str">
            <v>Fi 300 mm, SN8</v>
          </cell>
        </row>
        <row r="11">
          <cell r="A11">
            <v>2</v>
          </cell>
          <cell r="B11" t="str">
            <v>Fi 250 mm, SN8</v>
          </cell>
        </row>
        <row r="12">
          <cell r="A12">
            <v>3</v>
          </cell>
          <cell r="B12" t="str">
            <v>Fi 200 mm, SN8</v>
          </cell>
        </row>
        <row r="13">
          <cell r="B13" t="str">
            <v>Montaż rurociągów z tworzyw sztucznych SN8 wciąganych do rur stalowych przewiertowych wraz z próbami pomontażowymi</v>
          </cell>
        </row>
        <row r="14">
          <cell r="A14">
            <v>4</v>
          </cell>
          <cell r="B14" t="str">
            <v>Fi 200 mm</v>
          </cell>
        </row>
        <row r="15">
          <cell r="B15" t="str">
            <v>Montaż rurociągów z kamionki glazurowanej układanej metodą bezwykopową wraz z próbami pomontażowymi</v>
          </cell>
        </row>
        <row r="16">
          <cell r="A16">
            <v>5</v>
          </cell>
          <cell r="B16" t="str">
            <v>Fi 200 mm</v>
          </cell>
        </row>
        <row r="17">
          <cell r="A17">
            <v>6</v>
          </cell>
          <cell r="B17" t="str">
            <v>Fi 160 mm</v>
          </cell>
        </row>
        <row r="18">
          <cell r="B18" t="str">
            <v>Odtworzenie elementów dróg i ogrodzeń</v>
          </cell>
        </row>
        <row r="19">
          <cell r="A19">
            <v>37</v>
          </cell>
          <cell r="B19" t="str">
            <v>odtworzenie nawierzchni z tłucznia kamiennego na podbudowie</v>
          </cell>
        </row>
        <row r="20">
          <cell r="A20">
            <v>38</v>
          </cell>
          <cell r="B20" t="str">
            <v>odtworzenie chodników z kostki betonowej na podbudowie</v>
          </cell>
        </row>
        <row r="21">
          <cell r="A21">
            <v>39</v>
          </cell>
          <cell r="B21" t="str">
            <v>odtworzenie obrzeży betonowych 8x30 cm</v>
          </cell>
        </row>
        <row r="22">
          <cell r="A22">
            <v>40</v>
          </cell>
          <cell r="B22" t="str">
            <v>odtworzenie nawierzchni KR2 bez warstwy ścieralnej z betonu asfaltowego na podbudowie</v>
          </cell>
        </row>
        <row r="23">
          <cell r="A23">
            <v>41</v>
          </cell>
          <cell r="B23" t="str">
            <v>odtworzenie nawierzchni KR3 bez warstwy ścieralnej z betonu asfaltowego na podbudowie</v>
          </cell>
        </row>
        <row r="24">
          <cell r="A24">
            <v>42</v>
          </cell>
          <cell r="B24" t="str">
            <v>odtworzenie nawierzchni KR4 bez warstwy ścieralnej z betonu asfaltowego na podbudowie</v>
          </cell>
        </row>
        <row r="25">
          <cell r="A25">
            <v>43</v>
          </cell>
          <cell r="B25" t="str">
            <v>wykonanie nakładki na całej szerokości jezdni z betonu asfaltowego 5 cm - warstwa ścieralna</v>
          </cell>
        </row>
        <row r="26">
          <cell r="A26">
            <v>44</v>
          </cell>
          <cell r="B26" t="str">
            <v>odtworzenie krawężników betonowych 20x30 cm na ławach z betonu</v>
          </cell>
        </row>
        <row r="27">
          <cell r="A27">
            <v>45</v>
          </cell>
          <cell r="B27" t="str">
            <v>odtworzenie ścieków ulicznych grubości 15 cm na ławach z kruszywa</v>
          </cell>
        </row>
        <row r="28">
          <cell r="A28">
            <v>46</v>
          </cell>
          <cell r="B28" t="str">
            <v>odtworzenie ogrodzeń z siatki w ramach na słupkach stalowych obsadzonych w cokole</v>
          </cell>
        </row>
        <row r="29">
          <cell r="B29" t="str">
            <v>Odtworzenie humusu</v>
          </cell>
        </row>
        <row r="30">
          <cell r="A30">
            <v>47</v>
          </cell>
          <cell r="B30" t="str">
            <v>rozplantowanie z obsianiem humusu gr. 30 cm</v>
          </cell>
        </row>
        <row r="31">
          <cell r="B31" t="str">
            <v>RAZEM</v>
          </cell>
        </row>
        <row r="33">
          <cell r="B33" t="str">
            <v>Podstawa opracowania:</v>
          </cell>
        </row>
        <row r="34">
          <cell r="B34" t="str">
            <v>Kosztorys przedmiarowy opracowano na podstawie Rozporządzenia Ministra Infrastruktury       z dnia 2 września 2004 r., projektu budowlanego oraz  specyfikacji technicznej wykonania i odbioru robót budowlanych wraz z późn. zmianami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n surowy"/>
      <sheetName val="karta zamknięcia oferty"/>
      <sheetName val="Stan surowy (2)"/>
    </sheetNames>
    <sheetDataSet>
      <sheetData sheetId="0" refreshError="1">
        <row r="3">
          <cell r="Q3">
            <v>1340188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n surowy"/>
      <sheetName val="karta zamknięcia oferty"/>
      <sheetName val="KP"/>
      <sheetName val="Stan surowy (2)"/>
    </sheetNames>
    <sheetDataSet>
      <sheetData sheetId="0">
        <row r="3">
          <cell r="Q3">
            <v>1340188</v>
          </cell>
        </row>
        <row r="4">
          <cell r="Q4" t="e">
            <v>#VALUE!</v>
          </cell>
        </row>
      </sheetData>
      <sheetData sheetId="1"/>
      <sheetData sheetId="2" refreshError="1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rsy"/>
      <sheetName val="Cennik"/>
    </sheetNames>
    <sheetDataSet>
      <sheetData sheetId="0" refreshError="1">
        <row r="9">
          <cell r="C9" t="str">
            <v>EUR</v>
          </cell>
          <cell r="D9">
            <v>4.2282000000000002</v>
          </cell>
        </row>
        <row r="10">
          <cell r="C10" t="str">
            <v>GBP</v>
          </cell>
          <cell r="D10">
            <v>6.3047000000000004</v>
          </cell>
        </row>
        <row r="11">
          <cell r="C11" t="str">
            <v>PLN</v>
          </cell>
          <cell r="D11">
            <v>1</v>
          </cell>
        </row>
        <row r="12">
          <cell r="C12" t="str">
            <v>USD</v>
          </cell>
          <cell r="D12">
            <v>3.9397000000000002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łczyńska"/>
      <sheetName val="cash Połczyńska"/>
      <sheetName val="KOB Połczyńska"/>
      <sheetName val="Zelbet"/>
      <sheetName val="Połczyńska  przedmia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a"/>
      <sheetName val="MO01"/>
      <sheetName val="MO02"/>
      <sheetName val="WD10"/>
      <sheetName val="KP11"/>
      <sheetName val="WA12"/>
      <sheetName val="WA13"/>
      <sheetName val="WD14"/>
      <sheetName val="KP15"/>
      <sheetName val="WA17"/>
      <sheetName val="Tab.el.rozlicz.---&gt;"/>
      <sheetName val="MO01 T"/>
      <sheetName val="MO02 T"/>
      <sheetName val="WD10 T"/>
      <sheetName val="KP11 T"/>
      <sheetName val="WA12 T"/>
      <sheetName val="WA13 T"/>
      <sheetName val="WD14 T"/>
      <sheetName val="KP15 T"/>
      <sheetName val="WA17 T"/>
      <sheetName val="Aktualiz. cen jed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4_WS_1"/>
      <sheetName val="B_WS_1"/>
      <sheetName val="D5_WD2"/>
      <sheetName val="B_WD_2"/>
      <sheetName val="D6_WS3"/>
      <sheetName val="B_WS3"/>
      <sheetName val="D7_WS3a"/>
      <sheetName val="B_WS3a"/>
      <sheetName val="D8_WS4"/>
      <sheetName val="B_WS4"/>
      <sheetName val="D9_WS5"/>
      <sheetName val="B_WS5"/>
      <sheetName val="D10_WS6"/>
      <sheetName val="B_WS6"/>
      <sheetName val="D11_WD7"/>
      <sheetName val="B_WD7"/>
      <sheetName val="D12_WD 7A"/>
      <sheetName val="B_WD7A"/>
      <sheetName val="D13_WD 7B"/>
      <sheetName val="B_WD7B"/>
      <sheetName val="D14_MS8"/>
      <sheetName val="B_MS8"/>
      <sheetName val="D15_WD9"/>
      <sheetName val="B_WD9"/>
      <sheetName val="D16_WD10"/>
      <sheetName val="B_WD10"/>
      <sheetName val="D17_WD11"/>
      <sheetName val="B_WD11"/>
      <sheetName val="D18_most Tym"/>
      <sheetName val="B_MTymczas"/>
      <sheetName val="ZBIORCZE"/>
      <sheetName val="KP"/>
      <sheetName val="K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>
        <row r="110">
          <cell r="H110">
            <v>3.8935</v>
          </cell>
        </row>
      </sheetData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gólne  do TIV"/>
      <sheetName val="M_WA29"/>
      <sheetName val="B WA29"/>
      <sheetName val="M_WA30"/>
      <sheetName val="B WA30"/>
      <sheetName val="M_WA31"/>
      <sheetName val="B WA31"/>
      <sheetName val="M_WD32"/>
      <sheetName val="B WD32"/>
      <sheetName val="M_WD34"/>
      <sheetName val="B WD34"/>
      <sheetName val="M_WD36"/>
      <sheetName val="B WD36"/>
      <sheetName val="M_P37"/>
      <sheetName val="B P37"/>
      <sheetName val="M_WD38"/>
      <sheetName val="B WD38"/>
      <sheetName val="M_P39"/>
      <sheetName val="B P39"/>
      <sheetName val="M_WK40"/>
      <sheetName val="B WK40"/>
      <sheetName val="M_Zb"/>
      <sheetName val="Zb-całość"/>
      <sheetName val="dz.og"/>
      <sheetName val="1+687,89"/>
      <sheetName val="B 1+687"/>
      <sheetName val="2+780,0"/>
      <sheetName val="B 2+780"/>
      <sheetName val="3+210"/>
      <sheetName val="B 3+210"/>
      <sheetName val="4+151,98"/>
      <sheetName val="B 4+151"/>
      <sheetName val="5+880,86"/>
      <sheetName val="B 5+880"/>
      <sheetName val="7+185,25"/>
      <sheetName val="B 7+185,25"/>
      <sheetName val="7+994,09"/>
      <sheetName val="B 7+994"/>
      <sheetName val="8+180"/>
      <sheetName val="B 8+180"/>
      <sheetName val="8+556,1"/>
      <sheetName val="B 8+556"/>
      <sheetName val="M+W"/>
      <sheetName val="B M+W"/>
      <sheetName val="MKS-1"/>
      <sheetName val="MKS-2"/>
      <sheetName val="10+527,96"/>
      <sheetName val="B 10+527"/>
      <sheetName val="10+898,9"/>
      <sheetName val="B 10+898"/>
      <sheetName val="10+976,15"/>
      <sheetName val="B 10+976"/>
      <sheetName val="12+035,74"/>
      <sheetName val="B 12+035"/>
      <sheetName val="12+320,52"/>
      <sheetName val="B 12+320"/>
      <sheetName val="0-7 zbiorcze"/>
      <sheetName val="7-9 zbiorcze"/>
      <sheetName val="TES"/>
      <sheetName val="ZZK"/>
      <sheetName val="ter"/>
      <sheetName val="10-12 zbiorcze"/>
      <sheetName val="form 2.3."/>
      <sheetName val="form 2.4."/>
      <sheetName val="RMS"/>
      <sheetName val="S2"/>
      <sheetName val="S1"/>
      <sheetName val="Mat."/>
      <sheetName val="R"/>
      <sheetName val="KCO"/>
      <sheetName val="KP_MRo"/>
      <sheetName val="KP"/>
      <sheetName val="KZO"/>
      <sheetName val="Żelbet1"/>
      <sheetName val="Uwagi"/>
      <sheetName val="B_BUD B"/>
      <sheetName val="TAB PODZ WYN budynek B"/>
      <sheetName val="0. ZESTAWIENIE PRAC"/>
      <sheetName val="1. PRACE TERENOWE"/>
      <sheetName val="3. WARSTWY ŚCIAN ZEWNĘTRZNYCH"/>
      <sheetName val="4. ŚCIANY WEWNĘTRZNE DZIAŁOWE"/>
      <sheetName val="5. WARSTWY ŚCIAN WEWNETRZNYCH"/>
      <sheetName val="6. DACHY"/>
      <sheetName val="7. SUFITY, STROPY PODWIESZANE "/>
      <sheetName val="8. OKNA,DRZWI, BRAMY ZEWNĘTRZNE"/>
      <sheetName val="9. OKNA,DRZWI, BRAMY WEWNĘTRZNE"/>
      <sheetName val="10. POSADZKI"/>
      <sheetName val="11. ELEMENTY ELEWACJI"/>
      <sheetName val="12. ELEMENTY WYPOSAŻENIA WNĘTRZ"/>
      <sheetName val="13. URZĄDZENIA TECHNICZNE"/>
      <sheetName val="14. IZOLACJE"/>
      <sheetName val="15. POZOSTAŁE ELEMENTY"/>
      <sheetName val="16. KONSTRUKCJA"/>
      <sheetName val="17. INST. ELEKTR.  GTC"/>
      <sheetName val="18.INST ELEKTR. GTC aranżacje"/>
      <sheetName val="19.INST. TELETECH. GTC"/>
      <sheetName val="20. INST TELETECH GTC aranżacje"/>
      <sheetName val="21. INST GRZEWECZE I CHŁODNICZE"/>
      <sheetName val="22. INST. WENT. I KLIM. "/>
      <sheetName val="23.INST WOD PPOŻ I URZ TRYSK "/>
      <sheetName val="24.INST WOD-KAN I CWU"/>
      <sheetName val="25. PRZYŁĄCZA"/>
      <sheetName val="26. DROGI"/>
      <sheetName val="27 .ZIELEŃ BUDYNEK B"/>
      <sheetName val="PORÓWNANIE PODWYKONAWCÓ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1"/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/>
      <sheetData sheetId="1">
        <row r="2">
          <cell r="B2" t="str">
            <v>PLN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Y (2)"/>
      <sheetName val="PRZEDMIARY"/>
      <sheetName val="PRZEDMIARY zestaw"/>
      <sheetName val="WSPÓŁCZYNNIKI"/>
      <sheetName val="STAN SUROWY"/>
      <sheetName val="WYKOŃCZENIÓWKA"/>
      <sheetName val="Oferty kompleksowe"/>
    </sheetNames>
    <sheetDataSet>
      <sheetData sheetId="0" refreshError="1"/>
      <sheetData sheetId="1" refreshError="1"/>
      <sheetData sheetId="2" refreshError="1"/>
      <sheetData sheetId="3" refreshError="1">
        <row r="10">
          <cell r="I10">
            <v>24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żet stanu surowego"/>
      <sheetName val="Wykończeniówka"/>
      <sheetName val="Przodek"/>
    </sheetNames>
    <sheetDataSet>
      <sheetData sheetId="0"/>
      <sheetData sheetId="1" refreshError="1"/>
      <sheetData sheetId="2" refreshError="1">
        <row r="2">
          <cell r="K2" t="str">
            <v>KOSZT JEDN. ZŁ</v>
          </cell>
        </row>
        <row r="4">
          <cell r="K4">
            <v>10000</v>
          </cell>
        </row>
        <row r="8">
          <cell r="K8">
            <v>2000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.KOSZT.INWEST."/>
      <sheetName val="Estak. O-E1"/>
      <sheetName val="Estak. O-E2"/>
      <sheetName val="Estak. O-E3iE4"/>
      <sheetName val="wiad. 0-E5"/>
      <sheetName val="Estak. O-E6"/>
      <sheetName val="Estak. O-E7"/>
      <sheetName val="Most O-M8"/>
      <sheetName val="Most O-M9"/>
      <sheetName val="Kładk. O-K10"/>
      <sheetName val="Tunel O-T11"/>
      <sheetName val="Tunel O-T12"/>
      <sheetName val="Tunel O-T13"/>
      <sheetName val="Tunel O-T14"/>
      <sheetName val="Tunel O-T15"/>
      <sheetName val="Mury"/>
      <sheetName val="Sch. O-S29"/>
      <sheetName val="Sch. O-S30"/>
      <sheetName val="Estak_ O_E3i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W-16"/>
      <sheetName val="OW-19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24">
          <cell r="I24">
            <v>290.09324521948906</v>
          </cell>
          <cell r="J24">
            <v>274.27130252288453</v>
          </cell>
          <cell r="K24">
            <v>269.51970883850072</v>
          </cell>
          <cell r="L24">
            <v>260.57753762811126</v>
          </cell>
          <cell r="M24">
            <v>239.63633381841186</v>
          </cell>
          <cell r="N24">
            <v>66.079643196544282</v>
          </cell>
          <cell r="O24">
            <v>108.29410808080809</v>
          </cell>
          <cell r="P24">
            <v>113.9208</v>
          </cell>
        </row>
        <row r="26">
          <cell r="I26">
            <v>175.91133522817577</v>
          </cell>
          <cell r="J26">
            <v>121.11</v>
          </cell>
          <cell r="K26">
            <v>151.1</v>
          </cell>
          <cell r="L26">
            <v>142.84</v>
          </cell>
          <cell r="M26">
            <v>112.92</v>
          </cell>
        </row>
      </sheetData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_67__POL"/>
      <sheetName val="C_68__POL"/>
      <sheetName val="D_01__POL"/>
      <sheetName val="D_02__POL"/>
      <sheetName val="D_03__POL"/>
      <sheetName val="D_04__POL"/>
      <sheetName val="D_05__POL"/>
      <sheetName val="D_06__POL"/>
      <sheetName val="D_07__POL"/>
      <sheetName val="D_07p_POL"/>
      <sheetName val="D_08__POL"/>
      <sheetName val="D_09__POL"/>
      <sheetName val="D_10__POL"/>
      <sheetName val="D_11__POL"/>
      <sheetName val="D_12__POL"/>
      <sheetName val="D_13__POL"/>
      <sheetName val="D_14__POL"/>
      <sheetName val="D_15__POL"/>
      <sheetName val="D_16__POL"/>
      <sheetName val="D_17__POL"/>
      <sheetName val="D_18__POL"/>
      <sheetName val="D_19__POL"/>
      <sheetName val="D_20__POL"/>
      <sheetName val="D_21__POL"/>
      <sheetName val="D_22__POL"/>
      <sheetName val="E_01p_POL"/>
      <sheetName val="S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402">
          <cell r="G402" t="str">
            <v/>
          </cell>
        </row>
      </sheetData>
      <sheetData sheetId="24" refreshError="1">
        <row r="402">
          <cell r="G402" t="str">
            <v/>
          </cell>
        </row>
      </sheetData>
      <sheetData sheetId="25" refreshError="1">
        <row r="402">
          <cell r="G402" t="str">
            <v/>
          </cell>
        </row>
      </sheetData>
      <sheetData sheetId="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kada_PN"/>
      <sheetName val="Wiadukt"/>
      <sheetName val="Rondo"/>
      <sheetName val="Estakady_PD"/>
      <sheetName val="Dojazd_do_Estakady_PN"/>
      <sheetName val="Droga"/>
      <sheetName val="Odwodnienie"/>
      <sheetName val="Oznakowanie"/>
      <sheetName val="Zelbet"/>
      <sheetName val="KCO"/>
      <sheetName val="KP"/>
      <sheetName val="Profilowanie"/>
      <sheetName val="Podsyp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E23">
            <v>40</v>
          </cell>
        </row>
        <row r="49">
          <cell r="D49">
            <v>0.25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_ 1 Drzewa i krzewy"/>
      <sheetName val="Zał_ 2 Zdjęcie humusu"/>
      <sheetName val="Zał_ 3a Rozbiórka nawierzchni"/>
      <sheetName val="Zał_ 3b Rozbiórka elem_ drog_"/>
      <sheetName val="Zał_4 Roboty ziemne"/>
      <sheetName val="Zał_ 5 Plantowanie skarp"/>
      <sheetName val="Zał_6a Warstwy nawierzchni"/>
      <sheetName val="Zał_ 7a Wyrównania masą bitum"/>
      <sheetName val="Zał_ 7b Wyrównania kruszywem"/>
      <sheetName val="Zał_ 8 Frezowanie"/>
      <sheetName val="Zał_9 Naprawa spękań naw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oki autobusowe"/>
      <sheetName val="Zał_15 Zj_ do gosp_ i dr_ bocz_"/>
      <sheetName val="Zał_16 Oczyszczenie rowów"/>
      <sheetName val="Zał_17 Zieleńce"/>
      <sheetName val="1. Ślepy koszt-roboty drogowe"/>
      <sheetName val="1. Ślepy koszt-roboty dr popr"/>
      <sheetName val="ślepy kosztorys strony tutułowe"/>
      <sheetName val="przedmiar strony tutuło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czy"/>
      <sheetName val="drog.et.I"/>
      <sheetName val="drog.et.II"/>
      <sheetName val="most"/>
      <sheetName val="wodociąg"/>
      <sheetName val="gaz"/>
      <sheetName val="kanalizacja deszczowa"/>
      <sheetName val="tele."/>
      <sheetName val="elektr."/>
      <sheetName val="Hotmix"/>
      <sheetName val="kostki i podbudowy"/>
      <sheetName val="zjazdy"/>
      <sheetName val="frezowanie"/>
      <sheetName val="wy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_ 1 Drzewa i krzewy"/>
      <sheetName val="Zał_2 Zdjęcie humusu"/>
      <sheetName val="Zał_ 3a Rozbiórka nawierzchni"/>
      <sheetName val="Zał_ 3b Rozbiórka elem_ drog_"/>
      <sheetName val="Zał_4 Roboty ziemne"/>
      <sheetName val="Zał_5 Umocnienie poboczy"/>
      <sheetName val="Zał_6a Warstwy nawierzchni"/>
      <sheetName val="Zał_6b Wa-wy nawierzchni dr zb"/>
      <sheetName val="Zał_10a Oznakowanie poziome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 autobusowe i parking"/>
      <sheetName val="Zał_15 Zj_ do gosp_ i dr_ bocz_"/>
      <sheetName val="Zał_16 Zieleńce"/>
      <sheetName val="Zał_ 17 Umocnienie rowów"/>
      <sheetName val="Zał_ 18 Schodkowanie skarp"/>
      <sheetName val="Zał_ 19 Stabilizacja wapnem"/>
      <sheetName val="Arkusz1"/>
      <sheetName val="Arkusz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_ 1 Drzewa i krzewy"/>
      <sheetName val="Zał_2a Zdjęcie humusu"/>
      <sheetName val="Zał_ 2 Zdjęcie humusu"/>
      <sheetName val="Zał_ 3a Rozbiórka nawierzchni"/>
      <sheetName val="Zał_ 3b Rozbiórka elem_ drog_"/>
      <sheetName val="Zał_4a Roboty ziemne"/>
      <sheetName val="Zał_4b Roboty ziemne - poszerz "/>
      <sheetName val="Zał_5 Umocnienie poboczy"/>
      <sheetName val="Zał_6a Warstwy nawierzchni"/>
      <sheetName val="Zał_6b Wa-wy nawierzchni dr zb"/>
      <sheetName val="Zał_ 7 Wyrównania masą bitum"/>
      <sheetName val="Zał_ 8 Frezowanie"/>
      <sheetName val="Zał_9 Naprawa spękań naw"/>
      <sheetName val="Zał_10a Oznakowanie poziome"/>
      <sheetName val="Zał_10a Oznakowanie poziome (2)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oki autobusowe"/>
      <sheetName val="Zał_15 Zj_ do gosp_ i dr_ bocz_"/>
      <sheetName val="Zał_16 Zieleńce"/>
      <sheetName val="Zał_ 17 Umocnienie rowów"/>
      <sheetName val="1. Ślepy koszt-roboty drogowe"/>
      <sheetName val="1. Ślepy koszt-roboty dr popr"/>
      <sheetName val="ślepy kosztorys strony tutułowe"/>
      <sheetName val="przedmiar strony tutułowe"/>
      <sheetName val="przedmiar strony tutułowe (2)"/>
      <sheetName val="przedmiar strony tutułowe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k"/>
      <sheetName val="DK-7"/>
      <sheetName val="Węzeł drogowy"/>
      <sheetName val="mas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 ZBIORCZA"/>
      <sheetName val="0.PRACE WSTĘPNE, ZAG.TERENU"/>
      <sheetName val="1. DACHY"/>
      <sheetName val="2. ŚCIANY I OKŁAD.ZEWNĘTRZNE"/>
      <sheetName val="3. ŚCIANY WEWNĘTRZNE"/>
      <sheetName val="4. OKŁADZINY ŚCIENNE WEWNĘTRZNE"/>
      <sheetName val="5. POSADZKI"/>
      <sheetName val="6. SUFITY"/>
      <sheetName val="7. OKNA I DRZWI ZEWNĘTRZNE"/>
      <sheetName val="8. DRZWI WEWNĘTRZNE"/>
      <sheetName val="9. ELEMENTY WYSTROJU ELEWACJI"/>
      <sheetName val="10. ELEMENTY WYPOSAŻENIA WNĘTRZ"/>
      <sheetName val="11. URZĄDZENIA TECHNICZNE"/>
      <sheetName val="12. IZOLACJE"/>
      <sheetName val="13. INNE ELEMENTY"/>
      <sheetName val="PRACE PRZYGOTOWAWCZE"/>
      <sheetName val="REALIZACJA"/>
      <sheetName val="PIELĘGNACJA"/>
      <sheetName val="1. GARAŻ PODZIEMNY"/>
      <sheetName val="2. BUDYNEK A"/>
      <sheetName val="3. BUDYNEK B"/>
      <sheetName val="1. WENTYLACJA MECHANICZNA"/>
      <sheetName val="2. INSTALACJA CO"/>
      <sheetName val="3. INSALACJA WODY ZIMNEJ"/>
      <sheetName val="4. INSALACJA WODY CIEPŁEJ"/>
      <sheetName val="5. INSTALACJA CYRKULACJI"/>
      <sheetName val="6. INSTALACJA KANALIZACJI"/>
      <sheetName val="7. WĘZEŁ CIEPLNY"/>
      <sheetName val="8. PRZYŁĄCZE CO"/>
      <sheetName val="1. STACJA TRAFO"/>
      <sheetName val="2. GŁÓWNY UKŁAD ZASI."/>
      <sheetName val="3.UKŁAD ROZDZIAŁU ENERGII"/>
      <sheetName val="4.G.SYSTEMY PROWADZENIA KAB."/>
      <sheetName val="5. INSTALACJE W MIESZKANIACH"/>
      <sheetName val="6. INSTALACJE W CZ.ADM."/>
      <sheetName val="7. POZOSTAŁE INST. ELE."/>
      <sheetName val="8. ZABEZP. P POŻ"/>
      <sheetName val="9. INST. TELETECHN."/>
      <sheetName val="10. INST. W WĘŻLE CIEPL."/>
      <sheetName val="KCO"/>
      <sheetName val="KZO"/>
      <sheetName val="KZO (2)"/>
      <sheetName val="Koszty Ogólne Budowy"/>
      <sheetName val="Zelb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kada_PN"/>
      <sheetName val="Wiadukt"/>
      <sheetName val="Rondo"/>
      <sheetName val="Estakady_PD"/>
      <sheetName val="Dojazd_do_Estakady_PN"/>
      <sheetName val="Droga"/>
      <sheetName val="Odwodnienie"/>
      <sheetName val="Oznakowanie"/>
      <sheetName val="Zelbet"/>
      <sheetName val="KCO"/>
      <sheetName val="KP"/>
      <sheetName val="Profilowanie"/>
      <sheetName val="Podsyp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9">
          <cell r="D49">
            <v>0.25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tabelle"/>
      <sheetName val="Deckblatt"/>
      <sheetName val="NÖ Nord"/>
      <sheetName val="Hausleiten"/>
      <sheetName val="Laa Thaya"/>
      <sheetName val="Zwettl"/>
      <sheetName val="Hollabrunn"/>
      <sheetName val="Ber.Regie NÖ Nord"/>
      <sheetName val="Mostviertel"/>
      <sheetName val="Loosdorf"/>
      <sheetName val="St.Pölten I"/>
      <sheetName val="St.Pölten II"/>
      <sheetName val="Ber.Regie Mostviertel"/>
      <sheetName val="Wien NÖ Ost"/>
      <sheetName val="Wien III"/>
      <sheetName val="Bruck Leitha"/>
      <sheetName val="Wien I"/>
      <sheetName val="Gerasdorf"/>
      <sheetName val="Wien II"/>
      <sheetName val="Pflasterung"/>
      <sheetName val="Projekte"/>
      <sheetName val="Ber.Regie Wien-NÖ-Ost"/>
      <sheetName val="Industrieviertel"/>
      <sheetName val="L&amp;M 12"/>
      <sheetName val="L&amp;M 13"/>
      <sheetName val="Ebreichsdorf"/>
      <sheetName val="St.Martin"/>
      <sheetName val="Ber.Regie Industrieviertel"/>
      <sheetName val="Sonderbau"/>
      <sheetName val="Sportstätten"/>
      <sheetName val="Sportservice"/>
      <sheetName val="Kanaltechnik"/>
      <sheetName val="Kate München"/>
      <sheetName val="Verteiler"/>
      <sheetName val="Gruppenblatt leer"/>
    </sheetNames>
    <sheetDataSet>
      <sheetData sheetId="0">
        <row r="12">
          <cell r="A12" t="str">
            <v>NÖ NORD - BILLMAIER / PFALZ</v>
          </cell>
        </row>
        <row r="25">
          <cell r="A25" t="str">
            <v>MOSTVIERTEL - ZSIFKOVITS</v>
          </cell>
        </row>
        <row r="36">
          <cell r="A36" t="str">
            <v>INDUSTRIEVIERTEL - WESZELITS / PRATSCHER</v>
          </cell>
        </row>
        <row r="49">
          <cell r="A49" t="str">
            <v>WIEN / NÖ OST - RIEBEL</v>
          </cell>
        </row>
        <row r="68">
          <cell r="A68" t="str">
            <v>SONDERBAU - POYSDORFER</v>
          </cell>
        </row>
        <row r="79">
          <cell r="A79" t="str">
            <v>DIREKTIONSBEREICH ALLGEMEIN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adukt"/>
      <sheetName val="Odwodnienie"/>
      <sheetName val="Zelbet"/>
      <sheetName val="KCO"/>
      <sheetName val="KP"/>
      <sheetName val="Profilowanie"/>
      <sheetName val="Podsypki"/>
    </sheetNames>
    <sheetDataSet>
      <sheetData sheetId="0"/>
      <sheetData sheetId="1"/>
      <sheetData sheetId="2" refreshError="1">
        <row r="36">
          <cell r="E36">
            <v>15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lim"/>
      <sheetName val="R_Road"/>
      <sheetName val="R_B1"/>
      <sheetName val="R_B2"/>
      <sheetName val="R_B3"/>
      <sheetName val="R_B4"/>
      <sheetName val="R_B5"/>
      <sheetName val="R_B6"/>
      <sheetName val="R_B7"/>
      <sheetName val="R_TB"/>
      <sheetName val="R_B8"/>
      <sheetName val="R_Coll"/>
      <sheetName val="Labour"/>
      <sheetName val="Materials"/>
      <sheetName val="Equipment"/>
      <sheetName val="Daywork collection"/>
      <sheetName val="B_B1"/>
      <sheetName val="B_B2"/>
      <sheetName val="B_B3"/>
      <sheetName val="B_B4"/>
      <sheetName val="B_B5"/>
      <sheetName val="B_B6"/>
      <sheetName val="B_B7"/>
      <sheetName val="B_B7_rw"/>
      <sheetName val="TB_1"/>
      <sheetName val="TB_2"/>
      <sheetName val="B_B8"/>
      <sheetName val="B_B8_rw"/>
      <sheetName val="B_Road"/>
      <sheetName val="B_Coll"/>
      <sheetName val="U_Road"/>
      <sheetName val="U_B1"/>
      <sheetName val="U_B2"/>
      <sheetName val="U_B3"/>
      <sheetName val="U_B4"/>
      <sheetName val="U_B5"/>
      <sheetName val="U_B6"/>
      <sheetName val="U_B7"/>
      <sheetName val="U_B8"/>
      <sheetName val="U_Coll"/>
      <sheetName val="Sum_Coll"/>
      <sheetName val="Internal-&gt;"/>
      <sheetName val="KCO"/>
      <sheetName val="KP_PM"/>
      <sheetName val="KP_Bridge"/>
      <sheetName val="KP_Road"/>
      <sheetName val="Zelbet"/>
      <sheetName val="Concreting"/>
      <sheetName val="Pavement"/>
      <sheetName val="empl_equ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8">
          <cell r="E38">
            <v>296.08</v>
          </cell>
        </row>
      </sheetData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łczyńska"/>
      <sheetName val="cash Połczyńska"/>
      <sheetName val="KOB Połczyńska"/>
      <sheetName val="Zelbet"/>
      <sheetName val="Wilanowska"/>
      <sheetName val="cash Wilanowska"/>
      <sheetName val="Włościańska"/>
      <sheetName val="KOB Wilanowska"/>
      <sheetName val="KOB Włościańska"/>
      <sheetName val="Wilanowska przedmiar"/>
      <sheetName val="Włościańska przedmiar"/>
    </sheetNames>
    <sheetDataSet>
      <sheetData sheetId="0"/>
      <sheetData sheetId="1"/>
      <sheetData sheetId="2"/>
      <sheetData sheetId="3">
        <row r="36">
          <cell r="E36">
            <v>202.84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me_cash_ver1"/>
      <sheetName val="GENERAL1"/>
      <sheetName val="ENGINEER'S FACILITIES2"/>
      <sheetName val="CONTRACTOR'S FACILITIES3"/>
      <sheetName val="ROAD WORKS4"/>
      <sheetName val="BRIDGE5"/>
      <sheetName val="BRIDGE6"/>
      <sheetName val="BRIDGE7"/>
      <sheetName val="BRIDGE8"/>
      <sheetName val="BRIDGE9"/>
      <sheetName val="BRIDGE10"/>
      <sheetName val="BRIDGE11"/>
      <sheetName val="BRIDGE12"/>
      <sheetName val="BRIDGE13"/>
      <sheetName val="BRIDGE14"/>
      <sheetName val="BRIDGE15"/>
      <sheetName val="BRIDGE16"/>
      <sheetName val="BRIDGE17"/>
      <sheetName val="BRIDGE18"/>
      <sheetName val="BRIDGE19"/>
      <sheetName val="BRIDGE20"/>
      <sheetName val="BRIDGE21"/>
      <sheetName val="BRIDGE22"/>
      <sheetName val="BRIDGE23"/>
      <sheetName val="BRIDGE24"/>
      <sheetName val="BRIDGE25"/>
      <sheetName val="BRIDGE26"/>
      <sheetName val="BRIDGE27"/>
      <sheetName val="BRIDGE28"/>
      <sheetName val="BRIDGE29"/>
      <sheetName val="BRIDGE30"/>
      <sheetName val="Daywork"/>
      <sheetName val="TOTAL"/>
      <sheetName val="KP_MW_Bridge"/>
      <sheetName val="KP_MW_Road"/>
      <sheetName val="KP_MW_Services"/>
      <sheetName val="KCO"/>
      <sheetName val="KCO (like A4)"/>
      <sheetName val="Zelbet"/>
      <sheetName val="Arkusz1"/>
      <sheetName val="Pav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39">
          <cell r="E39">
            <v>274.04999999999995</v>
          </cell>
        </row>
      </sheetData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T-14"/>
      <sheetName val="OW-16"/>
      <sheetName val="OW-17"/>
      <sheetName val="OW-18"/>
      <sheetName val="OW-19"/>
      <sheetName val="OW-20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  <sheetName val="materiał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5">
          <cell r="E35">
            <v>178.38499999999999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D281-31EE-40C3-9224-929BD8C700CE}">
  <dimension ref="A1:P95"/>
  <sheetViews>
    <sheetView tabSelected="1" view="pageBreakPreview" topLeftCell="A58" zoomScale="90" zoomScaleNormal="100" zoomScaleSheetLayoutView="90" workbookViewId="0">
      <selection activeCell="F58" sqref="F58"/>
    </sheetView>
  </sheetViews>
  <sheetFormatPr defaultRowHeight="15" x14ac:dyDescent="0.25"/>
  <cols>
    <col min="1" max="1" width="10.42578125" style="4" customWidth="1"/>
    <col min="2" max="2" width="19.28515625" style="4" customWidth="1"/>
    <col min="3" max="3" width="19.7109375" style="1" customWidth="1"/>
    <col min="4" max="4" width="45.7109375" style="3" customWidth="1"/>
    <col min="5" max="5" width="11.28515625" style="1" customWidth="1"/>
    <col min="6" max="6" width="12.7109375" style="2" customWidth="1"/>
    <col min="7" max="8" width="18.7109375" style="1" customWidth="1"/>
    <col min="9" max="12" width="9.140625" style="1"/>
    <col min="13" max="13" width="13.42578125" style="1" bestFit="1" customWidth="1"/>
    <col min="14" max="16384" width="9.140625" style="1"/>
  </cols>
  <sheetData>
    <row r="1" spans="1:16" ht="15.75" thickBot="1" x14ac:dyDescent="0.3">
      <c r="A1" s="114"/>
      <c r="B1" s="115"/>
      <c r="C1" s="119" t="s">
        <v>210</v>
      </c>
      <c r="D1" s="119"/>
      <c r="E1" s="116"/>
      <c r="F1" s="117"/>
      <c r="G1" s="116"/>
      <c r="H1" s="118"/>
    </row>
    <row r="2" spans="1:16" ht="45" customHeight="1" thickBot="1" x14ac:dyDescent="0.3">
      <c r="A2" s="120" t="s">
        <v>209</v>
      </c>
      <c r="B2" s="121"/>
      <c r="C2" s="121"/>
      <c r="D2" s="121"/>
      <c r="E2" s="121"/>
      <c r="F2" s="121"/>
      <c r="G2" s="121"/>
      <c r="H2" s="122"/>
    </row>
    <row r="3" spans="1:16" ht="15.75" thickBot="1" x14ac:dyDescent="0.3">
      <c r="A3" s="69"/>
      <c r="F3" s="68"/>
    </row>
    <row r="4" spans="1:16" ht="29.25" thickBot="1" x14ac:dyDescent="0.3">
      <c r="A4" s="67" t="s">
        <v>208</v>
      </c>
      <c r="B4" s="15" t="s">
        <v>207</v>
      </c>
      <c r="C4" s="66" t="s">
        <v>206</v>
      </c>
      <c r="D4" s="65" t="s">
        <v>205</v>
      </c>
      <c r="E4" s="64" t="s">
        <v>204</v>
      </c>
      <c r="F4" s="63" t="s">
        <v>203</v>
      </c>
      <c r="G4" s="70" t="s">
        <v>211</v>
      </c>
      <c r="H4" s="71" t="s">
        <v>212</v>
      </c>
    </row>
    <row r="5" spans="1:16" ht="16.5" thickTop="1" thickBot="1" x14ac:dyDescent="0.3">
      <c r="A5" s="85">
        <v>1</v>
      </c>
      <c r="B5" s="86"/>
      <c r="C5" s="87">
        <v>2</v>
      </c>
      <c r="D5" s="88">
        <v>3</v>
      </c>
      <c r="E5" s="87">
        <v>4</v>
      </c>
      <c r="F5" s="89">
        <v>5</v>
      </c>
      <c r="G5" s="81">
        <v>6</v>
      </c>
      <c r="H5" s="82">
        <v>7</v>
      </c>
    </row>
    <row r="6" spans="1:16" ht="15.75" thickBot="1" x14ac:dyDescent="0.3">
      <c r="A6" s="67">
        <v>1</v>
      </c>
      <c r="B6" s="90" t="s">
        <v>202</v>
      </c>
      <c r="C6" s="91" t="s">
        <v>201</v>
      </c>
      <c r="D6" s="92" t="s">
        <v>200</v>
      </c>
      <c r="E6" s="93"/>
      <c r="F6" s="94"/>
      <c r="G6" s="95"/>
      <c r="H6" s="96"/>
    </row>
    <row r="7" spans="1:16" ht="15.75" thickTop="1" x14ac:dyDescent="0.25">
      <c r="A7" s="53" t="s">
        <v>199</v>
      </c>
      <c r="B7" s="37"/>
      <c r="C7" s="62" t="s">
        <v>198</v>
      </c>
      <c r="D7" s="61" t="s">
        <v>197</v>
      </c>
      <c r="E7" s="60"/>
      <c r="F7" s="60"/>
      <c r="G7" s="83"/>
      <c r="H7" s="97"/>
    </row>
    <row r="8" spans="1:16" ht="30" x14ac:dyDescent="0.25">
      <c r="A8" s="10" t="s">
        <v>196</v>
      </c>
      <c r="B8" s="33"/>
      <c r="C8" s="9" t="s">
        <v>195</v>
      </c>
      <c r="D8" s="59" t="s">
        <v>194</v>
      </c>
      <c r="E8" s="9" t="s">
        <v>193</v>
      </c>
      <c r="F8" s="73">
        <v>0.61399999999999999</v>
      </c>
      <c r="G8" s="6"/>
      <c r="H8" s="98"/>
    </row>
    <row r="9" spans="1:16" ht="15.75" thickBot="1" x14ac:dyDescent="0.3">
      <c r="A9" s="58">
        <v>2</v>
      </c>
      <c r="B9" s="57" t="s">
        <v>192</v>
      </c>
      <c r="C9" s="56"/>
      <c r="D9" s="55" t="s">
        <v>191</v>
      </c>
      <c r="E9" s="54"/>
      <c r="F9" s="74"/>
      <c r="G9" s="84"/>
      <c r="H9" s="11"/>
    </row>
    <row r="10" spans="1:16" ht="15.75" thickTop="1" x14ac:dyDescent="0.25">
      <c r="A10" s="28" t="s">
        <v>190</v>
      </c>
      <c r="B10" s="42"/>
      <c r="C10" s="41"/>
      <c r="D10" s="40" t="s">
        <v>189</v>
      </c>
      <c r="E10" s="39"/>
      <c r="F10" s="39"/>
      <c r="G10" s="25"/>
      <c r="H10" s="24"/>
    </row>
    <row r="11" spans="1:16" x14ac:dyDescent="0.25">
      <c r="A11" s="28" t="s">
        <v>188</v>
      </c>
      <c r="B11" s="42"/>
      <c r="C11" s="41"/>
      <c r="D11" s="40" t="s">
        <v>129</v>
      </c>
      <c r="E11" s="39"/>
      <c r="F11" s="39"/>
      <c r="G11" s="25"/>
      <c r="H11" s="24"/>
    </row>
    <row r="12" spans="1:16" ht="60" x14ac:dyDescent="0.25">
      <c r="A12" s="10" t="s">
        <v>187</v>
      </c>
      <c r="B12" s="33"/>
      <c r="C12" s="6" t="s">
        <v>117</v>
      </c>
      <c r="D12" s="7" t="s">
        <v>213</v>
      </c>
      <c r="E12" s="6" t="s">
        <v>36</v>
      </c>
      <c r="F12" s="72">
        <f>314+53</f>
        <v>367</v>
      </c>
      <c r="G12" s="6"/>
      <c r="H12" s="98"/>
      <c r="K12" s="133"/>
      <c r="L12" s="133"/>
      <c r="M12" s="133"/>
      <c r="N12" s="133"/>
      <c r="O12" s="133"/>
      <c r="P12" s="133"/>
    </row>
    <row r="13" spans="1:16" ht="95.25" customHeight="1" x14ac:dyDescent="0.25">
      <c r="A13" s="10" t="s">
        <v>186</v>
      </c>
      <c r="B13" s="33"/>
      <c r="C13" s="6" t="s">
        <v>167</v>
      </c>
      <c r="D13" s="7" t="s">
        <v>215</v>
      </c>
      <c r="E13" s="6" t="s">
        <v>36</v>
      </c>
      <c r="F13" s="72">
        <f>314+53</f>
        <v>367</v>
      </c>
      <c r="G13" s="6"/>
      <c r="H13" s="98"/>
      <c r="K13"/>
      <c r="L13"/>
      <c r="M13"/>
      <c r="N13"/>
      <c r="O13"/>
      <c r="P13"/>
    </row>
    <row r="14" spans="1:16" x14ac:dyDescent="0.25">
      <c r="A14" s="28" t="s">
        <v>185</v>
      </c>
      <c r="B14" s="42"/>
      <c r="C14" s="41" t="s">
        <v>70</v>
      </c>
      <c r="D14" s="40" t="s">
        <v>69</v>
      </c>
      <c r="E14" s="39"/>
      <c r="F14" s="39"/>
      <c r="G14" s="25"/>
      <c r="H14" s="24"/>
    </row>
    <row r="15" spans="1:16" ht="75" x14ac:dyDescent="0.25">
      <c r="A15" s="10" t="s">
        <v>184</v>
      </c>
      <c r="B15" s="33"/>
      <c r="C15" s="6" t="s">
        <v>163</v>
      </c>
      <c r="D15" s="3" t="s">
        <v>162</v>
      </c>
      <c r="E15" s="6" t="s">
        <v>47</v>
      </c>
      <c r="F15" s="72">
        <f>7.1+7.1+6.2+6.2+5.8+5.8+7.1+7.1</f>
        <v>52.4</v>
      </c>
      <c r="G15" s="6"/>
      <c r="H15" s="98"/>
    </row>
    <row r="16" spans="1:16" x14ac:dyDescent="0.25">
      <c r="A16" s="28" t="s">
        <v>183</v>
      </c>
      <c r="B16" s="42"/>
      <c r="C16" s="41" t="s">
        <v>111</v>
      </c>
      <c r="D16" s="40" t="s">
        <v>110</v>
      </c>
      <c r="E16" s="39"/>
      <c r="F16" s="39"/>
      <c r="G16" s="25"/>
      <c r="H16" s="24"/>
    </row>
    <row r="17" spans="1:16" ht="45" x14ac:dyDescent="0.25">
      <c r="A17" s="10" t="s">
        <v>182</v>
      </c>
      <c r="B17" s="9"/>
      <c r="C17" s="6" t="s">
        <v>108</v>
      </c>
      <c r="D17" s="7" t="s">
        <v>159</v>
      </c>
      <c r="E17" s="6" t="s">
        <v>36</v>
      </c>
      <c r="F17" s="72">
        <f>F12</f>
        <v>367</v>
      </c>
      <c r="G17" s="6"/>
      <c r="H17" s="98"/>
    </row>
    <row r="18" spans="1:16" ht="62.25" customHeight="1" x14ac:dyDescent="0.25">
      <c r="A18" s="10" t="s">
        <v>181</v>
      </c>
      <c r="B18" s="9"/>
      <c r="C18" s="8" t="s">
        <v>103</v>
      </c>
      <c r="D18" s="7" t="s">
        <v>157</v>
      </c>
      <c r="E18" s="6" t="s">
        <v>36</v>
      </c>
      <c r="F18" s="72">
        <v>314</v>
      </c>
      <c r="G18" s="6"/>
      <c r="H18" s="98"/>
    </row>
    <row r="19" spans="1:16" ht="62.25" customHeight="1" x14ac:dyDescent="0.25">
      <c r="A19" s="10" t="s">
        <v>180</v>
      </c>
      <c r="B19" s="9"/>
      <c r="C19" s="8" t="s">
        <v>103</v>
      </c>
      <c r="D19" s="7" t="s">
        <v>155</v>
      </c>
      <c r="E19" s="6" t="s">
        <v>36</v>
      </c>
      <c r="F19" s="72">
        <f>2*F18</f>
        <v>628</v>
      </c>
      <c r="G19" s="6"/>
      <c r="H19" s="98"/>
    </row>
    <row r="20" spans="1:16" ht="62.25" customHeight="1" x14ac:dyDescent="0.25">
      <c r="A20" s="10" t="s">
        <v>179</v>
      </c>
      <c r="B20" s="9"/>
      <c r="C20" s="8" t="s">
        <v>100</v>
      </c>
      <c r="D20" s="7" t="s">
        <v>153</v>
      </c>
      <c r="E20" s="6" t="s">
        <v>36</v>
      </c>
      <c r="F20" s="72">
        <f>F18</f>
        <v>314</v>
      </c>
      <c r="G20" s="6"/>
      <c r="H20" s="98"/>
    </row>
    <row r="21" spans="1:16" ht="62.25" customHeight="1" x14ac:dyDescent="0.25">
      <c r="A21" s="10" t="s">
        <v>178</v>
      </c>
      <c r="B21" s="9"/>
      <c r="C21" s="8" t="s">
        <v>151</v>
      </c>
      <c r="D21" s="7" t="s">
        <v>150</v>
      </c>
      <c r="E21" s="6" t="s">
        <v>36</v>
      </c>
      <c r="F21" s="72">
        <v>53</v>
      </c>
      <c r="G21" s="6"/>
      <c r="H21" s="98"/>
    </row>
    <row r="22" spans="1:16" x14ac:dyDescent="0.25">
      <c r="A22" s="28" t="s">
        <v>177</v>
      </c>
      <c r="B22" s="42"/>
      <c r="C22" s="41" t="s">
        <v>148</v>
      </c>
      <c r="D22" s="40" t="s">
        <v>147</v>
      </c>
      <c r="E22" s="39"/>
      <c r="F22" s="39"/>
      <c r="G22" s="25"/>
      <c r="H22" s="24"/>
    </row>
    <row r="23" spans="1:16" ht="62.25" customHeight="1" x14ac:dyDescent="0.25">
      <c r="A23" s="10" t="s">
        <v>176</v>
      </c>
      <c r="B23" s="9"/>
      <c r="C23" s="8" t="s">
        <v>145</v>
      </c>
      <c r="D23" s="7" t="s">
        <v>144</v>
      </c>
      <c r="E23" s="6" t="s">
        <v>36</v>
      </c>
      <c r="F23" s="72">
        <f>F18</f>
        <v>314</v>
      </c>
      <c r="G23" s="6"/>
      <c r="H23" s="98"/>
    </row>
    <row r="24" spans="1:16" ht="63.75" customHeight="1" x14ac:dyDescent="0.25">
      <c r="A24" s="10" t="s">
        <v>175</v>
      </c>
      <c r="B24" s="9"/>
      <c r="C24" s="8" t="s">
        <v>88</v>
      </c>
      <c r="D24" s="7" t="s">
        <v>142</v>
      </c>
      <c r="E24" s="6" t="s">
        <v>36</v>
      </c>
      <c r="F24" s="72">
        <f>F18</f>
        <v>314</v>
      </c>
      <c r="G24" s="6"/>
      <c r="H24" s="98"/>
    </row>
    <row r="25" spans="1:16" ht="60" x14ac:dyDescent="0.25">
      <c r="A25" s="10" t="s">
        <v>174</v>
      </c>
      <c r="B25" s="9"/>
      <c r="C25" s="6" t="s">
        <v>140</v>
      </c>
      <c r="D25" s="7" t="s">
        <v>173</v>
      </c>
      <c r="E25" s="6" t="s">
        <v>36</v>
      </c>
      <c r="F25" s="72">
        <f>F21</f>
        <v>53</v>
      </c>
      <c r="G25" s="6"/>
      <c r="H25" s="98"/>
    </row>
    <row r="26" spans="1:16" x14ac:dyDescent="0.25">
      <c r="A26" s="28" t="s">
        <v>172</v>
      </c>
      <c r="B26" s="42"/>
      <c r="C26" s="41"/>
      <c r="D26" s="40" t="s">
        <v>171</v>
      </c>
      <c r="E26" s="39"/>
      <c r="F26" s="39"/>
      <c r="G26" s="25"/>
      <c r="H26" s="24"/>
    </row>
    <row r="27" spans="1:16" x14ac:dyDescent="0.25">
      <c r="A27" s="28" t="s">
        <v>170</v>
      </c>
      <c r="B27" s="42"/>
      <c r="C27" s="41"/>
      <c r="D27" s="40" t="s">
        <v>129</v>
      </c>
      <c r="E27" s="39"/>
      <c r="F27" s="39"/>
      <c r="G27" s="25"/>
      <c r="H27" s="24"/>
    </row>
    <row r="28" spans="1:16" ht="60" x14ac:dyDescent="0.25">
      <c r="A28" s="10" t="s">
        <v>169</v>
      </c>
      <c r="B28" s="33"/>
      <c r="C28" s="6" t="s">
        <v>117</v>
      </c>
      <c r="D28" s="7" t="s">
        <v>213</v>
      </c>
      <c r="E28" s="6" t="s">
        <v>36</v>
      </c>
      <c r="F28" s="72">
        <f>310.2+52</f>
        <v>362.2</v>
      </c>
      <c r="G28" s="6"/>
      <c r="H28" s="98"/>
      <c r="K28" s="132"/>
      <c r="L28" s="132"/>
      <c r="M28" s="132"/>
      <c r="N28" s="132"/>
      <c r="O28" s="132"/>
      <c r="P28" s="132"/>
    </row>
    <row r="29" spans="1:16" ht="94.5" customHeight="1" x14ac:dyDescent="0.25">
      <c r="A29" s="10" t="s">
        <v>168</v>
      </c>
      <c r="B29" s="33"/>
      <c r="C29" s="6" t="s">
        <v>167</v>
      </c>
      <c r="D29" s="7" t="s">
        <v>214</v>
      </c>
      <c r="E29" s="6" t="s">
        <v>36</v>
      </c>
      <c r="F29" s="72">
        <f>F28</f>
        <v>362.2</v>
      </c>
      <c r="G29" s="6"/>
      <c r="H29" s="98"/>
      <c r="K29" s="47"/>
      <c r="L29" s="47"/>
      <c r="M29" s="47"/>
      <c r="N29" s="47"/>
      <c r="O29" s="47"/>
      <c r="P29" s="47"/>
    </row>
    <row r="30" spans="1:16" x14ac:dyDescent="0.25">
      <c r="A30" s="28" t="s">
        <v>166</v>
      </c>
      <c r="B30" s="42"/>
      <c r="C30" s="41" t="s">
        <v>165</v>
      </c>
      <c r="D30" s="40" t="s">
        <v>69</v>
      </c>
      <c r="E30" s="39"/>
      <c r="F30" s="39"/>
      <c r="G30" s="25"/>
      <c r="H30" s="24"/>
    </row>
    <row r="31" spans="1:16" ht="75" x14ac:dyDescent="0.25">
      <c r="A31" s="10" t="s">
        <v>164</v>
      </c>
      <c r="B31" s="33"/>
      <c r="C31" s="6" t="s">
        <v>163</v>
      </c>
      <c r="D31" s="3" t="s">
        <v>162</v>
      </c>
      <c r="E31" s="6" t="s">
        <v>47</v>
      </c>
      <c r="F31" s="72">
        <v>39</v>
      </c>
      <c r="G31" s="6"/>
      <c r="H31" s="98"/>
    </row>
    <row r="32" spans="1:16" x14ac:dyDescent="0.25">
      <c r="A32" s="28" t="s">
        <v>161</v>
      </c>
      <c r="B32" s="42"/>
      <c r="C32" s="41" t="s">
        <v>111</v>
      </c>
      <c r="D32" s="40" t="s">
        <v>110</v>
      </c>
      <c r="E32" s="39"/>
      <c r="F32" s="39"/>
      <c r="G32" s="25"/>
      <c r="H32" s="24"/>
    </row>
    <row r="33" spans="1:16" ht="45" x14ac:dyDescent="0.25">
      <c r="A33" s="10" t="s">
        <v>160</v>
      </c>
      <c r="B33" s="33"/>
      <c r="C33" s="6" t="s">
        <v>108</v>
      </c>
      <c r="D33" s="7" t="s">
        <v>159</v>
      </c>
      <c r="E33" s="6" t="s">
        <v>36</v>
      </c>
      <c r="F33" s="72">
        <f>F28</f>
        <v>362.2</v>
      </c>
      <c r="G33" s="6"/>
      <c r="H33" s="98"/>
    </row>
    <row r="34" spans="1:16" ht="62.25" customHeight="1" x14ac:dyDescent="0.25">
      <c r="A34" s="10" t="s">
        <v>158</v>
      </c>
      <c r="B34" s="9"/>
      <c r="C34" s="8" t="s">
        <v>103</v>
      </c>
      <c r="D34" s="7" t="s">
        <v>157</v>
      </c>
      <c r="E34" s="6" t="s">
        <v>36</v>
      </c>
      <c r="F34" s="72">
        <f>310.2</f>
        <v>310.2</v>
      </c>
      <c r="G34" s="6"/>
      <c r="H34" s="98"/>
    </row>
    <row r="35" spans="1:16" ht="62.25" customHeight="1" x14ac:dyDescent="0.25">
      <c r="A35" s="10" t="s">
        <v>156</v>
      </c>
      <c r="B35" s="9"/>
      <c r="C35" s="8" t="s">
        <v>103</v>
      </c>
      <c r="D35" s="7" t="s">
        <v>155</v>
      </c>
      <c r="E35" s="6" t="s">
        <v>36</v>
      </c>
      <c r="F35" s="72">
        <f>2*F34</f>
        <v>620.4</v>
      </c>
      <c r="G35" s="6"/>
      <c r="H35" s="98"/>
    </row>
    <row r="36" spans="1:16" ht="62.25" customHeight="1" x14ac:dyDescent="0.25">
      <c r="A36" s="10" t="s">
        <v>154</v>
      </c>
      <c r="B36" s="9"/>
      <c r="C36" s="8" t="s">
        <v>100</v>
      </c>
      <c r="D36" s="7" t="s">
        <v>153</v>
      </c>
      <c r="E36" s="6" t="s">
        <v>36</v>
      </c>
      <c r="F36" s="72">
        <f>F34</f>
        <v>310.2</v>
      </c>
      <c r="G36" s="6"/>
      <c r="H36" s="98"/>
    </row>
    <row r="37" spans="1:16" ht="62.25" customHeight="1" x14ac:dyDescent="0.25">
      <c r="A37" s="10" t="s">
        <v>152</v>
      </c>
      <c r="B37" s="49"/>
      <c r="C37" s="8" t="s">
        <v>151</v>
      </c>
      <c r="D37" s="7" t="s">
        <v>150</v>
      </c>
      <c r="E37" s="6" t="s">
        <v>36</v>
      </c>
      <c r="F37" s="72">
        <f>52</f>
        <v>52</v>
      </c>
      <c r="G37" s="6"/>
      <c r="H37" s="98"/>
    </row>
    <row r="38" spans="1:16" x14ac:dyDescent="0.25">
      <c r="A38" s="28" t="s">
        <v>149</v>
      </c>
      <c r="B38" s="42"/>
      <c r="C38" s="41" t="s">
        <v>148</v>
      </c>
      <c r="D38" s="40" t="s">
        <v>147</v>
      </c>
      <c r="E38" s="39"/>
      <c r="F38" s="39"/>
      <c r="G38" s="6"/>
      <c r="H38" s="98"/>
    </row>
    <row r="39" spans="1:16" ht="62.25" customHeight="1" x14ac:dyDescent="0.25">
      <c r="A39" s="10" t="s">
        <v>146</v>
      </c>
      <c r="B39" s="9"/>
      <c r="C39" s="8" t="s">
        <v>145</v>
      </c>
      <c r="D39" s="7" t="s">
        <v>144</v>
      </c>
      <c r="E39" s="6" t="s">
        <v>36</v>
      </c>
      <c r="F39" s="72">
        <f>F34</f>
        <v>310.2</v>
      </c>
      <c r="G39" s="6"/>
      <c r="H39" s="98"/>
    </row>
    <row r="40" spans="1:16" ht="63.75" customHeight="1" x14ac:dyDescent="0.25">
      <c r="A40" s="10" t="s">
        <v>143</v>
      </c>
      <c r="B40" s="9"/>
      <c r="C40" s="8" t="s">
        <v>88</v>
      </c>
      <c r="D40" s="7" t="s">
        <v>142</v>
      </c>
      <c r="E40" s="6" t="s">
        <v>36</v>
      </c>
      <c r="F40" s="72">
        <f>F34</f>
        <v>310.2</v>
      </c>
      <c r="G40" s="6"/>
      <c r="H40" s="98"/>
    </row>
    <row r="41" spans="1:16" ht="60" x14ac:dyDescent="0.25">
      <c r="A41" s="10" t="s">
        <v>141</v>
      </c>
      <c r="B41" s="9"/>
      <c r="C41" s="6" t="s">
        <v>140</v>
      </c>
      <c r="D41" s="7" t="s">
        <v>139</v>
      </c>
      <c r="E41" s="6" t="s">
        <v>36</v>
      </c>
      <c r="F41" s="72">
        <f>F37</f>
        <v>52</v>
      </c>
      <c r="G41" s="6"/>
      <c r="H41" s="98"/>
    </row>
    <row r="42" spans="1:16" ht="15.75" thickBot="1" x14ac:dyDescent="0.3">
      <c r="A42" s="58">
        <v>3</v>
      </c>
      <c r="B42" s="57" t="s">
        <v>138</v>
      </c>
      <c r="C42" s="56"/>
      <c r="D42" s="55" t="s">
        <v>137</v>
      </c>
      <c r="E42" s="54"/>
      <c r="F42" s="74"/>
      <c r="G42" s="84"/>
      <c r="H42" s="11"/>
    </row>
    <row r="43" spans="1:16" ht="15.75" thickTop="1" x14ac:dyDescent="0.25">
      <c r="A43" s="53" t="s">
        <v>136</v>
      </c>
      <c r="B43" s="37"/>
      <c r="C43" s="52" t="s">
        <v>135</v>
      </c>
      <c r="D43" s="51" t="s">
        <v>134</v>
      </c>
      <c r="E43" s="50"/>
      <c r="F43" s="50"/>
      <c r="G43" s="25"/>
      <c r="H43" s="24"/>
    </row>
    <row r="44" spans="1:16" ht="75" x14ac:dyDescent="0.25">
      <c r="A44" s="10" t="s">
        <v>133</v>
      </c>
      <c r="B44" s="33"/>
      <c r="C44" s="6" t="s">
        <v>132</v>
      </c>
      <c r="D44" s="7" t="s">
        <v>131</v>
      </c>
      <c r="E44" s="6" t="s">
        <v>36</v>
      </c>
      <c r="F44" s="72">
        <f>2036+2235</f>
        <v>4271</v>
      </c>
      <c r="G44" s="6"/>
      <c r="H44" s="98"/>
    </row>
    <row r="45" spans="1:16" x14ac:dyDescent="0.25">
      <c r="A45" s="43" t="s">
        <v>130</v>
      </c>
      <c r="B45" s="42"/>
      <c r="C45" s="41"/>
      <c r="D45" s="40" t="s">
        <v>129</v>
      </c>
      <c r="E45" s="39"/>
      <c r="F45" s="39"/>
      <c r="G45" s="25"/>
      <c r="H45" s="24"/>
    </row>
    <row r="46" spans="1:16" ht="60" x14ac:dyDescent="0.25">
      <c r="A46" s="10" t="s">
        <v>128</v>
      </c>
      <c r="B46" s="33"/>
      <c r="C46" s="6" t="s">
        <v>127</v>
      </c>
      <c r="D46" s="7" t="s">
        <v>216</v>
      </c>
      <c r="E46" s="6" t="s">
        <v>3</v>
      </c>
      <c r="F46" s="72">
        <v>49</v>
      </c>
      <c r="G46" s="6"/>
      <c r="H46" s="98"/>
      <c r="K46" s="132"/>
      <c r="L46" s="132"/>
      <c r="M46" s="132"/>
      <c r="N46" s="132"/>
      <c r="O46" s="132"/>
      <c r="P46" s="132"/>
    </row>
    <row r="47" spans="1:16" ht="45" x14ac:dyDescent="0.25">
      <c r="A47" s="10" t="s">
        <v>126</v>
      </c>
      <c r="B47" s="33"/>
      <c r="C47" s="6" t="s">
        <v>125</v>
      </c>
      <c r="D47" s="7" t="s">
        <v>217</v>
      </c>
      <c r="E47" s="6" t="s">
        <v>3</v>
      </c>
      <c r="F47" s="72">
        <v>78</v>
      </c>
      <c r="G47" s="6"/>
      <c r="H47" s="98"/>
      <c r="K47" s="132"/>
      <c r="L47" s="132"/>
      <c r="M47" s="132"/>
      <c r="N47" s="132"/>
      <c r="O47" s="132"/>
      <c r="P47" s="132"/>
    </row>
    <row r="48" spans="1:16" ht="45" x14ac:dyDescent="0.25">
      <c r="A48" s="10" t="s">
        <v>124</v>
      </c>
      <c r="B48" s="33"/>
      <c r="C48" s="6" t="s">
        <v>123</v>
      </c>
      <c r="D48" s="7" t="s">
        <v>218</v>
      </c>
      <c r="E48" s="6" t="s">
        <v>3</v>
      </c>
      <c r="F48" s="72">
        <f>22+26</f>
        <v>48</v>
      </c>
      <c r="G48" s="6"/>
      <c r="H48" s="98"/>
      <c r="K48" s="132"/>
      <c r="L48" s="132"/>
      <c r="M48" s="132"/>
      <c r="N48" s="132"/>
      <c r="O48" s="132"/>
      <c r="P48" s="132"/>
    </row>
    <row r="49" spans="1:16" ht="60" x14ac:dyDescent="0.25">
      <c r="A49" s="10" t="s">
        <v>122</v>
      </c>
      <c r="B49" s="33"/>
      <c r="C49" s="6" t="s">
        <v>121</v>
      </c>
      <c r="D49" s="7" t="s">
        <v>219</v>
      </c>
      <c r="E49" s="6" t="s">
        <v>36</v>
      </c>
      <c r="F49" s="72">
        <f>(2.4+40+183.2+85.8+65.8+3.9+0.6+1.1+2+0.4+75.2+6+2+2.64+3.5+79.2+77.5+56+7.3+4+5.1+7.8+64+2.8+6.7+8.6+26.7+26.2+32.3+27.7+29.7+181.9)*0.3</f>
        <v>335.41200000000003</v>
      </c>
      <c r="G49" s="6"/>
      <c r="H49" s="98"/>
      <c r="K49" s="132"/>
      <c r="L49" s="132"/>
      <c r="M49" s="132"/>
      <c r="N49" s="132"/>
      <c r="O49" s="132"/>
      <c r="P49" s="132"/>
    </row>
    <row r="50" spans="1:16" ht="45" x14ac:dyDescent="0.25">
      <c r="A50" s="10" t="s">
        <v>120</v>
      </c>
      <c r="B50" s="9"/>
      <c r="C50" s="8" t="s">
        <v>119</v>
      </c>
      <c r="D50" s="7" t="s">
        <v>220</v>
      </c>
      <c r="E50" s="6" t="s">
        <v>36</v>
      </c>
      <c r="F50" s="72">
        <f>73.2+90.4+159.8+89.9+46.9+457.4+206.2+306.1+170.5+532.9+209+209+22.6</f>
        <v>2573.9</v>
      </c>
      <c r="G50" s="6"/>
      <c r="H50" s="98"/>
      <c r="K50" s="47"/>
      <c r="L50" s="47"/>
      <c r="M50" s="47"/>
      <c r="N50" s="47"/>
      <c r="O50" s="47"/>
      <c r="P50" s="47"/>
    </row>
    <row r="51" spans="1:16" ht="60" x14ac:dyDescent="0.25">
      <c r="A51" s="10" t="s">
        <v>118</v>
      </c>
      <c r="B51" s="33"/>
      <c r="C51" s="6" t="s">
        <v>117</v>
      </c>
      <c r="D51" s="7" t="s">
        <v>221</v>
      </c>
      <c r="E51" s="6" t="s">
        <v>36</v>
      </c>
      <c r="F51" s="72">
        <f>F57</f>
        <v>2737.3999999999996</v>
      </c>
      <c r="G51" s="6"/>
      <c r="H51" s="98"/>
      <c r="K51" s="132"/>
      <c r="L51" s="132"/>
      <c r="M51" s="132"/>
      <c r="N51" s="132"/>
      <c r="O51" s="132"/>
      <c r="P51" s="132"/>
    </row>
    <row r="52" spans="1:16" ht="59.25" customHeight="1" x14ac:dyDescent="0.25">
      <c r="A52" s="10" t="s">
        <v>116</v>
      </c>
      <c r="B52" s="33"/>
      <c r="C52" s="6" t="s">
        <v>115</v>
      </c>
      <c r="D52" s="7" t="s">
        <v>222</v>
      </c>
      <c r="E52" s="6" t="s">
        <v>47</v>
      </c>
      <c r="F52" s="72">
        <f>F70</f>
        <v>623.5</v>
      </c>
      <c r="G52" s="6"/>
      <c r="H52" s="98"/>
      <c r="K52" s="132"/>
      <c r="L52" s="132"/>
      <c r="M52" s="132"/>
      <c r="N52" s="132"/>
      <c r="O52" s="132"/>
      <c r="P52" s="132"/>
    </row>
    <row r="53" spans="1:16" ht="59.25" customHeight="1" x14ac:dyDescent="0.25">
      <c r="A53" s="10" t="s">
        <v>114</v>
      </c>
      <c r="B53" s="49"/>
      <c r="C53" s="6" t="s">
        <v>113</v>
      </c>
      <c r="D53" s="7" t="s">
        <v>223</v>
      </c>
      <c r="E53" s="48" t="s">
        <v>47</v>
      </c>
      <c r="F53" s="75">
        <f>F71</f>
        <v>623.3000000000003</v>
      </c>
      <c r="G53" s="6"/>
      <c r="H53" s="98"/>
      <c r="K53" s="47"/>
      <c r="L53" s="47"/>
      <c r="M53" s="47"/>
      <c r="N53" s="47"/>
      <c r="O53" s="47"/>
      <c r="P53" s="47"/>
    </row>
    <row r="54" spans="1:16" x14ac:dyDescent="0.25">
      <c r="A54" s="28" t="s">
        <v>112</v>
      </c>
      <c r="B54" s="42"/>
      <c r="C54" s="41" t="s">
        <v>111</v>
      </c>
      <c r="D54" s="40" t="s">
        <v>110</v>
      </c>
      <c r="E54" s="39"/>
      <c r="F54" s="39"/>
      <c r="G54" s="25"/>
      <c r="H54" s="24"/>
    </row>
    <row r="55" spans="1:16" ht="45" x14ac:dyDescent="0.25">
      <c r="A55" s="10" t="s">
        <v>109</v>
      </c>
      <c r="B55" s="9"/>
      <c r="C55" s="6" t="s">
        <v>108</v>
      </c>
      <c r="D55" s="7" t="s">
        <v>107</v>
      </c>
      <c r="E55" s="6" t="s">
        <v>36</v>
      </c>
      <c r="F55" s="72">
        <f>F62+F65+F66</f>
        <v>2729.4999999999995</v>
      </c>
      <c r="G55" s="6"/>
      <c r="H55" s="98"/>
    </row>
    <row r="56" spans="1:16" ht="62.25" customHeight="1" x14ac:dyDescent="0.25">
      <c r="A56" s="10" t="s">
        <v>106</v>
      </c>
      <c r="B56" s="9"/>
      <c r="C56" s="8" t="s">
        <v>103</v>
      </c>
      <c r="D56" s="7" t="s">
        <v>105</v>
      </c>
      <c r="E56" s="6" t="s">
        <v>36</v>
      </c>
      <c r="F56" s="72">
        <f>F62</f>
        <v>1368.6999999999998</v>
      </c>
      <c r="G56" s="6"/>
      <c r="H56" s="98"/>
    </row>
    <row r="57" spans="1:16" ht="62.25" customHeight="1" x14ac:dyDescent="0.25">
      <c r="A57" s="10" t="s">
        <v>104</v>
      </c>
      <c r="B57" s="9"/>
      <c r="C57" s="8" t="s">
        <v>103</v>
      </c>
      <c r="D57" s="7" t="s">
        <v>102</v>
      </c>
      <c r="E57" s="6" t="s">
        <v>36</v>
      </c>
      <c r="F57" s="72">
        <f>2*F56</f>
        <v>2737.3999999999996</v>
      </c>
      <c r="G57" s="6"/>
      <c r="H57" s="98"/>
    </row>
    <row r="58" spans="1:16" ht="62.25" customHeight="1" x14ac:dyDescent="0.25">
      <c r="A58" s="10" t="s">
        <v>101</v>
      </c>
      <c r="B58" s="9"/>
      <c r="C58" s="8" t="s">
        <v>100</v>
      </c>
      <c r="D58" s="7" t="s">
        <v>224</v>
      </c>
      <c r="E58" s="6" t="s">
        <v>36</v>
      </c>
      <c r="F58" s="72">
        <f>F56+(0.3*(F66+F65))</f>
        <v>1776.9399999999998</v>
      </c>
      <c r="G58" s="6"/>
      <c r="H58" s="98"/>
    </row>
    <row r="59" spans="1:16" x14ac:dyDescent="0.25">
      <c r="A59" s="38" t="s">
        <v>99</v>
      </c>
      <c r="B59" s="37"/>
      <c r="C59" s="46" t="s">
        <v>98</v>
      </c>
      <c r="D59" s="45" t="s">
        <v>97</v>
      </c>
      <c r="E59" s="44"/>
      <c r="F59" s="44"/>
      <c r="G59" s="25"/>
      <c r="H59" s="24"/>
    </row>
    <row r="60" spans="1:16" ht="60" x14ac:dyDescent="0.25">
      <c r="A60" s="10" t="s">
        <v>96</v>
      </c>
      <c r="B60" s="33"/>
      <c r="C60" s="6" t="s">
        <v>91</v>
      </c>
      <c r="D60" s="7" t="s">
        <v>95</v>
      </c>
      <c r="E60" s="6" t="s">
        <v>36</v>
      </c>
      <c r="F60" s="72">
        <f>F44</f>
        <v>4271</v>
      </c>
      <c r="G60" s="6"/>
      <c r="H60" s="98"/>
    </row>
    <row r="61" spans="1:16" ht="60" x14ac:dyDescent="0.25">
      <c r="A61" s="10" t="s">
        <v>94</v>
      </c>
      <c r="B61" s="33"/>
      <c r="C61" s="6" t="s">
        <v>88</v>
      </c>
      <c r="D61" s="7" t="s">
        <v>93</v>
      </c>
      <c r="E61" s="6" t="s">
        <v>36</v>
      </c>
      <c r="F61" s="72">
        <f>F60</f>
        <v>4271</v>
      </c>
      <c r="G61" s="6"/>
      <c r="H61" s="98"/>
    </row>
    <row r="62" spans="1:16" ht="60" x14ac:dyDescent="0.25">
      <c r="A62" s="10" t="s">
        <v>92</v>
      </c>
      <c r="B62" s="33"/>
      <c r="C62" s="6" t="s">
        <v>91</v>
      </c>
      <c r="D62" s="7" t="s">
        <v>90</v>
      </c>
      <c r="E62" s="6" t="s">
        <v>36</v>
      </c>
      <c r="F62" s="72">
        <f>73.2+457.4+305.2+532.9</f>
        <v>1368.6999999999998</v>
      </c>
      <c r="G62" s="6"/>
      <c r="H62" s="98"/>
    </row>
    <row r="63" spans="1:16" ht="60" x14ac:dyDescent="0.25">
      <c r="A63" s="10" t="s">
        <v>89</v>
      </c>
      <c r="B63" s="33"/>
      <c r="C63" s="6" t="s">
        <v>88</v>
      </c>
      <c r="D63" s="7" t="s">
        <v>87</v>
      </c>
      <c r="E63" s="6" t="s">
        <v>36</v>
      </c>
      <c r="F63" s="72">
        <f>F62</f>
        <v>1368.6999999999998</v>
      </c>
      <c r="G63" s="6"/>
      <c r="H63" s="98"/>
    </row>
    <row r="64" spans="1:16" x14ac:dyDescent="0.25">
      <c r="A64" s="38" t="s">
        <v>86</v>
      </c>
      <c r="B64" s="37"/>
      <c r="C64" s="46" t="s">
        <v>85</v>
      </c>
      <c r="D64" s="45" t="s">
        <v>84</v>
      </c>
      <c r="E64" s="44"/>
      <c r="F64" s="44"/>
      <c r="G64" s="25"/>
      <c r="H64" s="24"/>
    </row>
    <row r="65" spans="1:8" ht="45" x14ac:dyDescent="0.25">
      <c r="A65" s="10" t="s">
        <v>83</v>
      </c>
      <c r="B65" s="33"/>
      <c r="C65" s="6" t="s">
        <v>82</v>
      </c>
      <c r="D65" s="7" t="s">
        <v>81</v>
      </c>
      <c r="E65" s="6" t="s">
        <v>36</v>
      </c>
      <c r="F65" s="72">
        <f>531.6+138.1+150.1+73.7+146+80.6</f>
        <v>1120.0999999999999</v>
      </c>
      <c r="G65" s="6"/>
      <c r="H65" s="98"/>
    </row>
    <row r="66" spans="1:8" ht="45" x14ac:dyDescent="0.25">
      <c r="A66" s="10" t="s">
        <v>80</v>
      </c>
      <c r="B66" s="33"/>
      <c r="C66" s="6" t="s">
        <v>79</v>
      </c>
      <c r="D66" s="7" t="s">
        <v>78</v>
      </c>
      <c r="E66" s="6" t="s">
        <v>36</v>
      </c>
      <c r="F66" s="72">
        <f>188.7+52</f>
        <v>240.7</v>
      </c>
      <c r="G66" s="6"/>
      <c r="H66" s="98"/>
    </row>
    <row r="67" spans="1:8" x14ac:dyDescent="0.25">
      <c r="A67" s="38" t="s">
        <v>77</v>
      </c>
      <c r="B67" s="37"/>
      <c r="C67" s="36" t="s">
        <v>76</v>
      </c>
      <c r="D67" s="35" t="s">
        <v>75</v>
      </c>
      <c r="E67" s="34"/>
      <c r="F67" s="34"/>
      <c r="G67" s="25"/>
      <c r="H67" s="24"/>
    </row>
    <row r="68" spans="1:8" ht="30" x14ac:dyDescent="0.25">
      <c r="A68" s="10" t="s">
        <v>74</v>
      </c>
      <c r="B68" s="33"/>
      <c r="C68" s="8" t="s">
        <v>73</v>
      </c>
      <c r="D68" s="7" t="s">
        <v>72</v>
      </c>
      <c r="E68" s="6" t="s">
        <v>36</v>
      </c>
      <c r="F68" s="72">
        <f>F49</f>
        <v>335.41200000000003</v>
      </c>
      <c r="G68" s="6"/>
      <c r="H68" s="98"/>
    </row>
    <row r="69" spans="1:8" x14ac:dyDescent="0.25">
      <c r="A69" s="43" t="s">
        <v>71</v>
      </c>
      <c r="B69" s="42"/>
      <c r="C69" s="41" t="s">
        <v>70</v>
      </c>
      <c r="D69" s="40" t="s">
        <v>69</v>
      </c>
      <c r="E69" s="39"/>
      <c r="F69" s="39"/>
      <c r="G69" s="25"/>
      <c r="H69" s="24"/>
    </row>
    <row r="70" spans="1:8" ht="45" x14ac:dyDescent="0.25">
      <c r="A70" s="10" t="s">
        <v>68</v>
      </c>
      <c r="B70" s="9"/>
      <c r="C70" s="6" t="s">
        <v>67</v>
      </c>
      <c r="D70" s="7" t="s">
        <v>66</v>
      </c>
      <c r="E70" s="6" t="s">
        <v>47</v>
      </c>
      <c r="F70" s="72">
        <f>1.7+2.5+30.1+29.4+4.4+187.1+17.8+2+2+15+87+236.8+7.7</f>
        <v>623.5</v>
      </c>
      <c r="G70" s="6"/>
      <c r="H70" s="98"/>
    </row>
    <row r="71" spans="1:8" ht="45" x14ac:dyDescent="0.25">
      <c r="A71" s="10" t="s">
        <v>65</v>
      </c>
      <c r="B71" s="9"/>
      <c r="C71" s="6" t="s">
        <v>64</v>
      </c>
      <c r="D71" s="7" t="s">
        <v>63</v>
      </c>
      <c r="E71" s="6" t="s">
        <v>47</v>
      </c>
      <c r="F71" s="72">
        <f>1.4+39.1+40.1+2.8+167.7+43.7+2.5+6+10.4+2.5+2+4.7+24+3+2.1+4.5+2.1+2.1+5.9+2.9+1.7+2.6+3+1.8+41.2+24.3+8.7+1.2+8.5+9.1+13.1+11.2+11.5+5.7+9+1.7+3.9+3.5+6.7+4.1+18.2+5.9+31.7+1+1.6+1.2+7+1.2+7+2.9+3.6</f>
        <v>623.3000000000003</v>
      </c>
      <c r="G71" s="6"/>
      <c r="H71" s="98"/>
    </row>
    <row r="72" spans="1:8" x14ac:dyDescent="0.25">
      <c r="A72" s="38" t="s">
        <v>62</v>
      </c>
      <c r="B72" s="37"/>
      <c r="C72" s="36" t="s">
        <v>61</v>
      </c>
      <c r="D72" s="35" t="s">
        <v>60</v>
      </c>
      <c r="E72" s="34"/>
      <c r="F72" s="34"/>
      <c r="G72" s="83"/>
      <c r="H72" s="97"/>
    </row>
    <row r="73" spans="1:8" ht="45" x14ac:dyDescent="0.25">
      <c r="A73" s="10" t="s">
        <v>59</v>
      </c>
      <c r="B73" s="33"/>
      <c r="C73" s="8" t="s">
        <v>56</v>
      </c>
      <c r="D73" s="7" t="s">
        <v>58</v>
      </c>
      <c r="E73" s="6" t="s">
        <v>3</v>
      </c>
      <c r="F73" s="72">
        <v>30</v>
      </c>
      <c r="G73" s="6"/>
      <c r="H73" s="98"/>
    </row>
    <row r="74" spans="1:8" ht="30" x14ac:dyDescent="0.25">
      <c r="A74" s="10" t="s">
        <v>57</v>
      </c>
      <c r="B74" s="33"/>
      <c r="C74" s="8" t="s">
        <v>56</v>
      </c>
      <c r="D74" s="7" t="s">
        <v>55</v>
      </c>
      <c r="E74" s="6" t="s">
        <v>3</v>
      </c>
      <c r="F74" s="72">
        <v>7</v>
      </c>
      <c r="G74" s="6"/>
      <c r="H74" s="98"/>
    </row>
    <row r="75" spans="1:8" ht="60" x14ac:dyDescent="0.25">
      <c r="A75" s="10" t="s">
        <v>54</v>
      </c>
      <c r="B75" s="33"/>
      <c r="C75" s="8" t="s">
        <v>51</v>
      </c>
      <c r="D75" s="7" t="s">
        <v>53</v>
      </c>
      <c r="E75" s="6" t="s">
        <v>3</v>
      </c>
      <c r="F75" s="72">
        <v>44</v>
      </c>
      <c r="G75" s="6"/>
      <c r="H75" s="98"/>
    </row>
    <row r="76" spans="1:8" ht="75" x14ac:dyDescent="0.25">
      <c r="A76" s="10" t="s">
        <v>52</v>
      </c>
      <c r="B76" s="99"/>
      <c r="C76" s="8" t="s">
        <v>51</v>
      </c>
      <c r="D76" s="7" t="s">
        <v>50</v>
      </c>
      <c r="E76" s="6" t="s">
        <v>3</v>
      </c>
      <c r="F76" s="72">
        <v>39</v>
      </c>
      <c r="G76" s="6"/>
      <c r="H76" s="98"/>
    </row>
    <row r="77" spans="1:8" s="29" customFormat="1" ht="30" x14ac:dyDescent="0.25">
      <c r="A77" s="10" t="s">
        <v>49</v>
      </c>
      <c r="B77" s="30"/>
      <c r="C77" s="32"/>
      <c r="D77" s="31" t="s">
        <v>48</v>
      </c>
      <c r="E77" s="30" t="s">
        <v>47</v>
      </c>
      <c r="F77" s="76">
        <v>197.5</v>
      </c>
      <c r="G77" s="32"/>
      <c r="H77" s="100"/>
    </row>
    <row r="78" spans="1:8" x14ac:dyDescent="0.25">
      <c r="A78" s="16" t="s">
        <v>46</v>
      </c>
      <c r="B78" s="15"/>
      <c r="C78" s="15" t="s">
        <v>45</v>
      </c>
      <c r="D78" s="134" t="s">
        <v>44</v>
      </c>
      <c r="E78" s="134"/>
      <c r="F78" s="135"/>
      <c r="G78" s="15"/>
      <c r="H78" s="101"/>
    </row>
    <row r="79" spans="1:8" x14ac:dyDescent="0.25">
      <c r="A79" s="28" t="s">
        <v>43</v>
      </c>
      <c r="B79" s="27" t="s">
        <v>42</v>
      </c>
      <c r="C79" s="27" t="s">
        <v>41</v>
      </c>
      <c r="D79" s="136" t="s">
        <v>40</v>
      </c>
      <c r="E79" s="136"/>
      <c r="F79" s="137"/>
      <c r="G79" s="27"/>
      <c r="H79" s="102"/>
    </row>
    <row r="80" spans="1:8" ht="45" x14ac:dyDescent="0.25">
      <c r="A80" s="10" t="s">
        <v>39</v>
      </c>
      <c r="B80" s="9"/>
      <c r="C80" s="8" t="s">
        <v>38</v>
      </c>
      <c r="D80" s="7" t="s">
        <v>37</v>
      </c>
      <c r="E80" s="6" t="s">
        <v>36</v>
      </c>
      <c r="F80" s="77">
        <v>332.88</v>
      </c>
      <c r="G80" s="6"/>
      <c r="H80" s="98"/>
    </row>
    <row r="81" spans="1:8" ht="45" x14ac:dyDescent="0.25">
      <c r="A81" s="10" t="s">
        <v>35</v>
      </c>
      <c r="B81" s="9"/>
      <c r="C81" s="8" t="s">
        <v>34</v>
      </c>
      <c r="D81" s="7" t="s">
        <v>33</v>
      </c>
      <c r="E81" s="6" t="s">
        <v>3</v>
      </c>
      <c r="F81" s="72">
        <v>36</v>
      </c>
      <c r="G81" s="6"/>
      <c r="H81" s="98"/>
    </row>
    <row r="82" spans="1:8" x14ac:dyDescent="0.25">
      <c r="A82" s="28" t="s">
        <v>32</v>
      </c>
      <c r="B82" s="27" t="s">
        <v>31</v>
      </c>
      <c r="C82" s="27" t="s">
        <v>30</v>
      </c>
      <c r="D82" s="26" t="s">
        <v>29</v>
      </c>
      <c r="E82" s="25"/>
      <c r="F82" s="78"/>
      <c r="G82" s="27"/>
      <c r="H82" s="102"/>
    </row>
    <row r="83" spans="1:8" s="18" customFormat="1" ht="45" x14ac:dyDescent="0.25">
      <c r="A83" s="17" t="s">
        <v>28</v>
      </c>
      <c r="B83" s="22"/>
      <c r="C83" s="8" t="s">
        <v>27</v>
      </c>
      <c r="D83" s="23" t="s">
        <v>26</v>
      </c>
      <c r="E83" s="19" t="s">
        <v>3</v>
      </c>
      <c r="F83" s="79">
        <f>49-18+10-4</f>
        <v>37</v>
      </c>
      <c r="G83" s="21"/>
      <c r="H83" s="103"/>
    </row>
    <row r="84" spans="1:8" s="18" customFormat="1" ht="30" x14ac:dyDescent="0.25">
      <c r="A84" s="17" t="s">
        <v>25</v>
      </c>
      <c r="B84" s="22"/>
      <c r="C84" s="8" t="s">
        <v>24</v>
      </c>
      <c r="D84" s="20" t="s">
        <v>23</v>
      </c>
      <c r="E84" s="19" t="s">
        <v>3</v>
      </c>
      <c r="F84" s="79">
        <v>25</v>
      </c>
      <c r="G84" s="21"/>
      <c r="H84" s="103"/>
    </row>
    <row r="85" spans="1:8" s="18" customFormat="1" ht="30" x14ac:dyDescent="0.25">
      <c r="A85" s="17" t="s">
        <v>22</v>
      </c>
      <c r="B85" s="22"/>
      <c r="C85" s="8" t="s">
        <v>21</v>
      </c>
      <c r="D85" s="20" t="s">
        <v>20</v>
      </c>
      <c r="E85" s="19" t="s">
        <v>3</v>
      </c>
      <c r="F85" s="79">
        <v>13</v>
      </c>
      <c r="G85" s="21"/>
      <c r="H85" s="103"/>
    </row>
    <row r="86" spans="1:8" s="18" customFormat="1" ht="30" x14ac:dyDescent="0.25">
      <c r="A86" s="17" t="s">
        <v>19</v>
      </c>
      <c r="B86" s="22"/>
      <c r="C86" s="8" t="s">
        <v>18</v>
      </c>
      <c r="D86" s="20" t="s">
        <v>17</v>
      </c>
      <c r="E86" s="19" t="s">
        <v>3</v>
      </c>
      <c r="F86" s="79">
        <v>54</v>
      </c>
      <c r="G86" s="21"/>
      <c r="H86" s="103"/>
    </row>
    <row r="87" spans="1:8" s="18" customFormat="1" ht="30" x14ac:dyDescent="0.25">
      <c r="A87" s="17" t="s">
        <v>16</v>
      </c>
      <c r="B87" s="21"/>
      <c r="C87" s="8" t="s">
        <v>15</v>
      </c>
      <c r="D87" s="20" t="s">
        <v>14</v>
      </c>
      <c r="E87" s="19" t="s">
        <v>3</v>
      </c>
      <c r="F87" s="79">
        <v>14</v>
      </c>
      <c r="G87" s="21"/>
      <c r="H87" s="103"/>
    </row>
    <row r="88" spans="1:8" x14ac:dyDescent="0.25">
      <c r="A88" s="17" t="s">
        <v>13</v>
      </c>
      <c r="B88" s="9"/>
      <c r="C88" s="8"/>
      <c r="D88" s="7" t="s">
        <v>12</v>
      </c>
      <c r="E88" s="6" t="s">
        <v>3</v>
      </c>
      <c r="F88" s="72">
        <v>42</v>
      </c>
      <c r="G88" s="6"/>
      <c r="H88" s="98"/>
    </row>
    <row r="89" spans="1:8" ht="30" x14ac:dyDescent="0.25">
      <c r="A89" s="17" t="s">
        <v>11</v>
      </c>
      <c r="B89" s="9"/>
      <c r="C89" s="8"/>
      <c r="D89" s="7" t="s">
        <v>10</v>
      </c>
      <c r="E89" s="6" t="s">
        <v>3</v>
      </c>
      <c r="F89" s="72">
        <v>46</v>
      </c>
      <c r="G89" s="6"/>
      <c r="H89" s="98"/>
    </row>
    <row r="90" spans="1:8" x14ac:dyDescent="0.25">
      <c r="A90" s="16">
        <v>5</v>
      </c>
      <c r="B90" s="15"/>
      <c r="C90" s="14" t="s">
        <v>9</v>
      </c>
      <c r="D90" s="13" t="s">
        <v>8</v>
      </c>
      <c r="E90" s="12"/>
      <c r="F90" s="80"/>
      <c r="G90" s="84"/>
      <c r="H90" s="11"/>
    </row>
    <row r="91" spans="1:8" ht="45" x14ac:dyDescent="0.25">
      <c r="A91" s="10" t="s">
        <v>7</v>
      </c>
      <c r="B91" s="9"/>
      <c r="C91" s="8"/>
      <c r="D91" s="7" t="s">
        <v>6</v>
      </c>
      <c r="E91" s="6" t="s">
        <v>3</v>
      </c>
      <c r="F91" s="72">
        <v>1</v>
      </c>
      <c r="G91" s="6"/>
      <c r="H91" s="98"/>
    </row>
    <row r="92" spans="1:8" ht="30.75" thickBot="1" x14ac:dyDescent="0.3">
      <c r="A92" s="104" t="s">
        <v>5</v>
      </c>
      <c r="B92" s="105"/>
      <c r="C92" s="106"/>
      <c r="D92" s="107" t="s">
        <v>4</v>
      </c>
      <c r="E92" s="108" t="s">
        <v>3</v>
      </c>
      <c r="F92" s="109">
        <v>1</v>
      </c>
      <c r="G92" s="108"/>
      <c r="H92" s="110"/>
    </row>
    <row r="93" spans="1:8" s="5" customFormat="1" x14ac:dyDescent="0.25">
      <c r="A93" s="123" t="s">
        <v>2</v>
      </c>
      <c r="B93" s="124"/>
      <c r="C93" s="124"/>
      <c r="D93" s="124"/>
      <c r="E93" s="124"/>
      <c r="F93" s="124"/>
      <c r="G93" s="125"/>
      <c r="H93" s="111"/>
    </row>
    <row r="94" spans="1:8" x14ac:dyDescent="0.25">
      <c r="A94" s="126" t="s">
        <v>1</v>
      </c>
      <c r="B94" s="127"/>
      <c r="C94" s="127"/>
      <c r="D94" s="127"/>
      <c r="E94" s="127"/>
      <c r="F94" s="127"/>
      <c r="G94" s="128"/>
      <c r="H94" s="112"/>
    </row>
    <row r="95" spans="1:8" ht="15.75" thickBot="1" x14ac:dyDescent="0.3">
      <c r="A95" s="129" t="s">
        <v>0</v>
      </c>
      <c r="B95" s="130"/>
      <c r="C95" s="130"/>
      <c r="D95" s="130"/>
      <c r="E95" s="130"/>
      <c r="F95" s="130"/>
      <c r="G95" s="131"/>
      <c r="H95" s="113"/>
    </row>
  </sheetData>
  <mergeCells count="15">
    <mergeCell ref="K49:P49"/>
    <mergeCell ref="K52:P52"/>
    <mergeCell ref="D78:F78"/>
    <mergeCell ref="D79:F79"/>
    <mergeCell ref="K51:P51"/>
    <mergeCell ref="K48:P48"/>
    <mergeCell ref="K12:P12"/>
    <mergeCell ref="K28:P28"/>
    <mergeCell ref="K46:P46"/>
    <mergeCell ref="K47:P47"/>
    <mergeCell ref="C1:D1"/>
    <mergeCell ref="A2:H2"/>
    <mergeCell ref="A93:G93"/>
    <mergeCell ref="A94:G94"/>
    <mergeCell ref="A95:G95"/>
  </mergeCells>
  <pageMargins left="0.7" right="0.7" top="0.75" bottom="0.75" header="0.3" footer="0.3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4361W P</vt:lpstr>
      <vt:lpstr>' 4361W P'!Obszar_wydruku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K.Jóźwik</dc:creator>
  <cp:lastModifiedBy>K.Jóźwik</cp:lastModifiedBy>
  <dcterms:created xsi:type="dcterms:W3CDTF">2023-10-12T05:48:16Z</dcterms:created>
  <dcterms:modified xsi:type="dcterms:W3CDTF">2023-10-12T09:15:23Z</dcterms:modified>
</cp:coreProperties>
</file>