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TRYB PODSTAWOWY 3. ŻYWN - Dostawa WARZYW I OWOCÓW na 2025\2. Dokumentacja przetargowa\"/>
    </mc:Choice>
  </mc:AlternateContent>
  <xr:revisionPtr revIDLastSave="0" documentId="13_ncr:1_{CF46F6F9-F250-445D-9EAA-8E4D1569CBB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1" l="1"/>
  <c r="J16" i="1" l="1"/>
  <c r="M16" i="1" s="1"/>
  <c r="N16" i="1" s="1"/>
  <c r="O16" i="1" s="1"/>
  <c r="J17" i="1"/>
  <c r="M17" i="1" s="1"/>
  <c r="N17" i="1" s="1"/>
  <c r="O17" i="1" s="1"/>
  <c r="J18" i="1"/>
  <c r="M18" i="1" s="1"/>
  <c r="N18" i="1" s="1"/>
  <c r="O18" i="1" s="1"/>
  <c r="J19" i="1"/>
  <c r="M19" i="1" s="1"/>
  <c r="N19" i="1" s="1"/>
  <c r="O19" i="1" s="1"/>
  <c r="J20" i="1"/>
  <c r="M20" i="1" s="1"/>
  <c r="N20" i="1" s="1"/>
  <c r="O20" i="1" s="1"/>
  <c r="J21" i="1"/>
  <c r="M21" i="1" s="1"/>
  <c r="N21" i="1" s="1"/>
  <c r="O21" i="1" s="1"/>
  <c r="J22" i="1"/>
  <c r="M22" i="1" s="1"/>
  <c r="N22" i="1" s="1"/>
  <c r="O22" i="1" s="1"/>
  <c r="J23" i="1"/>
  <c r="M23" i="1" s="1"/>
  <c r="N23" i="1" s="1"/>
  <c r="O23" i="1" s="1"/>
  <c r="J24" i="1"/>
  <c r="M24" i="1" s="1"/>
  <c r="N24" i="1" s="1"/>
  <c r="O24" i="1" s="1"/>
  <c r="J25" i="1"/>
  <c r="M25" i="1" s="1"/>
  <c r="N25" i="1" s="1"/>
  <c r="O25" i="1" s="1"/>
  <c r="J26" i="1"/>
  <c r="M26" i="1" s="1"/>
  <c r="N26" i="1" s="1"/>
  <c r="O26" i="1" s="1"/>
  <c r="J27" i="1"/>
  <c r="M27" i="1" s="1"/>
  <c r="N27" i="1" s="1"/>
  <c r="O27" i="1" s="1"/>
  <c r="J28" i="1"/>
  <c r="M28" i="1" s="1"/>
  <c r="N28" i="1" s="1"/>
  <c r="O28" i="1" s="1"/>
  <c r="J29" i="1"/>
  <c r="M29" i="1" s="1"/>
  <c r="N29" i="1" s="1"/>
  <c r="O29" i="1" s="1"/>
  <c r="J30" i="1"/>
  <c r="M30" i="1" s="1"/>
  <c r="N30" i="1" s="1"/>
  <c r="O30" i="1" s="1"/>
  <c r="J31" i="1"/>
  <c r="M31" i="1" s="1"/>
  <c r="N31" i="1" s="1"/>
  <c r="O31" i="1" s="1"/>
  <c r="J32" i="1"/>
  <c r="M32" i="1" s="1"/>
  <c r="N32" i="1" s="1"/>
  <c r="O32" i="1" s="1"/>
  <c r="J33" i="1"/>
  <c r="M33" i="1" s="1"/>
  <c r="N33" i="1" s="1"/>
  <c r="O33" i="1" s="1"/>
  <c r="J34" i="1"/>
  <c r="M34" i="1" s="1"/>
  <c r="N34" i="1" s="1"/>
  <c r="O34" i="1" s="1"/>
  <c r="J35" i="1"/>
  <c r="M35" i="1" s="1"/>
  <c r="N35" i="1" s="1"/>
  <c r="O35" i="1" s="1"/>
  <c r="J36" i="1"/>
  <c r="M36" i="1" s="1"/>
  <c r="N36" i="1" s="1"/>
  <c r="O36" i="1" s="1"/>
  <c r="J37" i="1"/>
  <c r="M37" i="1" s="1"/>
  <c r="N37" i="1" s="1"/>
  <c r="O37" i="1" s="1"/>
  <c r="J38" i="1"/>
  <c r="M38" i="1" s="1"/>
  <c r="N38" i="1" s="1"/>
  <c r="O38" i="1" s="1"/>
  <c r="J39" i="1"/>
  <c r="M39" i="1" s="1"/>
  <c r="N39" i="1" s="1"/>
  <c r="O39" i="1" s="1"/>
  <c r="J40" i="1"/>
  <c r="M40" i="1" s="1"/>
  <c r="N40" i="1" s="1"/>
  <c r="O40" i="1" s="1"/>
  <c r="J41" i="1"/>
  <c r="M41" i="1" s="1"/>
  <c r="N41" i="1" s="1"/>
  <c r="O41" i="1" s="1"/>
  <c r="J42" i="1"/>
  <c r="M42" i="1" s="1"/>
  <c r="N42" i="1" s="1"/>
  <c r="O42" i="1" s="1"/>
  <c r="J43" i="1"/>
  <c r="M43" i="1" s="1"/>
  <c r="N43" i="1" s="1"/>
  <c r="O43" i="1" s="1"/>
  <c r="J44" i="1"/>
  <c r="M44" i="1" s="1"/>
  <c r="N44" i="1" s="1"/>
  <c r="O44" i="1" s="1"/>
  <c r="J45" i="1"/>
  <c r="M45" i="1" s="1"/>
  <c r="N45" i="1" s="1"/>
  <c r="O45" i="1" s="1"/>
  <c r="J46" i="1"/>
  <c r="M46" i="1" s="1"/>
  <c r="N46" i="1" s="1"/>
  <c r="O46" i="1" s="1"/>
  <c r="J47" i="1"/>
  <c r="M47" i="1" s="1"/>
  <c r="N47" i="1" s="1"/>
  <c r="O47" i="1" s="1"/>
  <c r="J48" i="1"/>
  <c r="M48" i="1" s="1"/>
  <c r="N48" i="1" s="1"/>
  <c r="O48" i="1" s="1"/>
  <c r="J49" i="1"/>
  <c r="M49" i="1" s="1"/>
  <c r="N49" i="1" s="1"/>
  <c r="O49" i="1" s="1"/>
  <c r="J50" i="1"/>
  <c r="M50" i="1" s="1"/>
  <c r="N50" i="1" s="1"/>
  <c r="O50" i="1" s="1"/>
  <c r="J51" i="1"/>
  <c r="M51" i="1" s="1"/>
  <c r="N51" i="1" s="1"/>
  <c r="O51" i="1" s="1"/>
  <c r="J52" i="1"/>
  <c r="M52" i="1" s="1"/>
  <c r="N52" i="1" s="1"/>
  <c r="O52" i="1" s="1"/>
  <c r="J53" i="1"/>
  <c r="M53" i="1" s="1"/>
  <c r="N53" i="1" s="1"/>
  <c r="O53" i="1" s="1"/>
  <c r="J54" i="1"/>
  <c r="M54" i="1" s="1"/>
  <c r="N54" i="1" s="1"/>
  <c r="O54" i="1" s="1"/>
  <c r="J55" i="1"/>
  <c r="M55" i="1" s="1"/>
  <c r="N55" i="1" s="1"/>
  <c r="O55" i="1" s="1"/>
  <c r="J56" i="1"/>
  <c r="M56" i="1" s="1"/>
  <c r="N56" i="1" s="1"/>
  <c r="O56" i="1" s="1"/>
  <c r="J57" i="1"/>
  <c r="M57" i="1" s="1"/>
  <c r="N57" i="1" s="1"/>
  <c r="O57" i="1" s="1"/>
  <c r="J58" i="1"/>
  <c r="M58" i="1" s="1"/>
  <c r="N58" i="1" s="1"/>
  <c r="O58" i="1" s="1"/>
  <c r="J59" i="1"/>
  <c r="M59" i="1" s="1"/>
  <c r="N59" i="1" s="1"/>
  <c r="O59" i="1" s="1"/>
  <c r="J60" i="1"/>
  <c r="M60" i="1" s="1"/>
  <c r="N60" i="1" s="1"/>
  <c r="O60" i="1" s="1"/>
  <c r="J61" i="1"/>
  <c r="M61" i="1" s="1"/>
  <c r="N61" i="1" s="1"/>
  <c r="O61" i="1" s="1"/>
  <c r="J62" i="1"/>
  <c r="M62" i="1" s="1"/>
  <c r="N62" i="1" s="1"/>
  <c r="O62" i="1" s="1"/>
  <c r="J63" i="1"/>
  <c r="M63" i="1" s="1"/>
  <c r="N63" i="1" s="1"/>
  <c r="O63" i="1" s="1"/>
  <c r="J64" i="1"/>
  <c r="M64" i="1" s="1"/>
  <c r="N64" i="1" s="1"/>
  <c r="O64" i="1" s="1"/>
  <c r="J65" i="1"/>
  <c r="M65" i="1" s="1"/>
  <c r="N65" i="1" s="1"/>
  <c r="O65" i="1" s="1"/>
  <c r="J66" i="1"/>
  <c r="M66" i="1" s="1"/>
  <c r="N66" i="1" s="1"/>
  <c r="O66" i="1" s="1"/>
  <c r="J67" i="1"/>
  <c r="M67" i="1" s="1"/>
  <c r="N67" i="1" s="1"/>
  <c r="O67" i="1" s="1"/>
  <c r="J68" i="1"/>
  <c r="M68" i="1" s="1"/>
  <c r="N68" i="1" s="1"/>
  <c r="O68" i="1" s="1"/>
  <c r="J69" i="1"/>
  <c r="M69" i="1" s="1"/>
  <c r="N69" i="1" s="1"/>
  <c r="O69" i="1" s="1"/>
  <c r="J70" i="1"/>
  <c r="M70" i="1" s="1"/>
  <c r="N70" i="1" s="1"/>
  <c r="O70" i="1" s="1"/>
  <c r="J71" i="1"/>
  <c r="M71" i="1" s="1"/>
  <c r="N71" i="1" s="1"/>
  <c r="O71" i="1" s="1"/>
  <c r="J72" i="1"/>
  <c r="M72" i="1" s="1"/>
  <c r="N72" i="1" s="1"/>
  <c r="O72" i="1" s="1"/>
  <c r="J73" i="1"/>
  <c r="M73" i="1" s="1"/>
  <c r="N73" i="1" s="1"/>
  <c r="O73" i="1" s="1"/>
  <c r="J15" i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K71" i="1" l="1"/>
  <c r="L71" i="1" s="1"/>
  <c r="K67" i="1"/>
  <c r="L67" i="1" s="1"/>
  <c r="K63" i="1"/>
  <c r="L63" i="1" s="1"/>
  <c r="K59" i="1"/>
  <c r="L59" i="1" s="1"/>
  <c r="K55" i="1"/>
  <c r="L55" i="1" s="1"/>
  <c r="K51" i="1"/>
  <c r="L51" i="1" s="1"/>
  <c r="K47" i="1"/>
  <c r="L47" i="1" s="1"/>
  <c r="K43" i="1"/>
  <c r="L43" i="1" s="1"/>
  <c r="K39" i="1"/>
  <c r="L39" i="1" s="1"/>
  <c r="K35" i="1"/>
  <c r="L35" i="1" s="1"/>
  <c r="K31" i="1"/>
  <c r="L31" i="1" s="1"/>
  <c r="K27" i="1"/>
  <c r="L27" i="1" s="1"/>
  <c r="K23" i="1"/>
  <c r="L23" i="1" s="1"/>
  <c r="K19" i="1"/>
  <c r="L19" i="1" s="1"/>
  <c r="K70" i="1"/>
  <c r="L70" i="1" s="1"/>
  <c r="K66" i="1"/>
  <c r="L66" i="1" s="1"/>
  <c r="K62" i="1"/>
  <c r="L62" i="1" s="1"/>
  <c r="K58" i="1"/>
  <c r="L58" i="1" s="1"/>
  <c r="K54" i="1"/>
  <c r="L54" i="1" s="1"/>
  <c r="K50" i="1"/>
  <c r="L50" i="1" s="1"/>
  <c r="K46" i="1"/>
  <c r="L46" i="1" s="1"/>
  <c r="K42" i="1"/>
  <c r="L42" i="1" s="1"/>
  <c r="K38" i="1"/>
  <c r="L38" i="1" s="1"/>
  <c r="K34" i="1"/>
  <c r="L34" i="1" s="1"/>
  <c r="K30" i="1"/>
  <c r="L30" i="1" s="1"/>
  <c r="K26" i="1"/>
  <c r="L26" i="1" s="1"/>
  <c r="K22" i="1"/>
  <c r="L22" i="1" s="1"/>
  <c r="K18" i="1"/>
  <c r="L18" i="1" s="1"/>
  <c r="K73" i="1"/>
  <c r="L73" i="1" s="1"/>
  <c r="K69" i="1"/>
  <c r="L69" i="1" s="1"/>
  <c r="K65" i="1"/>
  <c r="L65" i="1" s="1"/>
  <c r="K61" i="1"/>
  <c r="L61" i="1" s="1"/>
  <c r="K57" i="1"/>
  <c r="L57" i="1" s="1"/>
  <c r="K53" i="1"/>
  <c r="L53" i="1" s="1"/>
  <c r="K49" i="1"/>
  <c r="L49" i="1" s="1"/>
  <c r="K45" i="1"/>
  <c r="L45" i="1" s="1"/>
  <c r="K41" i="1"/>
  <c r="L41" i="1" s="1"/>
  <c r="K37" i="1"/>
  <c r="L37" i="1" s="1"/>
  <c r="K33" i="1"/>
  <c r="L33" i="1" s="1"/>
  <c r="K29" i="1"/>
  <c r="L29" i="1" s="1"/>
  <c r="K25" i="1"/>
  <c r="L25" i="1" s="1"/>
  <c r="K21" i="1"/>
  <c r="L21" i="1" s="1"/>
  <c r="K17" i="1"/>
  <c r="L17" i="1" s="1"/>
  <c r="K72" i="1"/>
  <c r="L72" i="1" s="1"/>
  <c r="K68" i="1"/>
  <c r="L68" i="1" s="1"/>
  <c r="K64" i="1"/>
  <c r="L64" i="1" s="1"/>
  <c r="K60" i="1"/>
  <c r="L60" i="1" s="1"/>
  <c r="K56" i="1"/>
  <c r="L56" i="1" s="1"/>
  <c r="K52" i="1"/>
  <c r="L52" i="1" s="1"/>
  <c r="K48" i="1"/>
  <c r="L48" i="1" s="1"/>
  <c r="K44" i="1"/>
  <c r="L44" i="1" s="1"/>
  <c r="K40" i="1"/>
  <c r="L40" i="1" s="1"/>
  <c r="K36" i="1"/>
  <c r="L36" i="1" s="1"/>
  <c r="K32" i="1"/>
  <c r="L32" i="1" s="1"/>
  <c r="K28" i="1"/>
  <c r="L28" i="1" s="1"/>
  <c r="K24" i="1"/>
  <c r="L24" i="1" s="1"/>
  <c r="K20" i="1"/>
  <c r="L20" i="1" s="1"/>
  <c r="K16" i="1"/>
  <c r="L16" i="1" s="1"/>
  <c r="G15" i="1"/>
  <c r="H15" i="1" l="1"/>
  <c r="I15" i="1" s="1"/>
  <c r="H76" i="1" l="1"/>
  <c r="I75" i="1"/>
  <c r="H77" i="1" l="1"/>
  <c r="M15" i="1"/>
  <c r="N15" i="1" s="1"/>
  <c r="O15" i="1" s="1"/>
  <c r="K15" i="1"/>
  <c r="L15" i="1" s="1"/>
  <c r="K76" i="1" l="1"/>
  <c r="N76" i="1"/>
  <c r="L75" i="1"/>
  <c r="O75" i="1"/>
  <c r="K77" i="1" l="1"/>
  <c r="N77" i="1"/>
</calcChain>
</file>

<file path=xl/sharedStrings.xml><?xml version="1.0" encoding="utf-8"?>
<sst xmlns="http://schemas.openxmlformats.org/spreadsheetml/2006/main" count="217" uniqueCount="152">
  <si>
    <t>Lp.</t>
  </si>
  <si>
    <t>Nazwa</t>
  </si>
  <si>
    <t>Jm</t>
  </si>
  <si>
    <t>Zamówienie podstawowe</t>
  </si>
  <si>
    <t>Ilość</t>
  </si>
  <si>
    <t>Stawka VAT (%)</t>
  </si>
  <si>
    <t>Cena jednostkowa brutto (zł)</t>
  </si>
  <si>
    <t>Wartość  brutto (zł)</t>
  </si>
  <si>
    <t>Ilość do</t>
  </si>
  <si>
    <t>kg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</si>
  <si>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</si>
  <si>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</si>
  <si>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</si>
  <si>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</si>
  <si>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</si>
  <si>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</si>
  <si>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</si>
  <si>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</si>
  <si>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</si>
  <si>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</si>
  <si>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</si>
  <si>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</si>
  <si>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Wartość netto (zł)</t>
  </si>
  <si>
    <t>Cena jednostkowa netto (zł)</t>
  </si>
  <si>
    <t>kol.8 =  kol.4 x kol.5</t>
  </si>
  <si>
    <t>kol.7 =  kol.5 + kol.6 (VAT)</t>
  </si>
  <si>
    <t xml:space="preserve">kol.9 =  kol.8 +  kol.6 (VAT) </t>
  </si>
  <si>
    <t>kol.11 =  kol.10 x kol.5</t>
  </si>
  <si>
    <t>kol.12 = kol.11 + kol.6 (VAT)</t>
  </si>
  <si>
    <t>kol.14 =  kol.13 x kol.5</t>
  </si>
  <si>
    <t>kol.15 = kol.14 + kol.6 (VAT)</t>
  </si>
  <si>
    <t>Ziemniaki jadalne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</si>
  <si>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</si>
  <si>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</si>
  <si>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</si>
  <si>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</si>
  <si>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</si>
  <si>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</si>
  <si>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</si>
  <si>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</si>
  <si>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</si>
  <si>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</si>
  <si>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</si>
  <si>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</si>
  <si>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</si>
  <si>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</si>
  <si>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</si>
  <si>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</si>
  <si>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</si>
  <si>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</si>
  <si>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</si>
  <si>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</si>
  <si>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</si>
  <si>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</si>
  <si>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</si>
  <si>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</si>
  <si>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</si>
  <si>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</si>
  <si>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</si>
  <si>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</si>
  <si>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</si>
  <si>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</si>
  <si>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</si>
  <si>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</si>
  <si>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</si>
  <si>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</si>
  <si>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</si>
  <si>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</si>
  <si>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</si>
  <si>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Winogrona</t>
  </si>
  <si>
    <t>Kiwi</t>
  </si>
  <si>
    <t>Mandarynki</t>
  </si>
  <si>
    <t>Pomarańcze</t>
  </si>
  <si>
    <t>Cytryny</t>
  </si>
  <si>
    <t>Banany</t>
  </si>
  <si>
    <t>Brzoskwinie</t>
  </si>
  <si>
    <t>Arbuz</t>
  </si>
  <si>
    <t>Truskawka</t>
  </si>
  <si>
    <t xml:space="preserve">Śliwki </t>
  </si>
  <si>
    <t>Czereśnie</t>
  </si>
  <si>
    <t xml:space="preserve">Wiśnie </t>
  </si>
  <si>
    <t>Nektarynki</t>
  </si>
  <si>
    <t xml:space="preserve">Gruszki </t>
  </si>
  <si>
    <t xml:space="preserve">Jabłka </t>
  </si>
  <si>
    <t>Cukinia</t>
  </si>
  <si>
    <t>Botwina</t>
  </si>
  <si>
    <t xml:space="preserve">Fasola szparagowa </t>
  </si>
  <si>
    <t>Cebula czerwona</t>
  </si>
  <si>
    <t xml:space="preserve">Pieczarki </t>
  </si>
  <si>
    <t>Czosnek</t>
  </si>
  <si>
    <t xml:space="preserve">Szczypiorek </t>
  </si>
  <si>
    <t xml:space="preserve">Koperek zielony </t>
  </si>
  <si>
    <t xml:space="preserve">Natka pietruszki </t>
  </si>
  <si>
    <t>Rzodkiewka</t>
  </si>
  <si>
    <t>Kalafior</t>
  </si>
  <si>
    <t>Kapusta brukselska świeża</t>
  </si>
  <si>
    <t>Kapusta pekińska</t>
  </si>
  <si>
    <t>Kapusta włoska</t>
  </si>
  <si>
    <t>Sałata lodowa</t>
  </si>
  <si>
    <t>Sałata karbowana</t>
  </si>
  <si>
    <t>Rukola</t>
  </si>
  <si>
    <t>Sałata</t>
  </si>
  <si>
    <t xml:space="preserve">Ogórki </t>
  </si>
  <si>
    <t>Pomidor cherry</t>
  </si>
  <si>
    <t>Pomidory</t>
  </si>
  <si>
    <t>Papryka słodka</t>
  </si>
  <si>
    <t>Kapusta czerwona</t>
  </si>
  <si>
    <t xml:space="preserve">Kapusta  biała </t>
  </si>
  <si>
    <t>Por</t>
  </si>
  <si>
    <t xml:space="preserve">Cebula </t>
  </si>
  <si>
    <t>Seler korzeniowy</t>
  </si>
  <si>
    <t xml:space="preserve">Pietruszka korzeniowa </t>
  </si>
  <si>
    <t>Marchew</t>
  </si>
  <si>
    <t>Buraki ćwikłowe</t>
  </si>
  <si>
    <t>Ziemniaki wczesne</t>
  </si>
  <si>
    <t>Razem wartość podatku VAT (razem wartość brutto minus razem wartość netto):</t>
  </si>
  <si>
    <t>Razem wartość brutto (suma pozycji odpowiednio z kol. 9, 12, 15):</t>
  </si>
  <si>
    <t>Razem wartość netto (suma pozycji odpowiednio z kol. 8, 11, 14):</t>
  </si>
  <si>
    <t>Rabarbar</t>
  </si>
  <si>
    <t>Szczegółowa oferta cenowa</t>
  </si>
  <si>
    <t>Ogórki małosolne</t>
  </si>
  <si>
    <t>Seler naciowy</t>
  </si>
  <si>
    <t>Kalarepa</t>
  </si>
  <si>
    <t>50.</t>
  </si>
  <si>
    <t>51.</t>
  </si>
  <si>
    <t>52.</t>
  </si>
  <si>
    <t>53.</t>
  </si>
  <si>
    <t>54.</t>
  </si>
  <si>
    <t>kg* - cena kilograma produktu po ocieku (wsadu)</t>
  </si>
  <si>
    <t>Borówka</t>
  </si>
  <si>
    <t xml:space="preserve">  ………………………..</t>
  </si>
  <si>
    <t>(miejscowość data)</t>
  </si>
  <si>
    <t>Zamówienie w ramach opcji</t>
  </si>
  <si>
    <t>Zamówienie podstawowe + opcja</t>
  </si>
  <si>
    <t>* - Uwaga: W formularzu zostały wpisane obowiązujące (zgodnie z wiedzą Zamawiającego) stawki podatku od towarów i usług VAT. W przypadku gdyby stawki uległy zmianie, lub Wykonawca stosowałby inną stawkę podatku - proszę dokonać korekty w formularzu i w ofercie wpisać właściwą stawkę podatku VAT.</t>
  </si>
  <si>
    <t>kg*</t>
  </si>
  <si>
    <t>Załącznik nr 5</t>
  </si>
  <si>
    <r>
      <t xml:space="preserve">Dostawa </t>
    </r>
    <r>
      <rPr>
        <b/>
        <u/>
        <sz val="10"/>
        <rFont val="Arial"/>
        <family val="2"/>
        <charset val="238"/>
      </rPr>
      <t>WARZYW I OWOCÓW</t>
    </r>
  </si>
  <si>
    <t>UWAGA: Dokument należy wypełnić i podpisać kwalifikowanym podpisem elektronicznym lub podpisem zaufanym lub podpisem osobistym.
Zamawiający zaleca zapisanie dokumentu w formacie PDF.</t>
  </si>
  <si>
    <t>55.</t>
  </si>
  <si>
    <t>56.</t>
  </si>
  <si>
    <t>57.</t>
  </si>
  <si>
    <t>58.</t>
  </si>
  <si>
    <t>59.</t>
  </si>
  <si>
    <t>Sałata rzymska</t>
  </si>
  <si>
    <t>Brokuły</t>
  </si>
  <si>
    <t xml:space="preserve">Morele </t>
  </si>
  <si>
    <t>Ananas</t>
  </si>
  <si>
    <t>Dynia</t>
  </si>
  <si>
    <t>Imbir świeży kłącze</t>
  </si>
  <si>
    <t>Kukurydza (kolba)</t>
  </si>
  <si>
    <t>Znak sprawy: SP-WOSzK-ZP.2612.13.2024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</si>
</sst>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</cellStyleXfs>
  <cellXfs count="103">
    <xf numFmtId="0" fontId="0" fillId="0" borderId="0" xfId="0"/>
    <xf numFmtId="0" fontId="1" fillId="0" borderId="0" xfId="0" applyFont="1" applyAlignment="1">
      <alignment vertical="center" wrapText="1"/>
    </xf>
    <xf numFmtId="0" fontId="8" fillId="0" borderId="0" xfId="7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0" borderId="0" xfId="7" applyFont="1" applyAlignment="1">
      <alignment horizontal="center" vertical="center" wrapText="1"/>
    </xf>
    <xf numFmtId="0" fontId="5" fillId="0" borderId="0" xfId="7" applyFont="1" applyAlignment="1">
      <alignment vertical="center" wrapText="1"/>
    </xf>
    <xf numFmtId="0" fontId="2" fillId="0" borderId="0" xfId="7" applyAlignment="1">
      <alignment vertical="center" wrapText="1"/>
    </xf>
    <xf numFmtId="0" fontId="10" fillId="0" borderId="0" xfId="7" applyFont="1" applyAlignment="1">
      <alignment vertical="center" wrapText="1"/>
    </xf>
    <xf numFmtId="0" fontId="5" fillId="0" borderId="0" xfId="7" applyFont="1" applyAlignment="1">
      <alignment horizontal="left" vertical="center" wrapText="1"/>
    </xf>
    <xf numFmtId="0" fontId="12" fillId="0" borderId="0" xfId="7" applyFont="1" applyAlignment="1">
      <alignment vertical="center" wrapText="1"/>
    </xf>
    <xf numFmtId="0" fontId="12" fillId="0" borderId="0" xfId="7" applyFont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0" fontId="8" fillId="0" borderId="9" xfId="7" applyFont="1" applyBorder="1" applyAlignment="1">
      <alignment horizontal="center" vertical="center" wrapText="1"/>
    </xf>
    <xf numFmtId="0" fontId="8" fillId="0" borderId="10" xfId="7" applyFont="1" applyBorder="1" applyAlignment="1">
      <alignment horizontal="center" vertical="center" wrapText="1"/>
    </xf>
    <xf numFmtId="0" fontId="8" fillId="0" borderId="11" xfId="7" applyFont="1" applyBorder="1" applyAlignment="1">
      <alignment horizontal="center" vertical="center" wrapText="1"/>
    </xf>
    <xf numFmtId="0" fontId="8" fillId="0" borderId="22" xfId="7" applyFont="1" applyBorder="1" applyAlignment="1">
      <alignment horizontal="center" vertical="center" wrapText="1"/>
    </xf>
    <xf numFmtId="0" fontId="8" fillId="2" borderId="12" xfId="7" applyFont="1" applyFill="1" applyBorder="1" applyAlignment="1">
      <alignment horizontal="center" vertical="center" wrapText="1"/>
    </xf>
    <xf numFmtId="0" fontId="8" fillId="2" borderId="4" xfId="7" applyFont="1" applyFill="1" applyBorder="1" applyAlignment="1">
      <alignment horizontal="center" vertical="center" wrapText="1"/>
    </xf>
    <xf numFmtId="0" fontId="8" fillId="2" borderId="13" xfId="7" applyFont="1" applyFill="1" applyBorder="1" applyAlignment="1">
      <alignment horizontal="center" vertical="center" wrapText="1"/>
    </xf>
    <xf numFmtId="0" fontId="8" fillId="2" borderId="21" xfId="7" applyFont="1" applyFill="1" applyBorder="1" applyAlignment="1">
      <alignment horizontal="center" vertical="center" wrapText="1"/>
    </xf>
    <xf numFmtId="0" fontId="8" fillId="2" borderId="14" xfId="7" applyFont="1" applyFill="1" applyBorder="1" applyAlignment="1">
      <alignment horizontal="center" vertical="center" wrapText="1"/>
    </xf>
    <xf numFmtId="0" fontId="8" fillId="2" borderId="2" xfId="7" applyFont="1" applyFill="1" applyBorder="1" applyAlignment="1">
      <alignment horizontal="center" vertical="center" wrapText="1"/>
    </xf>
    <xf numFmtId="0" fontId="8" fillId="0" borderId="12" xfId="7" applyFont="1" applyBorder="1" applyAlignment="1">
      <alignment horizontal="center" vertical="center" wrapText="1"/>
    </xf>
    <xf numFmtId="0" fontId="8" fillId="0" borderId="15" xfId="7" applyFont="1" applyBorder="1" applyAlignment="1">
      <alignment horizontal="center" vertical="center" wrapText="1"/>
    </xf>
    <xf numFmtId="0" fontId="8" fillId="0" borderId="13" xfId="7" applyFont="1" applyBorder="1" applyAlignment="1">
      <alignment horizontal="center" vertical="center" wrapText="1"/>
    </xf>
    <xf numFmtId="0" fontId="8" fillId="0" borderId="14" xfId="7" applyFont="1" applyBorder="1" applyAlignment="1">
      <alignment horizontal="center" vertical="center" wrapText="1"/>
    </xf>
    <xf numFmtId="0" fontId="7" fillId="0" borderId="12" xfId="7" applyFont="1" applyBorder="1" applyAlignment="1">
      <alignment horizontal="center" vertical="center" wrapText="1"/>
    </xf>
    <xf numFmtId="0" fontId="7" fillId="0" borderId="15" xfId="7" applyFont="1" applyBorder="1" applyAlignment="1">
      <alignment horizontal="center" vertical="center" wrapText="1"/>
    </xf>
    <xf numFmtId="2" fontId="7" fillId="0" borderId="13" xfId="5" applyNumberFormat="1" applyFont="1" applyBorder="1" applyAlignment="1" applyProtection="1">
      <alignment horizontal="center" vertical="center" wrapText="1"/>
      <protection hidden="1"/>
    </xf>
    <xf numFmtId="2" fontId="7" fillId="0" borderId="13" xfId="7" applyNumberFormat="1" applyFont="1" applyBorder="1" applyAlignment="1">
      <alignment horizontal="center" vertical="center" wrapText="1"/>
    </xf>
    <xf numFmtId="2" fontId="7" fillId="0" borderId="14" xfId="7" applyNumberFormat="1" applyFont="1" applyBorder="1" applyAlignment="1">
      <alignment horizontal="center" vertical="center" wrapText="1"/>
    </xf>
    <xf numFmtId="0" fontId="8" fillId="6" borderId="0" xfId="7" applyFont="1" applyFill="1" applyAlignment="1">
      <alignment horizontal="center" vertical="center" wrapText="1"/>
    </xf>
    <xf numFmtId="0" fontId="7" fillId="0" borderId="0" xfId="7" applyFont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7" applyFont="1" applyAlignment="1">
      <alignment horizontal="right" vertical="center" wrapText="1"/>
    </xf>
    <xf numFmtId="0" fontId="5" fillId="0" borderId="0" xfId="7" applyFont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2" fontId="7" fillId="0" borderId="0" xfId="5" applyNumberFormat="1" applyFont="1" applyAlignment="1" applyProtection="1">
      <alignment horizontal="center" vertical="center" wrapText="1"/>
      <protection hidden="1"/>
    </xf>
    <xf numFmtId="0" fontId="11" fillId="0" borderId="0" xfId="7" applyFont="1" applyAlignment="1">
      <alignment vertical="center" wrapText="1"/>
    </xf>
    <xf numFmtId="0" fontId="8" fillId="0" borderId="14" xfId="5" applyFont="1" applyBorder="1" applyAlignment="1" applyProtection="1">
      <alignment horizontal="center" vertical="center" wrapText="1"/>
      <protection hidden="1"/>
    </xf>
    <xf numFmtId="0" fontId="7" fillId="6" borderId="14" xfId="5" applyFont="1" applyFill="1" applyBorder="1" applyAlignment="1" applyProtection="1">
      <alignment horizontal="left" vertical="center" wrapText="1"/>
      <protection hidden="1"/>
    </xf>
    <xf numFmtId="0" fontId="7" fillId="0" borderId="14" xfId="5" applyFont="1" applyBorder="1" applyAlignment="1" applyProtection="1">
      <alignment horizontal="left" vertical="center" wrapText="1"/>
      <protection hidden="1"/>
    </xf>
    <xf numFmtId="0" fontId="7" fillId="8" borderId="14" xfId="5" applyFont="1" applyFill="1" applyBorder="1" applyAlignment="1" applyProtection="1">
      <alignment horizontal="left" vertical="center" wrapText="1"/>
      <protection hidden="1"/>
    </xf>
    <xf numFmtId="0" fontId="7" fillId="0" borderId="32" xfId="5" applyFont="1" applyBorder="1" applyAlignment="1" applyProtection="1">
      <alignment horizontal="left" vertical="center" wrapText="1"/>
      <protection hidden="1"/>
    </xf>
    <xf numFmtId="0" fontId="7" fillId="0" borderId="33" xfId="7" applyFont="1" applyBorder="1" applyAlignment="1">
      <alignment horizontal="center" vertical="center" wrapText="1"/>
    </xf>
    <xf numFmtId="3" fontId="7" fillId="6" borderId="12" xfId="5" applyNumberFormat="1" applyFont="1" applyFill="1" applyBorder="1" applyAlignment="1" applyProtection="1">
      <alignment horizontal="center" vertical="center"/>
      <protection hidden="1"/>
    </xf>
    <xf numFmtId="3" fontId="7" fillId="6" borderId="31" xfId="5" applyNumberFormat="1" applyFont="1" applyFill="1" applyBorder="1" applyAlignment="1" applyProtection="1">
      <alignment horizontal="center" vertical="center"/>
      <protection hidden="1"/>
    </xf>
    <xf numFmtId="2" fontId="7" fillId="0" borderId="34" xfId="7" applyNumberFormat="1" applyFont="1" applyBorder="1" applyAlignment="1">
      <alignment horizontal="center" vertical="center" wrapText="1"/>
    </xf>
    <xf numFmtId="2" fontId="7" fillId="0" borderId="32" xfId="7" applyNumberFormat="1" applyFont="1" applyBorder="1" applyAlignment="1">
      <alignment horizontal="center" vertical="center" wrapText="1"/>
    </xf>
    <xf numFmtId="1" fontId="7" fillId="0" borderId="12" xfId="7" applyNumberFormat="1" applyFont="1" applyBorder="1" applyAlignment="1">
      <alignment horizontal="center" vertical="center" wrapText="1"/>
    </xf>
    <xf numFmtId="1" fontId="7" fillId="0" borderId="31" xfId="7" applyNumberFormat="1" applyFont="1" applyBorder="1" applyAlignment="1">
      <alignment horizontal="center" vertical="center" wrapText="1"/>
    </xf>
    <xf numFmtId="0" fontId="11" fillId="0" borderId="0" xfId="7" applyFont="1" applyAlignment="1">
      <alignment horizontal="center" vertical="center" wrapText="1"/>
    </xf>
    <xf numFmtId="0" fontId="11" fillId="0" borderId="0" xfId="7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9" fontId="7" fillId="8" borderId="13" xfId="0" applyNumberFormat="1" applyFont="1" applyFill="1" applyBorder="1" applyAlignment="1">
      <alignment horizontal="center" vertical="center"/>
    </xf>
    <xf numFmtId="9" fontId="7" fillId="6" borderId="13" xfId="0" applyNumberFormat="1" applyFont="1" applyFill="1" applyBorder="1" applyAlignment="1">
      <alignment horizontal="center" vertical="center"/>
    </xf>
    <xf numFmtId="0" fontId="8" fillId="0" borderId="31" xfId="7" applyFont="1" applyBorder="1" applyAlignment="1">
      <alignment horizontal="center" vertical="center" wrapText="1"/>
    </xf>
    <xf numFmtId="2" fontId="7" fillId="0" borderId="34" xfId="5" applyNumberFormat="1" applyFont="1" applyBorder="1" applyAlignment="1" applyProtection="1">
      <alignment horizontal="center" vertical="center" wrapText="1"/>
      <protection hidden="1"/>
    </xf>
    <xf numFmtId="4" fontId="8" fillId="0" borderId="25" xfId="7" applyNumberFormat="1" applyFont="1" applyBorder="1" applyAlignment="1">
      <alignment horizontal="center" vertical="center" wrapText="1"/>
    </xf>
    <xf numFmtId="4" fontId="8" fillId="7" borderId="16" xfId="7" applyNumberFormat="1" applyFont="1" applyFill="1" applyBorder="1" applyAlignment="1">
      <alignment horizontal="center" vertical="center" wrapText="1"/>
    </xf>
    <xf numFmtId="4" fontId="7" fillId="0" borderId="0" xfId="7" applyNumberFormat="1" applyFont="1" applyAlignment="1">
      <alignment horizontal="center" vertical="center" wrapText="1"/>
    </xf>
    <xf numFmtId="4" fontId="7" fillId="0" borderId="26" xfId="7" applyNumberFormat="1" applyFont="1" applyBorder="1" applyAlignment="1">
      <alignment horizontal="center" vertical="center" wrapText="1"/>
    </xf>
    <xf numFmtId="4" fontId="8" fillId="4" borderId="23" xfId="7" applyNumberFormat="1" applyFont="1" applyFill="1" applyBorder="1" applyAlignment="1">
      <alignment horizontal="center" vertical="center" wrapText="1"/>
    </xf>
    <xf numFmtId="4" fontId="8" fillId="5" borderId="23" xfId="7" applyNumberFormat="1" applyFont="1" applyFill="1" applyBorder="1" applyAlignment="1">
      <alignment horizontal="center" vertical="center" wrapText="1"/>
    </xf>
    <xf numFmtId="4" fontId="8" fillId="0" borderId="24" xfId="7" applyNumberFormat="1" applyFont="1" applyBorder="1" applyAlignment="1">
      <alignment horizontal="center" vertical="center" wrapText="1"/>
    </xf>
    <xf numFmtId="4" fontId="8" fillId="4" borderId="16" xfId="7" applyNumberFormat="1" applyFont="1" applyFill="1" applyBorder="1" applyAlignment="1">
      <alignment horizontal="center" vertical="center" wrapText="1"/>
    </xf>
    <xf numFmtId="4" fontId="8" fillId="5" borderId="16" xfId="7" applyNumberFormat="1" applyFont="1" applyFill="1" applyBorder="1" applyAlignment="1">
      <alignment horizontal="center" vertical="center" wrapText="1"/>
    </xf>
    <xf numFmtId="4" fontId="8" fillId="0" borderId="0" xfId="7" applyNumberFormat="1" applyFont="1" applyAlignment="1">
      <alignment horizontal="center" vertical="center" wrapText="1"/>
    </xf>
    <xf numFmtId="0" fontId="7" fillId="0" borderId="35" xfId="7" applyFont="1" applyBorder="1" applyAlignment="1">
      <alignment horizontal="center" vertical="center" wrapText="1"/>
    </xf>
    <xf numFmtId="0" fontId="7" fillId="0" borderId="31" xfId="7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9" fontId="7" fillId="6" borderId="34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8" fillId="0" borderId="6" xfId="7" applyFont="1" applyBorder="1" applyAlignment="1">
      <alignment horizontal="center" vertical="center" wrapText="1"/>
    </xf>
    <xf numFmtId="0" fontId="8" fillId="0" borderId="18" xfId="7" applyFont="1" applyBorder="1" applyAlignment="1">
      <alignment horizontal="center" vertical="center" wrapText="1"/>
    </xf>
    <xf numFmtId="0" fontId="8" fillId="0" borderId="8" xfId="7" applyFont="1" applyBorder="1" applyAlignment="1">
      <alignment horizontal="center" vertical="center" wrapText="1"/>
    </xf>
    <xf numFmtId="0" fontId="8" fillId="0" borderId="4" xfId="7" applyFont="1" applyBorder="1" applyAlignment="1">
      <alignment horizontal="center" vertical="center" wrapText="1"/>
    </xf>
    <xf numFmtId="0" fontId="8" fillId="4" borderId="16" xfId="4" applyFont="1" applyFill="1" applyBorder="1" applyAlignment="1">
      <alignment horizontal="center" vertical="center" wrapText="1"/>
    </xf>
    <xf numFmtId="0" fontId="8" fillId="5" borderId="16" xfId="4" applyFont="1" applyFill="1" applyBorder="1" applyAlignment="1">
      <alignment horizontal="center" vertical="center" wrapText="1"/>
    </xf>
    <xf numFmtId="0" fontId="8" fillId="3" borderId="16" xfId="4" applyFont="1" applyFill="1" applyBorder="1" applyAlignment="1">
      <alignment horizontal="center" vertical="center" wrapText="1"/>
    </xf>
    <xf numFmtId="0" fontId="8" fillId="7" borderId="28" xfId="7" applyFont="1" applyFill="1" applyBorder="1" applyAlignment="1">
      <alignment horizontal="center" vertical="center" wrapText="1"/>
    </xf>
    <xf numFmtId="0" fontId="8" fillId="7" borderId="27" xfId="7" applyFont="1" applyFill="1" applyBorder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5" fillId="0" borderId="0" xfId="7" applyFont="1" applyAlignment="1">
      <alignment horizontal="left" vertical="center" wrapText="1"/>
    </xf>
    <xf numFmtId="0" fontId="11" fillId="0" borderId="0" xfId="7" applyFont="1" applyAlignment="1">
      <alignment horizontal="left" vertical="center" wrapText="1"/>
    </xf>
    <xf numFmtId="0" fontId="10" fillId="0" borderId="0" xfId="7" applyFont="1" applyAlignment="1">
      <alignment horizontal="right" vertical="center" wrapText="1"/>
    </xf>
    <xf numFmtId="0" fontId="5" fillId="0" borderId="0" xfId="7" applyFont="1" applyAlignment="1">
      <alignment horizontal="center" vertical="center" wrapText="1"/>
    </xf>
    <xf numFmtId="0" fontId="12" fillId="0" borderId="0" xfId="7" applyFont="1" applyAlignment="1">
      <alignment horizontal="center" vertical="center" wrapText="1"/>
    </xf>
    <xf numFmtId="0" fontId="11" fillId="0" borderId="0" xfId="7" applyFont="1" applyAlignment="1">
      <alignment horizontal="center" vertical="center" wrapText="1"/>
    </xf>
    <xf numFmtId="0" fontId="8" fillId="0" borderId="7" xfId="7" applyFont="1" applyBorder="1" applyAlignment="1">
      <alignment horizontal="center" vertical="center" wrapText="1"/>
    </xf>
    <xf numFmtId="0" fontId="8" fillId="0" borderId="19" xfId="7" applyFont="1" applyBorder="1" applyAlignment="1">
      <alignment horizontal="center" vertical="center" wrapText="1"/>
    </xf>
    <xf numFmtId="0" fontId="8" fillId="0" borderId="5" xfId="7" applyFont="1" applyBorder="1" applyAlignment="1">
      <alignment horizontal="center" vertical="center" wrapText="1"/>
    </xf>
    <xf numFmtId="0" fontId="8" fillId="0" borderId="17" xfId="7" applyFont="1" applyBorder="1" applyAlignment="1">
      <alignment horizontal="center" vertical="center" wrapText="1"/>
    </xf>
    <xf numFmtId="0" fontId="8" fillId="4" borderId="28" xfId="7" applyFont="1" applyFill="1" applyBorder="1" applyAlignment="1">
      <alignment horizontal="center" vertical="center" wrapText="1"/>
    </xf>
    <xf numFmtId="0" fontId="8" fillId="4" borderId="27" xfId="7" applyFont="1" applyFill="1" applyBorder="1" applyAlignment="1">
      <alignment horizontal="center" vertical="center" wrapText="1"/>
    </xf>
    <xf numFmtId="0" fontId="8" fillId="5" borderId="28" xfId="7" applyFont="1" applyFill="1" applyBorder="1" applyAlignment="1">
      <alignment horizontal="center" vertical="center" wrapText="1"/>
    </xf>
    <xf numFmtId="0" fontId="8" fillId="5" borderId="27" xfId="7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8" fillId="0" borderId="20" xfId="7" applyFont="1" applyBorder="1" applyAlignment="1">
      <alignment horizontal="center" vertical="center" wrapText="1"/>
    </xf>
    <xf numFmtId="0" fontId="8" fillId="0" borderId="3" xfId="7" applyFont="1" applyBorder="1" applyAlignment="1">
      <alignment horizontal="center" vertical="center" wrapText="1"/>
    </xf>
    <xf numFmtId="0" fontId="8" fillId="0" borderId="29" xfId="7" applyFont="1" applyBorder="1" applyAlignment="1">
      <alignment horizontal="center" vertical="center" wrapText="1"/>
    </xf>
    <xf numFmtId="0" fontId="8" fillId="0" borderId="30" xfId="7" applyFont="1" applyBorder="1" applyAlignment="1">
      <alignment horizontal="center" vertical="center" wrapText="1"/>
    </xf>
  </cellXfs>
  <cellStyles count="10">
    <cellStyle name="Normalny" xfId="0" builtinId="0"/>
    <cellStyle name="Normalny 2" xfId="2" xr:uid="{00000000-0005-0000-0000-000001000000}"/>
    <cellStyle name="Normalny 2 2" xfId="8" xr:uid="{00000000-0005-0000-0000-000002000000}"/>
    <cellStyle name="Normalny 2 2 3_Załączniki do przetargu 12.03.2012_nowy" xfId="3" xr:uid="{00000000-0005-0000-0000-000003000000}"/>
    <cellStyle name="Normalny 2 3" xfId="4" xr:uid="{00000000-0005-0000-0000-000004000000}"/>
    <cellStyle name="Normalny 2 4" xfId="9" xr:uid="{00000000-0005-0000-0000-000005000000}"/>
    <cellStyle name="Normalny 3" xfId="1" xr:uid="{00000000-0005-0000-0000-000006000000}"/>
    <cellStyle name="Normalny 4" xfId="6" xr:uid="{00000000-0005-0000-0000-000007000000}"/>
    <cellStyle name="Normalny 5" xfId="7" xr:uid="{00000000-0005-0000-0000-000008000000}"/>
    <cellStyle name="Normalny_JW1106 Olsztyn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1416050</xdr:colOff>
      <xdr:row>20</xdr:row>
      <xdr:rowOff>50800</xdr:rowOff>
    </xdr:from>
    <xdr:to>
      <xdr:col>1</xdr:col>
      <xdr:colOff>1416050</xdr:colOff>
      <xdr:row>22</xdr:row>
      <xdr:rowOff>41275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625975" y="3022600"/>
          <a:ext cx="1047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866775</xdr:colOff>
      <xdr:row>21</xdr:row>
      <xdr:rowOff>28575</xdr:rowOff>
    </xdr:from>
    <xdr:to>
      <xdr:col>1</xdr:col>
      <xdr:colOff>866775</xdr:colOff>
      <xdr:row>23</xdr:row>
      <xdr:rowOff>38100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076700" y="3190875"/>
          <a:ext cx="95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933450</xdr:colOff>
      <xdr:row>47</xdr:row>
      <xdr:rowOff>0</xdr:rowOff>
    </xdr:from>
    <xdr:to>
      <xdr:col>1</xdr:col>
      <xdr:colOff>933450</xdr:colOff>
      <xdr:row>48</xdr:row>
      <xdr:rowOff>180975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143375" y="7162800"/>
          <a:ext cx="1047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866775</xdr:colOff>
      <xdr:row>47</xdr:row>
      <xdr:rowOff>0</xdr:rowOff>
    </xdr:from>
    <xdr:to>
      <xdr:col>1</xdr:col>
      <xdr:colOff>866775</xdr:colOff>
      <xdr:row>48</xdr:row>
      <xdr:rowOff>180975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076700" y="7162800"/>
          <a:ext cx="95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933450</xdr:colOff>
      <xdr:row>13</xdr:row>
      <xdr:rowOff>0</xdr:rowOff>
    </xdr:from>
    <xdr:to>
      <xdr:col>1</xdr:col>
      <xdr:colOff>933450</xdr:colOff>
      <xdr:row>13</xdr:row>
      <xdr:rowOff>409575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143375" y="1638300"/>
          <a:ext cx="1047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933450</xdr:colOff>
      <xdr:row>47</xdr:row>
      <xdr:rowOff>0</xdr:rowOff>
    </xdr:from>
    <xdr:to>
      <xdr:col>1</xdr:col>
      <xdr:colOff>933450</xdr:colOff>
      <xdr:row>49</xdr:row>
      <xdr:rowOff>85725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143375" y="7162800"/>
          <a:ext cx="1047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1416050</xdr:colOff>
      <xdr:row>20</xdr:row>
      <xdr:rowOff>50800</xdr:rowOff>
    </xdr:from>
    <xdr:to>
      <xdr:col>1</xdr:col>
      <xdr:colOff>1416050</xdr:colOff>
      <xdr:row>22</xdr:row>
      <xdr:rowOff>41275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3EBF9CAB-8913-4BAD-A68C-F85DF76801A7}"/>
            </a:ext>
          </a:extLst>
        </xdr:cNvPr>
        <xdr:cNvSpPr txBox="1">
          <a:spLocks noChangeArrowheads="1"/>
        </xdr:cNvSpPr>
      </xdr:nvSpPr>
      <xdr:spPr bwMode="auto">
        <a:xfrm>
          <a:off x="1644650" y="63658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866775</xdr:colOff>
      <xdr:row>21</xdr:row>
      <xdr:rowOff>28575</xdr:rowOff>
    </xdr:from>
    <xdr:to>
      <xdr:col>1</xdr:col>
      <xdr:colOff>866775</xdr:colOff>
      <xdr:row>23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97464E-8856-4FB3-996F-7E6827388935}"/>
            </a:ext>
          </a:extLst>
        </xdr:cNvPr>
        <xdr:cNvSpPr txBox="1">
          <a:spLocks noChangeArrowheads="1"/>
        </xdr:cNvSpPr>
      </xdr:nvSpPr>
      <xdr:spPr bwMode="auto">
        <a:xfrm>
          <a:off x="1095375" y="6648450"/>
          <a:ext cx="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933450</xdr:colOff>
      <xdr:row>47</xdr:row>
      <xdr:rowOff>0</xdr:rowOff>
    </xdr:from>
    <xdr:to>
      <xdr:col>1</xdr:col>
      <xdr:colOff>933450</xdr:colOff>
      <xdr:row>48</xdr:row>
      <xdr:rowOff>180975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52549514-4197-4277-AD6F-064EBFC3034E}"/>
            </a:ext>
          </a:extLst>
        </xdr:cNvPr>
        <xdr:cNvSpPr txBox="1">
          <a:spLocks noChangeArrowheads="1"/>
        </xdr:cNvSpPr>
      </xdr:nvSpPr>
      <xdr:spPr bwMode="auto">
        <a:xfrm>
          <a:off x="1162050" y="14544675"/>
          <a:ext cx="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866775</xdr:colOff>
      <xdr:row>47</xdr:row>
      <xdr:rowOff>0</xdr:rowOff>
    </xdr:from>
    <xdr:to>
      <xdr:col>1</xdr:col>
      <xdr:colOff>866775</xdr:colOff>
      <xdr:row>48</xdr:row>
      <xdr:rowOff>180975</xdr:rowOff>
    </xdr:to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2C1E68DA-5FD4-4D97-B6EA-0CA4BF1AE8BC}"/>
            </a:ext>
          </a:extLst>
        </xdr:cNvPr>
        <xdr:cNvSpPr txBox="1">
          <a:spLocks noChangeArrowheads="1"/>
        </xdr:cNvSpPr>
      </xdr:nvSpPr>
      <xdr:spPr bwMode="auto">
        <a:xfrm>
          <a:off x="1095375" y="14544675"/>
          <a:ext cx="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933450</xdr:colOff>
      <xdr:row>47</xdr:row>
      <xdr:rowOff>0</xdr:rowOff>
    </xdr:from>
    <xdr:to>
      <xdr:col>1</xdr:col>
      <xdr:colOff>933450</xdr:colOff>
      <xdr:row>49</xdr:row>
      <xdr:rowOff>85725</xdr:rowOff>
    </xdr:to>
    <xdr:sp macro="" textlink="">
      <xdr:nvSpPr>
        <xdr:cNvPr id="12" name="Text Box 7">
          <a:extLst>
            <a:ext uri="{FF2B5EF4-FFF2-40B4-BE49-F238E27FC236}">
              <a16:creationId xmlns:a16="http://schemas.microsoft.com/office/drawing/2014/main" id="{0077D1AE-4C8E-4A7E-A165-46A990512B3D}"/>
            </a:ext>
          </a:extLst>
        </xdr:cNvPr>
        <xdr:cNvSpPr txBox="1">
          <a:spLocks noChangeArrowheads="1"/>
        </xdr:cNvSpPr>
      </xdr:nvSpPr>
      <xdr:spPr bwMode="auto">
        <a:xfrm>
          <a:off x="1162050" y="14544675"/>
          <a:ext cx="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5"/>
  <sheetViews>
    <sheetView tabSelected="1" view="pageLayout" zoomScale="90" zoomScaleNormal="100" zoomScalePageLayoutView="90" workbookViewId="0">
      <selection activeCell="A8" sqref="A8:O8"/>
    </sheetView>
  </sheetViews>
  <sheetFormatPr defaultColWidth="9" defaultRowHeight="12"/>
  <cols>
    <col min="1" max="1" width="3.140625" style="1" customWidth="1"/>
    <col min="2" max="2" width="22.140625" style="1" customWidth="1"/>
    <col min="3" max="3" width="4.85546875" style="1" customWidth="1"/>
    <col min="4" max="4" width="6.140625" style="1" customWidth="1"/>
    <col min="5" max="5" width="10.5703125" style="1" customWidth="1"/>
    <col min="6" max="6" width="6.5703125" style="1" customWidth="1"/>
    <col min="7" max="9" width="10.5703125" style="1" customWidth="1"/>
    <col min="10" max="10" width="6.140625" style="1" customWidth="1"/>
    <col min="11" max="12" width="10.5703125" style="1" customWidth="1"/>
    <col min="13" max="13" width="6.140625" style="1" customWidth="1"/>
    <col min="14" max="15" width="10.5703125" style="1" customWidth="1"/>
    <col min="16" max="16384" width="9" style="1"/>
  </cols>
  <sheetData>
    <row r="1" spans="1:15" ht="12.75">
      <c r="A1" s="85" t="s">
        <v>151</v>
      </c>
      <c r="B1" s="85"/>
      <c r="C1" s="85"/>
      <c r="D1" s="85"/>
      <c r="E1" s="85"/>
      <c r="F1" s="5"/>
      <c r="G1" s="5"/>
      <c r="H1" s="5"/>
      <c r="I1" s="6"/>
      <c r="J1" s="7"/>
      <c r="K1" s="86" t="s">
        <v>136</v>
      </c>
      <c r="L1" s="86"/>
      <c r="M1" s="86"/>
      <c r="N1" s="86"/>
      <c r="O1" s="86"/>
    </row>
    <row r="2" spans="1:15" ht="12.75">
      <c r="A2" s="4"/>
      <c r="B2" s="8"/>
      <c r="C2" s="4"/>
      <c r="D2" s="4"/>
      <c r="E2" s="4"/>
      <c r="F2" s="8"/>
      <c r="G2" s="8"/>
      <c r="H2" s="8"/>
      <c r="I2" s="6"/>
      <c r="J2" s="38"/>
      <c r="K2" s="38"/>
      <c r="L2" s="38"/>
      <c r="M2" s="38"/>
      <c r="N2" s="38"/>
      <c r="O2" s="38"/>
    </row>
    <row r="3" spans="1:15" ht="12.75">
      <c r="A3" s="4"/>
      <c r="B3" s="8"/>
      <c r="C3" s="4"/>
      <c r="D3" s="4"/>
      <c r="E3" s="4"/>
      <c r="F3" s="8"/>
      <c r="G3" s="8"/>
      <c r="H3" s="8"/>
      <c r="I3" s="34"/>
      <c r="J3" s="34"/>
      <c r="K3" s="34"/>
      <c r="L3" s="34"/>
      <c r="M3" s="34"/>
      <c r="N3" s="34"/>
      <c r="O3" s="34"/>
    </row>
    <row r="4" spans="1:15" ht="12.75">
      <c r="A4" s="5"/>
      <c r="B4" s="8"/>
      <c r="C4" s="5"/>
      <c r="D4" s="4"/>
      <c r="E4" s="4"/>
      <c r="F4" s="5"/>
      <c r="G4" s="5"/>
      <c r="H4" s="5"/>
      <c r="I4" s="6"/>
      <c r="J4" s="5"/>
      <c r="K4" s="5"/>
      <c r="L4" s="5"/>
      <c r="M4" s="87" t="s">
        <v>130</v>
      </c>
      <c r="N4" s="87"/>
      <c r="O4" s="87"/>
    </row>
    <row r="5" spans="1:15" ht="12.75">
      <c r="A5" s="5"/>
      <c r="B5" s="8"/>
      <c r="C5" s="5"/>
      <c r="D5" s="4"/>
      <c r="E5" s="4"/>
      <c r="F5" s="5"/>
      <c r="G5" s="5"/>
      <c r="H5" s="5"/>
      <c r="I5" s="6"/>
      <c r="J5" s="5"/>
      <c r="K5" s="5"/>
      <c r="L5" s="5"/>
      <c r="M5" s="88" t="s">
        <v>131</v>
      </c>
      <c r="N5" s="88"/>
      <c r="O5" s="88"/>
    </row>
    <row r="6" spans="1:15" ht="12.75">
      <c r="A6" s="89" t="s">
        <v>119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</row>
    <row r="7" spans="1:15" ht="12.75">
      <c r="A7" s="51"/>
      <c r="B7" s="52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12.75">
      <c r="A8" s="83" t="s">
        <v>137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5" ht="12.75">
      <c r="A9" s="10"/>
      <c r="B9" s="10"/>
      <c r="C9" s="10"/>
      <c r="D9" s="4"/>
      <c r="E9" s="4"/>
      <c r="F9" s="5"/>
      <c r="G9" s="5"/>
      <c r="H9" s="5"/>
      <c r="I9" s="6"/>
      <c r="J9" s="9"/>
      <c r="K9" s="9"/>
      <c r="L9" s="9"/>
      <c r="M9" s="10"/>
      <c r="N9" s="10"/>
      <c r="O9" s="10"/>
    </row>
    <row r="10" spans="1:15" ht="13.5" thickBot="1">
      <c r="A10" s="33"/>
      <c r="B10" s="33"/>
      <c r="C10" s="33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ht="36" customHeight="1" thickBot="1">
      <c r="A11" s="99" t="s">
        <v>0</v>
      </c>
      <c r="B11" s="101" t="s">
        <v>1</v>
      </c>
      <c r="C11" s="76" t="s">
        <v>2</v>
      </c>
      <c r="D11" s="80" t="s">
        <v>3</v>
      </c>
      <c r="E11" s="80"/>
      <c r="F11" s="80"/>
      <c r="G11" s="80"/>
      <c r="H11" s="80"/>
      <c r="I11" s="80"/>
      <c r="J11" s="78" t="s">
        <v>132</v>
      </c>
      <c r="K11" s="78"/>
      <c r="L11" s="78"/>
      <c r="M11" s="79" t="s">
        <v>133</v>
      </c>
      <c r="N11" s="79"/>
      <c r="O11" s="79"/>
    </row>
    <row r="12" spans="1:15" ht="39.950000000000003" customHeight="1">
      <c r="A12" s="100"/>
      <c r="B12" s="102"/>
      <c r="C12" s="77"/>
      <c r="D12" s="12" t="s">
        <v>4</v>
      </c>
      <c r="E12" s="13" t="s">
        <v>23</v>
      </c>
      <c r="F12" s="13" t="s">
        <v>5</v>
      </c>
      <c r="G12" s="13" t="s">
        <v>6</v>
      </c>
      <c r="H12" s="13" t="s">
        <v>22</v>
      </c>
      <c r="I12" s="14" t="s">
        <v>7</v>
      </c>
      <c r="J12" s="12" t="s">
        <v>8</v>
      </c>
      <c r="K12" s="15" t="s">
        <v>22</v>
      </c>
      <c r="L12" s="14" t="s">
        <v>7</v>
      </c>
      <c r="M12" s="12" t="s">
        <v>8</v>
      </c>
      <c r="N12" s="13" t="s">
        <v>22</v>
      </c>
      <c r="O12" s="14" t="s">
        <v>7</v>
      </c>
    </row>
    <row r="13" spans="1:15" ht="12" customHeight="1">
      <c r="A13" s="16">
        <v>1</v>
      </c>
      <c r="B13" s="20">
        <v>2</v>
      </c>
      <c r="C13" s="17">
        <v>3</v>
      </c>
      <c r="D13" s="16">
        <v>4</v>
      </c>
      <c r="E13" s="18">
        <v>5</v>
      </c>
      <c r="F13" s="18">
        <v>6</v>
      </c>
      <c r="G13" s="19">
        <v>7</v>
      </c>
      <c r="H13" s="18">
        <v>8</v>
      </c>
      <c r="I13" s="20">
        <v>9</v>
      </c>
      <c r="J13" s="16">
        <v>10</v>
      </c>
      <c r="K13" s="18">
        <v>11</v>
      </c>
      <c r="L13" s="21">
        <v>12</v>
      </c>
      <c r="M13" s="16">
        <v>13</v>
      </c>
      <c r="N13" s="18">
        <v>14</v>
      </c>
      <c r="O13" s="21">
        <v>15</v>
      </c>
    </row>
    <row r="14" spans="1:15" ht="50.1" customHeight="1">
      <c r="A14" s="22"/>
      <c r="B14" s="39"/>
      <c r="C14" s="23"/>
      <c r="D14" s="22"/>
      <c r="E14" s="24"/>
      <c r="F14" s="24"/>
      <c r="G14" s="24" t="s">
        <v>25</v>
      </c>
      <c r="H14" s="24" t="s">
        <v>24</v>
      </c>
      <c r="I14" s="25" t="s">
        <v>26</v>
      </c>
      <c r="J14" s="26"/>
      <c r="K14" s="24" t="s">
        <v>27</v>
      </c>
      <c r="L14" s="25" t="s">
        <v>28</v>
      </c>
      <c r="M14" s="22"/>
      <c r="N14" s="24" t="s">
        <v>29</v>
      </c>
      <c r="O14" s="25" t="s">
        <v>30</v>
      </c>
    </row>
    <row r="15" spans="1:15" ht="24" customHeight="1">
      <c r="A15" s="22" t="s">
        <v>10</v>
      </c>
      <c r="B15" s="40" t="s">
        <v>31</v>
      </c>
      <c r="C15" s="27" t="s">
        <v>9</v>
      </c>
      <c r="D15" s="45">
        <v>9000</v>
      </c>
      <c r="E15" s="28"/>
      <c r="F15" s="54">
        <v>0.05</v>
      </c>
      <c r="G15" s="29">
        <f>E15*1.05</f>
        <v>0</v>
      </c>
      <c r="H15" s="29">
        <f>D15*E15</f>
        <v>0</v>
      </c>
      <c r="I15" s="30">
        <f>H15*1.05</f>
        <v>0</v>
      </c>
      <c r="J15" s="26">
        <f xml:space="preserve"> ROUNDUP(D15*0.7, 0)</f>
        <v>6300</v>
      </c>
      <c r="K15" s="29">
        <f>J15*E15</f>
        <v>0</v>
      </c>
      <c r="L15" s="30">
        <f>K15*1.05</f>
        <v>0</v>
      </c>
      <c r="M15" s="49">
        <f>D15+J15</f>
        <v>15300</v>
      </c>
      <c r="N15" s="29">
        <f>M15*E15</f>
        <v>0</v>
      </c>
      <c r="O15" s="30">
        <f>N15*1.05</f>
        <v>0</v>
      </c>
    </row>
    <row r="16" spans="1:15" ht="24" customHeight="1">
      <c r="A16" s="22" t="s">
        <v>11</v>
      </c>
      <c r="B16" s="40" t="s">
        <v>114</v>
      </c>
      <c r="C16" s="27" t="s">
        <v>9</v>
      </c>
      <c r="D16" s="45">
        <v>1500</v>
      </c>
      <c r="E16" s="28"/>
      <c r="F16" s="54">
        <v>0.05</v>
      </c>
      <c r="G16" s="29">
        <f t="shared" ref="G16:G73" si="0">E16*1.05</f>
        <v>0</v>
      </c>
      <c r="H16" s="29">
        <f t="shared" ref="H16:H73" si="1">D16*E16</f>
        <v>0</v>
      </c>
      <c r="I16" s="30">
        <f t="shared" ref="I16:I73" si="2">H16*1.05</f>
        <v>0</v>
      </c>
      <c r="J16" s="26">
        <f t="shared" ref="J16:J73" si="3" xml:space="preserve"> ROUNDUP(D16*0.7, 0)</f>
        <v>1050</v>
      </c>
      <c r="K16" s="29">
        <f t="shared" ref="K16:K73" si="4">J16*E16</f>
        <v>0</v>
      </c>
      <c r="L16" s="30">
        <f t="shared" ref="L16:L73" si="5">K16*1.05</f>
        <v>0</v>
      </c>
      <c r="M16" s="49">
        <f t="shared" ref="M16:M73" si="6">D16+J16</f>
        <v>2550</v>
      </c>
      <c r="N16" s="29">
        <f t="shared" ref="N16:N73" si="7">M16*E16</f>
        <v>0</v>
      </c>
      <c r="O16" s="30">
        <f t="shared" ref="O16:O73" si="8">N16*1.05</f>
        <v>0</v>
      </c>
    </row>
    <row r="17" spans="1:16" ht="24" customHeight="1">
      <c r="A17" s="22" t="s">
        <v>12</v>
      </c>
      <c r="B17" s="40" t="s">
        <v>113</v>
      </c>
      <c r="C17" s="27" t="s">
        <v>9</v>
      </c>
      <c r="D17" s="45">
        <v>250</v>
      </c>
      <c r="E17" s="28"/>
      <c r="F17" s="54">
        <v>0.05</v>
      </c>
      <c r="G17" s="29">
        <f t="shared" si="0"/>
        <v>0</v>
      </c>
      <c r="H17" s="29">
        <f t="shared" si="1"/>
        <v>0</v>
      </c>
      <c r="I17" s="30">
        <f t="shared" si="2"/>
        <v>0</v>
      </c>
      <c r="J17" s="26">
        <f t="shared" si="3"/>
        <v>175</v>
      </c>
      <c r="K17" s="29">
        <f t="shared" si="4"/>
        <v>0</v>
      </c>
      <c r="L17" s="30">
        <f t="shared" si="5"/>
        <v>0</v>
      </c>
      <c r="M17" s="49">
        <f t="shared" si="6"/>
        <v>425</v>
      </c>
      <c r="N17" s="29">
        <f t="shared" si="7"/>
        <v>0</v>
      </c>
      <c r="O17" s="30">
        <f t="shared" si="8"/>
        <v>0</v>
      </c>
    </row>
    <row r="18" spans="1:16" ht="24" customHeight="1">
      <c r="A18" s="22" t="s">
        <v>13</v>
      </c>
      <c r="B18" s="40" t="s">
        <v>112</v>
      </c>
      <c r="C18" s="27" t="s">
        <v>9</v>
      </c>
      <c r="D18" s="45">
        <v>1200</v>
      </c>
      <c r="E18" s="28"/>
      <c r="F18" s="54">
        <v>0.05</v>
      </c>
      <c r="G18" s="29">
        <f t="shared" si="0"/>
        <v>0</v>
      </c>
      <c r="H18" s="29">
        <f t="shared" si="1"/>
        <v>0</v>
      </c>
      <c r="I18" s="30">
        <f t="shared" si="2"/>
        <v>0</v>
      </c>
      <c r="J18" s="26">
        <f t="shared" si="3"/>
        <v>840</v>
      </c>
      <c r="K18" s="29">
        <f t="shared" si="4"/>
        <v>0</v>
      </c>
      <c r="L18" s="30">
        <f t="shared" si="5"/>
        <v>0</v>
      </c>
      <c r="M18" s="49">
        <f t="shared" si="6"/>
        <v>2040</v>
      </c>
      <c r="N18" s="29">
        <f t="shared" si="7"/>
        <v>0</v>
      </c>
      <c r="O18" s="30">
        <f t="shared" si="8"/>
        <v>0</v>
      </c>
    </row>
    <row r="19" spans="1:16" ht="24" customHeight="1">
      <c r="A19" s="22" t="s">
        <v>14</v>
      </c>
      <c r="B19" s="40" t="s">
        <v>111</v>
      </c>
      <c r="C19" s="27" t="s">
        <v>9</v>
      </c>
      <c r="D19" s="45">
        <v>350</v>
      </c>
      <c r="E19" s="28"/>
      <c r="F19" s="54">
        <v>0.05</v>
      </c>
      <c r="G19" s="29">
        <f t="shared" si="0"/>
        <v>0</v>
      </c>
      <c r="H19" s="29">
        <f t="shared" si="1"/>
        <v>0</v>
      </c>
      <c r="I19" s="30">
        <f t="shared" si="2"/>
        <v>0</v>
      </c>
      <c r="J19" s="26">
        <f t="shared" si="3"/>
        <v>245</v>
      </c>
      <c r="K19" s="29">
        <f t="shared" si="4"/>
        <v>0</v>
      </c>
      <c r="L19" s="30">
        <f t="shared" si="5"/>
        <v>0</v>
      </c>
      <c r="M19" s="49">
        <f t="shared" si="6"/>
        <v>595</v>
      </c>
      <c r="N19" s="29">
        <f t="shared" si="7"/>
        <v>0</v>
      </c>
      <c r="O19" s="30">
        <f t="shared" si="8"/>
        <v>0</v>
      </c>
    </row>
    <row r="20" spans="1:16" ht="24" customHeight="1">
      <c r="A20" s="22" t="s">
        <v>15</v>
      </c>
      <c r="B20" s="40" t="s">
        <v>110</v>
      </c>
      <c r="C20" s="27" t="s">
        <v>9</v>
      </c>
      <c r="D20" s="45">
        <v>600</v>
      </c>
      <c r="E20" s="28"/>
      <c r="F20" s="54">
        <v>0.05</v>
      </c>
      <c r="G20" s="29">
        <f t="shared" si="0"/>
        <v>0</v>
      </c>
      <c r="H20" s="29">
        <f t="shared" si="1"/>
        <v>0</v>
      </c>
      <c r="I20" s="30">
        <f t="shared" si="2"/>
        <v>0</v>
      </c>
      <c r="J20" s="26">
        <f t="shared" si="3"/>
        <v>420</v>
      </c>
      <c r="K20" s="29">
        <f t="shared" si="4"/>
        <v>0</v>
      </c>
      <c r="L20" s="30">
        <f t="shared" si="5"/>
        <v>0</v>
      </c>
      <c r="M20" s="49">
        <f t="shared" si="6"/>
        <v>1020</v>
      </c>
      <c r="N20" s="29">
        <f t="shared" si="7"/>
        <v>0</v>
      </c>
      <c r="O20" s="30">
        <f t="shared" si="8"/>
        <v>0</v>
      </c>
    </row>
    <row r="21" spans="1:16" ht="24" customHeight="1">
      <c r="A21" s="22" t="s">
        <v>16</v>
      </c>
      <c r="B21" s="40" t="s">
        <v>109</v>
      </c>
      <c r="C21" s="27" t="s">
        <v>9</v>
      </c>
      <c r="D21" s="45">
        <v>900</v>
      </c>
      <c r="E21" s="28"/>
      <c r="F21" s="54">
        <v>0.05</v>
      </c>
      <c r="G21" s="29">
        <f t="shared" si="0"/>
        <v>0</v>
      </c>
      <c r="H21" s="29">
        <f t="shared" si="1"/>
        <v>0</v>
      </c>
      <c r="I21" s="30">
        <f t="shared" si="2"/>
        <v>0</v>
      </c>
      <c r="J21" s="26">
        <f t="shared" si="3"/>
        <v>630</v>
      </c>
      <c r="K21" s="29">
        <f t="shared" si="4"/>
        <v>0</v>
      </c>
      <c r="L21" s="30">
        <f t="shared" si="5"/>
        <v>0</v>
      </c>
      <c r="M21" s="49">
        <f t="shared" si="6"/>
        <v>1530</v>
      </c>
      <c r="N21" s="29">
        <f t="shared" si="7"/>
        <v>0</v>
      </c>
      <c r="O21" s="30">
        <f t="shared" si="8"/>
        <v>0</v>
      </c>
    </row>
    <row r="22" spans="1:16" ht="24" customHeight="1">
      <c r="A22" s="22" t="s">
        <v>17</v>
      </c>
      <c r="B22" s="40" t="s">
        <v>108</v>
      </c>
      <c r="C22" s="27" t="s">
        <v>9</v>
      </c>
      <c r="D22" s="45">
        <v>400</v>
      </c>
      <c r="E22" s="28"/>
      <c r="F22" s="54">
        <v>0.05</v>
      </c>
      <c r="G22" s="29">
        <f t="shared" si="0"/>
        <v>0</v>
      </c>
      <c r="H22" s="29">
        <f t="shared" si="1"/>
        <v>0</v>
      </c>
      <c r="I22" s="30">
        <f t="shared" si="2"/>
        <v>0</v>
      </c>
      <c r="J22" s="26">
        <f t="shared" si="3"/>
        <v>280</v>
      </c>
      <c r="K22" s="29">
        <f t="shared" si="4"/>
        <v>0</v>
      </c>
      <c r="L22" s="30">
        <f t="shared" si="5"/>
        <v>0</v>
      </c>
      <c r="M22" s="49">
        <f t="shared" si="6"/>
        <v>680</v>
      </c>
      <c r="N22" s="29">
        <f t="shared" si="7"/>
        <v>0</v>
      </c>
      <c r="O22" s="30">
        <f t="shared" si="8"/>
        <v>0</v>
      </c>
      <c r="P22" s="37"/>
    </row>
    <row r="23" spans="1:16" ht="24" customHeight="1">
      <c r="A23" s="22" t="s">
        <v>18</v>
      </c>
      <c r="B23" s="40" t="s">
        <v>107</v>
      </c>
      <c r="C23" s="27" t="s">
        <v>9</v>
      </c>
      <c r="D23" s="45">
        <v>800</v>
      </c>
      <c r="E23" s="28"/>
      <c r="F23" s="54">
        <v>0.05</v>
      </c>
      <c r="G23" s="29">
        <f t="shared" si="0"/>
        <v>0</v>
      </c>
      <c r="H23" s="29">
        <f t="shared" si="1"/>
        <v>0</v>
      </c>
      <c r="I23" s="30">
        <f t="shared" si="2"/>
        <v>0</v>
      </c>
      <c r="J23" s="26">
        <f t="shared" si="3"/>
        <v>560</v>
      </c>
      <c r="K23" s="29">
        <f t="shared" si="4"/>
        <v>0</v>
      </c>
      <c r="L23" s="30">
        <f t="shared" si="5"/>
        <v>0</v>
      </c>
      <c r="M23" s="49">
        <f t="shared" si="6"/>
        <v>1360</v>
      </c>
      <c r="N23" s="29">
        <f t="shared" si="7"/>
        <v>0</v>
      </c>
      <c r="O23" s="30">
        <f t="shared" si="8"/>
        <v>0</v>
      </c>
      <c r="P23" s="37"/>
    </row>
    <row r="24" spans="1:16" ht="24" customHeight="1">
      <c r="A24" s="22" t="s">
        <v>19</v>
      </c>
      <c r="B24" s="40" t="s">
        <v>106</v>
      </c>
      <c r="C24" s="27" t="s">
        <v>9</v>
      </c>
      <c r="D24" s="45">
        <v>50</v>
      </c>
      <c r="E24" s="28"/>
      <c r="F24" s="54">
        <v>0.05</v>
      </c>
      <c r="G24" s="29">
        <f t="shared" si="0"/>
        <v>0</v>
      </c>
      <c r="H24" s="29">
        <f t="shared" si="1"/>
        <v>0</v>
      </c>
      <c r="I24" s="30">
        <f t="shared" si="2"/>
        <v>0</v>
      </c>
      <c r="J24" s="26">
        <f t="shared" si="3"/>
        <v>35</v>
      </c>
      <c r="K24" s="29">
        <f t="shared" si="4"/>
        <v>0</v>
      </c>
      <c r="L24" s="30">
        <f t="shared" si="5"/>
        <v>0</v>
      </c>
      <c r="M24" s="49">
        <f t="shared" si="6"/>
        <v>85</v>
      </c>
      <c r="N24" s="29">
        <f t="shared" si="7"/>
        <v>0</v>
      </c>
      <c r="O24" s="30">
        <f t="shared" si="8"/>
        <v>0</v>
      </c>
      <c r="P24" s="37"/>
    </row>
    <row r="25" spans="1:16" ht="24" customHeight="1">
      <c r="A25" s="22" t="s">
        <v>20</v>
      </c>
      <c r="B25" s="40" t="s">
        <v>105</v>
      </c>
      <c r="C25" s="27" t="s">
        <v>9</v>
      </c>
      <c r="D25" s="45">
        <v>1000</v>
      </c>
      <c r="E25" s="28"/>
      <c r="F25" s="54">
        <v>0.05</v>
      </c>
      <c r="G25" s="29">
        <f t="shared" si="0"/>
        <v>0</v>
      </c>
      <c r="H25" s="29">
        <f t="shared" si="1"/>
        <v>0</v>
      </c>
      <c r="I25" s="30">
        <f t="shared" si="2"/>
        <v>0</v>
      </c>
      <c r="J25" s="26">
        <f t="shared" si="3"/>
        <v>700</v>
      </c>
      <c r="K25" s="29">
        <f t="shared" si="4"/>
        <v>0</v>
      </c>
      <c r="L25" s="30">
        <f t="shared" si="5"/>
        <v>0</v>
      </c>
      <c r="M25" s="49">
        <f t="shared" si="6"/>
        <v>1700</v>
      </c>
      <c r="N25" s="29">
        <f t="shared" si="7"/>
        <v>0</v>
      </c>
      <c r="O25" s="30">
        <f t="shared" si="8"/>
        <v>0</v>
      </c>
      <c r="P25" s="37"/>
    </row>
    <row r="26" spans="1:16" ht="24" customHeight="1">
      <c r="A26" s="22" t="s">
        <v>21</v>
      </c>
      <c r="B26" s="40" t="s">
        <v>104</v>
      </c>
      <c r="C26" s="68" t="s">
        <v>9</v>
      </c>
      <c r="D26" s="45">
        <v>1000</v>
      </c>
      <c r="E26" s="28"/>
      <c r="F26" s="54">
        <v>0.05</v>
      </c>
      <c r="G26" s="29">
        <f t="shared" si="0"/>
        <v>0</v>
      </c>
      <c r="H26" s="29">
        <f t="shared" si="1"/>
        <v>0</v>
      </c>
      <c r="I26" s="30">
        <f t="shared" si="2"/>
        <v>0</v>
      </c>
      <c r="J26" s="26">
        <f t="shared" si="3"/>
        <v>700</v>
      </c>
      <c r="K26" s="29">
        <f t="shared" si="4"/>
        <v>0</v>
      </c>
      <c r="L26" s="30">
        <f t="shared" si="5"/>
        <v>0</v>
      </c>
      <c r="M26" s="49">
        <f t="shared" si="6"/>
        <v>1700</v>
      </c>
      <c r="N26" s="29">
        <f t="shared" si="7"/>
        <v>0</v>
      </c>
      <c r="O26" s="30">
        <f t="shared" si="8"/>
        <v>0</v>
      </c>
      <c r="P26" s="37"/>
    </row>
    <row r="27" spans="1:16" ht="24" customHeight="1">
      <c r="A27" s="22" t="s">
        <v>32</v>
      </c>
      <c r="B27" s="40" t="s">
        <v>103</v>
      </c>
      <c r="C27" s="68" t="s">
        <v>9</v>
      </c>
      <c r="D27" s="45">
        <v>30</v>
      </c>
      <c r="E27" s="28"/>
      <c r="F27" s="54">
        <v>0.05</v>
      </c>
      <c r="G27" s="29">
        <f t="shared" si="0"/>
        <v>0</v>
      </c>
      <c r="H27" s="29">
        <f t="shared" si="1"/>
        <v>0</v>
      </c>
      <c r="I27" s="30">
        <f t="shared" si="2"/>
        <v>0</v>
      </c>
      <c r="J27" s="26">
        <f t="shared" si="3"/>
        <v>21</v>
      </c>
      <c r="K27" s="29">
        <f t="shared" si="4"/>
        <v>0</v>
      </c>
      <c r="L27" s="30">
        <f t="shared" si="5"/>
        <v>0</v>
      </c>
      <c r="M27" s="49">
        <f t="shared" si="6"/>
        <v>51</v>
      </c>
      <c r="N27" s="29">
        <f t="shared" si="7"/>
        <v>0</v>
      </c>
      <c r="O27" s="30">
        <f t="shared" si="8"/>
        <v>0</v>
      </c>
      <c r="P27" s="37"/>
    </row>
    <row r="28" spans="1:16" ht="24" customHeight="1">
      <c r="A28" s="22" t="s">
        <v>33</v>
      </c>
      <c r="B28" s="40" t="s">
        <v>102</v>
      </c>
      <c r="C28" s="68" t="s">
        <v>9</v>
      </c>
      <c r="D28" s="45">
        <v>1000</v>
      </c>
      <c r="E28" s="28"/>
      <c r="F28" s="54">
        <v>0.05</v>
      </c>
      <c r="G28" s="29">
        <f t="shared" si="0"/>
        <v>0</v>
      </c>
      <c r="H28" s="29">
        <f t="shared" si="1"/>
        <v>0</v>
      </c>
      <c r="I28" s="30">
        <f t="shared" si="2"/>
        <v>0</v>
      </c>
      <c r="J28" s="26">
        <f t="shared" si="3"/>
        <v>700</v>
      </c>
      <c r="K28" s="29">
        <f t="shared" si="4"/>
        <v>0</v>
      </c>
      <c r="L28" s="30">
        <f t="shared" si="5"/>
        <v>0</v>
      </c>
      <c r="M28" s="49">
        <f t="shared" si="6"/>
        <v>1700</v>
      </c>
      <c r="N28" s="29">
        <f t="shared" si="7"/>
        <v>0</v>
      </c>
      <c r="O28" s="30">
        <f t="shared" si="8"/>
        <v>0</v>
      </c>
      <c r="P28" s="37"/>
    </row>
    <row r="29" spans="1:16" ht="24" customHeight="1">
      <c r="A29" s="22" t="s">
        <v>34</v>
      </c>
      <c r="B29" s="40" t="s">
        <v>101</v>
      </c>
      <c r="C29" s="68" t="s">
        <v>9</v>
      </c>
      <c r="D29" s="45">
        <v>300</v>
      </c>
      <c r="E29" s="28"/>
      <c r="F29" s="54">
        <v>0.05</v>
      </c>
      <c r="G29" s="29">
        <f t="shared" si="0"/>
        <v>0</v>
      </c>
      <c r="H29" s="29">
        <f t="shared" si="1"/>
        <v>0</v>
      </c>
      <c r="I29" s="30">
        <f t="shared" si="2"/>
        <v>0</v>
      </c>
      <c r="J29" s="26">
        <f t="shared" si="3"/>
        <v>210</v>
      </c>
      <c r="K29" s="29">
        <f t="shared" si="4"/>
        <v>0</v>
      </c>
      <c r="L29" s="30">
        <f t="shared" si="5"/>
        <v>0</v>
      </c>
      <c r="M29" s="49">
        <f t="shared" si="6"/>
        <v>510</v>
      </c>
      <c r="N29" s="29">
        <f t="shared" si="7"/>
        <v>0</v>
      </c>
      <c r="O29" s="30">
        <f t="shared" si="8"/>
        <v>0</v>
      </c>
      <c r="P29" s="37"/>
    </row>
    <row r="30" spans="1:16" ht="24" customHeight="1">
      <c r="A30" s="22" t="s">
        <v>35</v>
      </c>
      <c r="B30" s="40" t="s">
        <v>100</v>
      </c>
      <c r="C30" s="68" t="s">
        <v>9</v>
      </c>
      <c r="D30" s="45">
        <v>100</v>
      </c>
      <c r="E30" s="28"/>
      <c r="F30" s="54">
        <v>0.05</v>
      </c>
      <c r="G30" s="29">
        <f t="shared" si="0"/>
        <v>0</v>
      </c>
      <c r="H30" s="29">
        <f t="shared" si="1"/>
        <v>0</v>
      </c>
      <c r="I30" s="30">
        <f t="shared" si="2"/>
        <v>0</v>
      </c>
      <c r="J30" s="26">
        <f t="shared" si="3"/>
        <v>70</v>
      </c>
      <c r="K30" s="29">
        <f t="shared" si="4"/>
        <v>0</v>
      </c>
      <c r="L30" s="30">
        <f t="shared" si="5"/>
        <v>0</v>
      </c>
      <c r="M30" s="49">
        <f t="shared" si="6"/>
        <v>170</v>
      </c>
      <c r="N30" s="29">
        <f t="shared" si="7"/>
        <v>0</v>
      </c>
      <c r="O30" s="30">
        <f t="shared" si="8"/>
        <v>0</v>
      </c>
      <c r="P30" s="37"/>
    </row>
    <row r="31" spans="1:16" ht="24" customHeight="1">
      <c r="A31" s="22" t="s">
        <v>36</v>
      </c>
      <c r="B31" s="40" t="s">
        <v>99</v>
      </c>
      <c r="C31" s="68" t="s">
        <v>9</v>
      </c>
      <c r="D31" s="45">
        <v>5</v>
      </c>
      <c r="E31" s="28"/>
      <c r="F31" s="54">
        <v>0.05</v>
      </c>
      <c r="G31" s="29">
        <f t="shared" si="0"/>
        <v>0</v>
      </c>
      <c r="H31" s="29">
        <f t="shared" si="1"/>
        <v>0</v>
      </c>
      <c r="I31" s="30">
        <f t="shared" si="2"/>
        <v>0</v>
      </c>
      <c r="J31" s="26">
        <f t="shared" si="3"/>
        <v>4</v>
      </c>
      <c r="K31" s="29">
        <f t="shared" si="4"/>
        <v>0</v>
      </c>
      <c r="L31" s="30">
        <f t="shared" si="5"/>
        <v>0</v>
      </c>
      <c r="M31" s="49">
        <f t="shared" si="6"/>
        <v>9</v>
      </c>
      <c r="N31" s="29">
        <f t="shared" si="7"/>
        <v>0</v>
      </c>
      <c r="O31" s="30">
        <f t="shared" si="8"/>
        <v>0</v>
      </c>
      <c r="P31" s="37"/>
    </row>
    <row r="32" spans="1:16" ht="24" customHeight="1">
      <c r="A32" s="22" t="s">
        <v>37</v>
      </c>
      <c r="B32" s="40" t="s">
        <v>98</v>
      </c>
      <c r="C32" s="68" t="s">
        <v>9</v>
      </c>
      <c r="D32" s="45">
        <v>100</v>
      </c>
      <c r="E32" s="28"/>
      <c r="F32" s="54">
        <v>0.05</v>
      </c>
      <c r="G32" s="29">
        <f t="shared" si="0"/>
        <v>0</v>
      </c>
      <c r="H32" s="29">
        <f t="shared" si="1"/>
        <v>0</v>
      </c>
      <c r="I32" s="30">
        <f t="shared" si="2"/>
        <v>0</v>
      </c>
      <c r="J32" s="26">
        <f t="shared" si="3"/>
        <v>70</v>
      </c>
      <c r="K32" s="29">
        <f t="shared" si="4"/>
        <v>0</v>
      </c>
      <c r="L32" s="30">
        <f t="shared" si="5"/>
        <v>0</v>
      </c>
      <c r="M32" s="49">
        <f t="shared" si="6"/>
        <v>170</v>
      </c>
      <c r="N32" s="29">
        <f t="shared" si="7"/>
        <v>0</v>
      </c>
      <c r="O32" s="30">
        <f t="shared" si="8"/>
        <v>0</v>
      </c>
      <c r="P32" s="37"/>
    </row>
    <row r="33" spans="1:16" ht="24" customHeight="1">
      <c r="A33" s="22" t="s">
        <v>38</v>
      </c>
      <c r="B33" s="40" t="s">
        <v>144</v>
      </c>
      <c r="C33" s="68" t="s">
        <v>9</v>
      </c>
      <c r="D33" s="45">
        <v>5</v>
      </c>
      <c r="E33" s="28"/>
      <c r="F33" s="54">
        <v>0.05</v>
      </c>
      <c r="G33" s="29">
        <f t="shared" si="0"/>
        <v>0</v>
      </c>
      <c r="H33" s="29">
        <f t="shared" si="1"/>
        <v>0</v>
      </c>
      <c r="I33" s="30">
        <f t="shared" si="2"/>
        <v>0</v>
      </c>
      <c r="J33" s="26">
        <f t="shared" si="3"/>
        <v>4</v>
      </c>
      <c r="K33" s="29">
        <f t="shared" si="4"/>
        <v>0</v>
      </c>
      <c r="L33" s="30">
        <f t="shared" si="5"/>
        <v>0</v>
      </c>
      <c r="M33" s="49">
        <f t="shared" si="6"/>
        <v>9</v>
      </c>
      <c r="N33" s="29">
        <f t="shared" si="7"/>
        <v>0</v>
      </c>
      <c r="O33" s="30">
        <f t="shared" si="8"/>
        <v>0</v>
      </c>
      <c r="P33" s="37"/>
    </row>
    <row r="34" spans="1:16" ht="24" customHeight="1">
      <c r="A34" s="22" t="s">
        <v>39</v>
      </c>
      <c r="B34" s="40" t="s">
        <v>145</v>
      </c>
      <c r="C34" s="68" t="s">
        <v>9</v>
      </c>
      <c r="D34" s="45">
        <v>5</v>
      </c>
      <c r="E34" s="28"/>
      <c r="F34" s="54">
        <v>0.05</v>
      </c>
      <c r="G34" s="29">
        <f t="shared" si="0"/>
        <v>0</v>
      </c>
      <c r="H34" s="29">
        <f t="shared" si="1"/>
        <v>0</v>
      </c>
      <c r="I34" s="30">
        <f t="shared" si="2"/>
        <v>0</v>
      </c>
      <c r="J34" s="26">
        <f t="shared" si="3"/>
        <v>4</v>
      </c>
      <c r="K34" s="29">
        <f t="shared" si="4"/>
        <v>0</v>
      </c>
      <c r="L34" s="30">
        <f t="shared" si="5"/>
        <v>0</v>
      </c>
      <c r="M34" s="49">
        <f t="shared" si="6"/>
        <v>9</v>
      </c>
      <c r="N34" s="29">
        <f t="shared" si="7"/>
        <v>0</v>
      </c>
      <c r="O34" s="30">
        <f t="shared" si="8"/>
        <v>0</v>
      </c>
      <c r="P34" s="37"/>
    </row>
    <row r="35" spans="1:16" ht="24" customHeight="1">
      <c r="A35" s="22" t="s">
        <v>40</v>
      </c>
      <c r="B35" s="40" t="s">
        <v>97</v>
      </c>
      <c r="C35" s="68" t="s">
        <v>9</v>
      </c>
      <c r="D35" s="45">
        <v>300</v>
      </c>
      <c r="E35" s="28"/>
      <c r="F35" s="54">
        <v>0.05</v>
      </c>
      <c r="G35" s="29">
        <f t="shared" si="0"/>
        <v>0</v>
      </c>
      <c r="H35" s="29">
        <f t="shared" si="1"/>
        <v>0</v>
      </c>
      <c r="I35" s="30">
        <f t="shared" si="2"/>
        <v>0</v>
      </c>
      <c r="J35" s="26">
        <f t="shared" si="3"/>
        <v>210</v>
      </c>
      <c r="K35" s="29">
        <f t="shared" si="4"/>
        <v>0</v>
      </c>
      <c r="L35" s="30">
        <f t="shared" si="5"/>
        <v>0</v>
      </c>
      <c r="M35" s="49">
        <f t="shared" si="6"/>
        <v>510</v>
      </c>
      <c r="N35" s="29">
        <f t="shared" si="7"/>
        <v>0</v>
      </c>
      <c r="O35" s="30">
        <f t="shared" si="8"/>
        <v>0</v>
      </c>
      <c r="P35" s="37"/>
    </row>
    <row r="36" spans="1:16" ht="24" customHeight="1">
      <c r="A36" s="22" t="s">
        <v>41</v>
      </c>
      <c r="B36" s="40" t="s">
        <v>96</v>
      </c>
      <c r="C36" s="68" t="s">
        <v>9</v>
      </c>
      <c r="D36" s="45">
        <v>400</v>
      </c>
      <c r="E36" s="28"/>
      <c r="F36" s="54">
        <v>0.05</v>
      </c>
      <c r="G36" s="29">
        <f t="shared" si="0"/>
        <v>0</v>
      </c>
      <c r="H36" s="29">
        <f t="shared" si="1"/>
        <v>0</v>
      </c>
      <c r="I36" s="30">
        <f t="shared" si="2"/>
        <v>0</v>
      </c>
      <c r="J36" s="26">
        <f t="shared" si="3"/>
        <v>280</v>
      </c>
      <c r="K36" s="29">
        <f t="shared" si="4"/>
        <v>0</v>
      </c>
      <c r="L36" s="30">
        <f t="shared" si="5"/>
        <v>0</v>
      </c>
      <c r="M36" s="49">
        <f t="shared" si="6"/>
        <v>680</v>
      </c>
      <c r="N36" s="29">
        <f t="shared" si="7"/>
        <v>0</v>
      </c>
      <c r="O36" s="30">
        <f t="shared" si="8"/>
        <v>0</v>
      </c>
      <c r="P36" s="37"/>
    </row>
    <row r="37" spans="1:16" ht="24" customHeight="1">
      <c r="A37" s="22" t="s">
        <v>42</v>
      </c>
      <c r="B37" s="40" t="s">
        <v>95</v>
      </c>
      <c r="C37" s="68" t="s">
        <v>9</v>
      </c>
      <c r="D37" s="45">
        <v>5</v>
      </c>
      <c r="E37" s="28"/>
      <c r="F37" s="54">
        <v>0.05</v>
      </c>
      <c r="G37" s="29">
        <f t="shared" si="0"/>
        <v>0</v>
      </c>
      <c r="H37" s="29">
        <f t="shared" si="1"/>
        <v>0</v>
      </c>
      <c r="I37" s="30">
        <f t="shared" si="2"/>
        <v>0</v>
      </c>
      <c r="J37" s="26">
        <f t="shared" si="3"/>
        <v>4</v>
      </c>
      <c r="K37" s="29">
        <f t="shared" si="4"/>
        <v>0</v>
      </c>
      <c r="L37" s="30">
        <f t="shared" si="5"/>
        <v>0</v>
      </c>
      <c r="M37" s="49">
        <f t="shared" si="6"/>
        <v>9</v>
      </c>
      <c r="N37" s="29">
        <f t="shared" si="7"/>
        <v>0</v>
      </c>
      <c r="O37" s="30">
        <f t="shared" si="8"/>
        <v>0</v>
      </c>
      <c r="P37" s="37"/>
    </row>
    <row r="38" spans="1:16" ht="24" customHeight="1">
      <c r="A38" s="22" t="s">
        <v>43</v>
      </c>
      <c r="B38" s="40" t="s">
        <v>120</v>
      </c>
      <c r="C38" s="68" t="s">
        <v>135</v>
      </c>
      <c r="D38" s="45">
        <v>50</v>
      </c>
      <c r="E38" s="28"/>
      <c r="F38" s="54">
        <v>0.05</v>
      </c>
      <c r="G38" s="29">
        <f t="shared" si="0"/>
        <v>0</v>
      </c>
      <c r="H38" s="29">
        <f t="shared" si="1"/>
        <v>0</v>
      </c>
      <c r="I38" s="30">
        <f t="shared" si="2"/>
        <v>0</v>
      </c>
      <c r="J38" s="26">
        <f t="shared" si="3"/>
        <v>35</v>
      </c>
      <c r="K38" s="29">
        <f t="shared" si="4"/>
        <v>0</v>
      </c>
      <c r="L38" s="30">
        <f t="shared" si="5"/>
        <v>0</v>
      </c>
      <c r="M38" s="49">
        <f t="shared" si="6"/>
        <v>85</v>
      </c>
      <c r="N38" s="29">
        <f t="shared" si="7"/>
        <v>0</v>
      </c>
      <c r="O38" s="30">
        <f t="shared" si="8"/>
        <v>0</v>
      </c>
      <c r="P38" s="37"/>
    </row>
    <row r="39" spans="1:16" ht="24" customHeight="1">
      <c r="A39" s="22" t="s">
        <v>44</v>
      </c>
      <c r="B39" s="40" t="s">
        <v>94</v>
      </c>
      <c r="C39" s="68" t="s">
        <v>9</v>
      </c>
      <c r="D39" s="45">
        <v>50</v>
      </c>
      <c r="E39" s="28"/>
      <c r="F39" s="54">
        <v>0.05</v>
      </c>
      <c r="G39" s="29">
        <f t="shared" si="0"/>
        <v>0</v>
      </c>
      <c r="H39" s="29">
        <f t="shared" si="1"/>
        <v>0</v>
      </c>
      <c r="I39" s="30">
        <f t="shared" si="2"/>
        <v>0</v>
      </c>
      <c r="J39" s="26">
        <f t="shared" si="3"/>
        <v>35</v>
      </c>
      <c r="K39" s="29">
        <f t="shared" si="4"/>
        <v>0</v>
      </c>
      <c r="L39" s="30">
        <f t="shared" si="5"/>
        <v>0</v>
      </c>
      <c r="M39" s="49">
        <f t="shared" si="6"/>
        <v>85</v>
      </c>
      <c r="N39" s="29">
        <f t="shared" si="7"/>
        <v>0</v>
      </c>
      <c r="O39" s="30">
        <f t="shared" si="8"/>
        <v>0</v>
      </c>
      <c r="P39" s="37"/>
    </row>
    <row r="40" spans="1:16" ht="24" customHeight="1">
      <c r="A40" s="22" t="s">
        <v>45</v>
      </c>
      <c r="B40" s="40" t="s">
        <v>93</v>
      </c>
      <c r="C40" s="68" t="s">
        <v>9</v>
      </c>
      <c r="D40" s="45">
        <v>300</v>
      </c>
      <c r="E40" s="28"/>
      <c r="F40" s="54">
        <v>0.05</v>
      </c>
      <c r="G40" s="29">
        <f t="shared" si="0"/>
        <v>0</v>
      </c>
      <c r="H40" s="29">
        <f t="shared" si="1"/>
        <v>0</v>
      </c>
      <c r="I40" s="30">
        <f t="shared" si="2"/>
        <v>0</v>
      </c>
      <c r="J40" s="26">
        <f t="shared" si="3"/>
        <v>210</v>
      </c>
      <c r="K40" s="29">
        <f t="shared" si="4"/>
        <v>0</v>
      </c>
      <c r="L40" s="30">
        <f t="shared" si="5"/>
        <v>0</v>
      </c>
      <c r="M40" s="49">
        <f t="shared" si="6"/>
        <v>510</v>
      </c>
      <c r="N40" s="29">
        <f t="shared" si="7"/>
        <v>0</v>
      </c>
      <c r="O40" s="30">
        <f t="shared" si="8"/>
        <v>0</v>
      </c>
    </row>
    <row r="41" spans="1:16" ht="24" customHeight="1">
      <c r="A41" s="22" t="s">
        <v>46</v>
      </c>
      <c r="B41" s="40" t="s">
        <v>118</v>
      </c>
      <c r="C41" s="68" t="s">
        <v>9</v>
      </c>
      <c r="D41" s="45">
        <v>15</v>
      </c>
      <c r="E41" s="28"/>
      <c r="F41" s="54">
        <v>0.05</v>
      </c>
      <c r="G41" s="29">
        <f t="shared" si="0"/>
        <v>0</v>
      </c>
      <c r="H41" s="29">
        <f t="shared" si="1"/>
        <v>0</v>
      </c>
      <c r="I41" s="30">
        <f t="shared" si="2"/>
        <v>0</v>
      </c>
      <c r="J41" s="26">
        <f t="shared" si="3"/>
        <v>11</v>
      </c>
      <c r="K41" s="29">
        <f t="shared" si="4"/>
        <v>0</v>
      </c>
      <c r="L41" s="30">
        <f t="shared" si="5"/>
        <v>0</v>
      </c>
      <c r="M41" s="49">
        <f t="shared" si="6"/>
        <v>26</v>
      </c>
      <c r="N41" s="29">
        <f t="shared" si="7"/>
        <v>0</v>
      </c>
      <c r="O41" s="30">
        <f t="shared" si="8"/>
        <v>0</v>
      </c>
    </row>
    <row r="42" spans="1:16" ht="24" customHeight="1">
      <c r="A42" s="22" t="s">
        <v>47</v>
      </c>
      <c r="B42" s="40" t="s">
        <v>121</v>
      </c>
      <c r="C42" s="68" t="s">
        <v>9</v>
      </c>
      <c r="D42" s="45">
        <v>10</v>
      </c>
      <c r="E42" s="28"/>
      <c r="F42" s="54">
        <v>0.05</v>
      </c>
      <c r="G42" s="29">
        <f t="shared" si="0"/>
        <v>0</v>
      </c>
      <c r="H42" s="29">
        <f t="shared" si="1"/>
        <v>0</v>
      </c>
      <c r="I42" s="30">
        <f t="shared" si="2"/>
        <v>0</v>
      </c>
      <c r="J42" s="26">
        <f t="shared" si="3"/>
        <v>7</v>
      </c>
      <c r="K42" s="29">
        <f t="shared" si="4"/>
        <v>0</v>
      </c>
      <c r="L42" s="30">
        <f t="shared" si="5"/>
        <v>0</v>
      </c>
      <c r="M42" s="49">
        <f t="shared" si="6"/>
        <v>17</v>
      </c>
      <c r="N42" s="29">
        <f t="shared" si="7"/>
        <v>0</v>
      </c>
      <c r="O42" s="30">
        <f t="shared" si="8"/>
        <v>0</v>
      </c>
    </row>
    <row r="43" spans="1:16" ht="24" customHeight="1">
      <c r="A43" s="22" t="s">
        <v>48</v>
      </c>
      <c r="B43" s="40" t="s">
        <v>122</v>
      </c>
      <c r="C43" s="27" t="s">
        <v>9</v>
      </c>
      <c r="D43" s="45">
        <v>5</v>
      </c>
      <c r="E43" s="28"/>
      <c r="F43" s="54">
        <v>0.05</v>
      </c>
      <c r="G43" s="29">
        <f t="shared" si="0"/>
        <v>0</v>
      </c>
      <c r="H43" s="29">
        <f t="shared" si="1"/>
        <v>0</v>
      </c>
      <c r="I43" s="30">
        <f t="shared" si="2"/>
        <v>0</v>
      </c>
      <c r="J43" s="26">
        <f t="shared" si="3"/>
        <v>4</v>
      </c>
      <c r="K43" s="29">
        <f t="shared" si="4"/>
        <v>0</v>
      </c>
      <c r="L43" s="30">
        <f t="shared" si="5"/>
        <v>0</v>
      </c>
      <c r="M43" s="49">
        <f t="shared" si="6"/>
        <v>9</v>
      </c>
      <c r="N43" s="29">
        <f t="shared" si="7"/>
        <v>0</v>
      </c>
      <c r="O43" s="30">
        <f t="shared" si="8"/>
        <v>0</v>
      </c>
      <c r="P43" s="37"/>
    </row>
    <row r="44" spans="1:16" ht="24" customHeight="1">
      <c r="A44" s="22" t="s">
        <v>49</v>
      </c>
      <c r="B44" s="40" t="s">
        <v>92</v>
      </c>
      <c r="C44" s="27" t="s">
        <v>9</v>
      </c>
      <c r="D44" s="45">
        <v>70</v>
      </c>
      <c r="E44" s="28"/>
      <c r="F44" s="54">
        <v>0.05</v>
      </c>
      <c r="G44" s="29">
        <f t="shared" si="0"/>
        <v>0</v>
      </c>
      <c r="H44" s="29">
        <f t="shared" si="1"/>
        <v>0</v>
      </c>
      <c r="I44" s="30">
        <f t="shared" si="2"/>
        <v>0</v>
      </c>
      <c r="J44" s="26">
        <f t="shared" si="3"/>
        <v>49</v>
      </c>
      <c r="K44" s="29">
        <f t="shared" si="4"/>
        <v>0</v>
      </c>
      <c r="L44" s="30">
        <f t="shared" si="5"/>
        <v>0</v>
      </c>
      <c r="M44" s="49">
        <f t="shared" si="6"/>
        <v>119</v>
      </c>
      <c r="N44" s="29">
        <f t="shared" si="7"/>
        <v>0</v>
      </c>
      <c r="O44" s="30">
        <f t="shared" si="8"/>
        <v>0</v>
      </c>
      <c r="P44" s="37"/>
    </row>
    <row r="45" spans="1:16" ht="24" customHeight="1">
      <c r="A45" s="22" t="s">
        <v>50</v>
      </c>
      <c r="B45" s="40" t="s">
        <v>91</v>
      </c>
      <c r="C45" s="68" t="s">
        <v>9</v>
      </c>
      <c r="D45" s="45">
        <v>80</v>
      </c>
      <c r="E45" s="28"/>
      <c r="F45" s="54">
        <v>0.05</v>
      </c>
      <c r="G45" s="29">
        <f t="shared" si="0"/>
        <v>0</v>
      </c>
      <c r="H45" s="29">
        <f t="shared" si="1"/>
        <v>0</v>
      </c>
      <c r="I45" s="30">
        <f t="shared" si="2"/>
        <v>0</v>
      </c>
      <c r="J45" s="26">
        <f t="shared" si="3"/>
        <v>56</v>
      </c>
      <c r="K45" s="29">
        <f t="shared" si="4"/>
        <v>0</v>
      </c>
      <c r="L45" s="30">
        <f t="shared" si="5"/>
        <v>0</v>
      </c>
      <c r="M45" s="49">
        <f t="shared" si="6"/>
        <v>136</v>
      </c>
      <c r="N45" s="29">
        <f t="shared" si="7"/>
        <v>0</v>
      </c>
      <c r="O45" s="30">
        <f t="shared" si="8"/>
        <v>0</v>
      </c>
      <c r="P45" s="37"/>
    </row>
    <row r="46" spans="1:16" ht="24" customHeight="1">
      <c r="A46" s="22" t="s">
        <v>51</v>
      </c>
      <c r="B46" s="40" t="s">
        <v>90</v>
      </c>
      <c r="C46" s="68" t="s">
        <v>9</v>
      </c>
      <c r="D46" s="45">
        <v>50</v>
      </c>
      <c r="E46" s="28"/>
      <c r="F46" s="54">
        <v>0.05</v>
      </c>
      <c r="G46" s="29">
        <f t="shared" si="0"/>
        <v>0</v>
      </c>
      <c r="H46" s="29">
        <f t="shared" si="1"/>
        <v>0</v>
      </c>
      <c r="I46" s="30">
        <f t="shared" si="2"/>
        <v>0</v>
      </c>
      <c r="J46" s="26">
        <f t="shared" si="3"/>
        <v>35</v>
      </c>
      <c r="K46" s="29">
        <f t="shared" si="4"/>
        <v>0</v>
      </c>
      <c r="L46" s="30">
        <f t="shared" si="5"/>
        <v>0</v>
      </c>
      <c r="M46" s="49">
        <f t="shared" si="6"/>
        <v>85</v>
      </c>
      <c r="N46" s="29">
        <f t="shared" si="7"/>
        <v>0</v>
      </c>
      <c r="O46" s="30">
        <f t="shared" si="8"/>
        <v>0</v>
      </c>
      <c r="P46" s="37"/>
    </row>
    <row r="47" spans="1:16" ht="24" customHeight="1">
      <c r="A47" s="22" t="s">
        <v>52</v>
      </c>
      <c r="B47" s="40" t="s">
        <v>89</v>
      </c>
      <c r="C47" s="68" t="s">
        <v>9</v>
      </c>
      <c r="D47" s="45">
        <v>60</v>
      </c>
      <c r="E47" s="28"/>
      <c r="F47" s="54">
        <v>0.05</v>
      </c>
      <c r="G47" s="29">
        <f t="shared" si="0"/>
        <v>0</v>
      </c>
      <c r="H47" s="29">
        <f t="shared" si="1"/>
        <v>0</v>
      </c>
      <c r="I47" s="30">
        <f t="shared" si="2"/>
        <v>0</v>
      </c>
      <c r="J47" s="26">
        <f t="shared" si="3"/>
        <v>42</v>
      </c>
      <c r="K47" s="29">
        <f t="shared" si="4"/>
        <v>0</v>
      </c>
      <c r="L47" s="30">
        <f t="shared" si="5"/>
        <v>0</v>
      </c>
      <c r="M47" s="49">
        <f t="shared" si="6"/>
        <v>102</v>
      </c>
      <c r="N47" s="29">
        <f t="shared" si="7"/>
        <v>0</v>
      </c>
      <c r="O47" s="30">
        <f t="shared" si="8"/>
        <v>0</v>
      </c>
      <c r="P47" s="37"/>
    </row>
    <row r="48" spans="1:16" ht="24" customHeight="1">
      <c r="A48" s="22" t="s">
        <v>53</v>
      </c>
      <c r="B48" s="40" t="s">
        <v>88</v>
      </c>
      <c r="C48" s="68" t="s">
        <v>9</v>
      </c>
      <c r="D48" s="45">
        <v>400</v>
      </c>
      <c r="E48" s="28"/>
      <c r="F48" s="54">
        <v>0.05</v>
      </c>
      <c r="G48" s="29">
        <f t="shared" si="0"/>
        <v>0</v>
      </c>
      <c r="H48" s="29">
        <f t="shared" si="1"/>
        <v>0</v>
      </c>
      <c r="I48" s="30">
        <f t="shared" si="2"/>
        <v>0</v>
      </c>
      <c r="J48" s="26">
        <f t="shared" si="3"/>
        <v>280</v>
      </c>
      <c r="K48" s="29">
        <f t="shared" si="4"/>
        <v>0</v>
      </c>
      <c r="L48" s="30">
        <f t="shared" si="5"/>
        <v>0</v>
      </c>
      <c r="M48" s="49">
        <f t="shared" si="6"/>
        <v>680</v>
      </c>
      <c r="N48" s="29">
        <f t="shared" si="7"/>
        <v>0</v>
      </c>
      <c r="O48" s="30">
        <f t="shared" si="8"/>
        <v>0</v>
      </c>
      <c r="P48" s="37"/>
    </row>
    <row r="49" spans="1:16" ht="24" customHeight="1">
      <c r="A49" s="22" t="s">
        <v>54</v>
      </c>
      <c r="B49" s="41" t="s">
        <v>87</v>
      </c>
      <c r="C49" s="68" t="s">
        <v>9</v>
      </c>
      <c r="D49" s="45">
        <v>10</v>
      </c>
      <c r="E49" s="28"/>
      <c r="F49" s="54">
        <v>0.05</v>
      </c>
      <c r="G49" s="29">
        <f t="shared" si="0"/>
        <v>0</v>
      </c>
      <c r="H49" s="29">
        <f t="shared" si="1"/>
        <v>0</v>
      </c>
      <c r="I49" s="30">
        <f t="shared" si="2"/>
        <v>0</v>
      </c>
      <c r="J49" s="26">
        <f t="shared" si="3"/>
        <v>7</v>
      </c>
      <c r="K49" s="29">
        <f t="shared" si="4"/>
        <v>0</v>
      </c>
      <c r="L49" s="30">
        <f t="shared" si="5"/>
        <v>0</v>
      </c>
      <c r="M49" s="49">
        <f t="shared" si="6"/>
        <v>17</v>
      </c>
      <c r="N49" s="29">
        <f t="shared" si="7"/>
        <v>0</v>
      </c>
      <c r="O49" s="30">
        <f t="shared" si="8"/>
        <v>0</v>
      </c>
      <c r="P49" s="37"/>
    </row>
    <row r="50" spans="1:16" ht="24" customHeight="1">
      <c r="A50" s="22" t="s">
        <v>55</v>
      </c>
      <c r="B50" s="41" t="s">
        <v>86</v>
      </c>
      <c r="C50" s="68" t="s">
        <v>9</v>
      </c>
      <c r="D50" s="45">
        <v>50</v>
      </c>
      <c r="E50" s="28"/>
      <c r="F50" s="54">
        <v>0.05</v>
      </c>
      <c r="G50" s="29">
        <f t="shared" si="0"/>
        <v>0</v>
      </c>
      <c r="H50" s="29">
        <f t="shared" si="1"/>
        <v>0</v>
      </c>
      <c r="I50" s="30">
        <f t="shared" si="2"/>
        <v>0</v>
      </c>
      <c r="J50" s="26">
        <f t="shared" si="3"/>
        <v>35</v>
      </c>
      <c r="K50" s="29">
        <f t="shared" si="4"/>
        <v>0</v>
      </c>
      <c r="L50" s="30">
        <f t="shared" si="5"/>
        <v>0</v>
      </c>
      <c r="M50" s="49">
        <f t="shared" si="6"/>
        <v>85</v>
      </c>
      <c r="N50" s="29">
        <f t="shared" si="7"/>
        <v>0</v>
      </c>
      <c r="O50" s="30">
        <f t="shared" si="8"/>
        <v>0</v>
      </c>
      <c r="P50" s="37"/>
    </row>
    <row r="51" spans="1:16" ht="24" customHeight="1">
      <c r="A51" s="22" t="s">
        <v>56</v>
      </c>
      <c r="B51" s="41" t="s">
        <v>85</v>
      </c>
      <c r="C51" s="68" t="s">
        <v>9</v>
      </c>
      <c r="D51" s="45">
        <v>50</v>
      </c>
      <c r="E51" s="28"/>
      <c r="F51" s="54">
        <v>0.05</v>
      </c>
      <c r="G51" s="29">
        <f t="shared" si="0"/>
        <v>0</v>
      </c>
      <c r="H51" s="29">
        <f t="shared" si="1"/>
        <v>0</v>
      </c>
      <c r="I51" s="30">
        <f t="shared" si="2"/>
        <v>0</v>
      </c>
      <c r="J51" s="26">
        <f t="shared" si="3"/>
        <v>35</v>
      </c>
      <c r="K51" s="29">
        <f t="shared" si="4"/>
        <v>0</v>
      </c>
      <c r="L51" s="30">
        <f t="shared" si="5"/>
        <v>0</v>
      </c>
      <c r="M51" s="49">
        <f t="shared" si="6"/>
        <v>85</v>
      </c>
      <c r="N51" s="29">
        <f t="shared" si="7"/>
        <v>0</v>
      </c>
      <c r="O51" s="30">
        <f t="shared" si="8"/>
        <v>0</v>
      </c>
      <c r="P51" s="37"/>
    </row>
    <row r="52" spans="1:16" ht="24" customHeight="1">
      <c r="A52" s="22" t="s">
        <v>57</v>
      </c>
      <c r="B52" s="40" t="s">
        <v>84</v>
      </c>
      <c r="C52" s="68" t="s">
        <v>9</v>
      </c>
      <c r="D52" s="45">
        <v>350</v>
      </c>
      <c r="E52" s="28"/>
      <c r="F52" s="54">
        <v>0.05</v>
      </c>
      <c r="G52" s="29">
        <f t="shared" si="0"/>
        <v>0</v>
      </c>
      <c r="H52" s="29">
        <f t="shared" si="1"/>
        <v>0</v>
      </c>
      <c r="I52" s="30">
        <f t="shared" si="2"/>
        <v>0</v>
      </c>
      <c r="J52" s="26">
        <f t="shared" si="3"/>
        <v>245</v>
      </c>
      <c r="K52" s="29">
        <f t="shared" si="4"/>
        <v>0</v>
      </c>
      <c r="L52" s="30">
        <f t="shared" si="5"/>
        <v>0</v>
      </c>
      <c r="M52" s="49">
        <f t="shared" si="6"/>
        <v>595</v>
      </c>
      <c r="N52" s="29">
        <f t="shared" si="7"/>
        <v>0</v>
      </c>
      <c r="O52" s="30">
        <f t="shared" si="8"/>
        <v>0</v>
      </c>
      <c r="P52" s="37"/>
    </row>
    <row r="53" spans="1:16" ht="24" customHeight="1">
      <c r="A53" s="22" t="s">
        <v>58</v>
      </c>
      <c r="B53" s="40" t="s">
        <v>148</v>
      </c>
      <c r="C53" s="68" t="s">
        <v>9</v>
      </c>
      <c r="D53" s="45">
        <v>30</v>
      </c>
      <c r="E53" s="28"/>
      <c r="F53" s="54">
        <v>0.05</v>
      </c>
      <c r="G53" s="29">
        <f t="shared" si="0"/>
        <v>0</v>
      </c>
      <c r="H53" s="29">
        <f t="shared" si="1"/>
        <v>0</v>
      </c>
      <c r="I53" s="30">
        <f t="shared" si="2"/>
        <v>0</v>
      </c>
      <c r="J53" s="26">
        <f t="shared" si="3"/>
        <v>21</v>
      </c>
      <c r="K53" s="29">
        <f t="shared" si="4"/>
        <v>0</v>
      </c>
      <c r="L53" s="30">
        <f t="shared" si="5"/>
        <v>0</v>
      </c>
      <c r="M53" s="49">
        <f t="shared" si="6"/>
        <v>51</v>
      </c>
      <c r="N53" s="29">
        <f t="shared" si="7"/>
        <v>0</v>
      </c>
      <c r="O53" s="30">
        <f t="shared" si="8"/>
        <v>0</v>
      </c>
      <c r="P53" s="37"/>
    </row>
    <row r="54" spans="1:16" ht="24" customHeight="1">
      <c r="A54" s="22" t="s">
        <v>59</v>
      </c>
      <c r="B54" s="42" t="s">
        <v>149</v>
      </c>
      <c r="C54" s="68" t="s">
        <v>9</v>
      </c>
      <c r="D54" s="45">
        <v>1</v>
      </c>
      <c r="E54" s="28"/>
      <c r="F54" s="54">
        <v>0.08</v>
      </c>
      <c r="G54" s="29">
        <f>E54*1.08</f>
        <v>0</v>
      </c>
      <c r="H54" s="29">
        <f t="shared" si="1"/>
        <v>0</v>
      </c>
      <c r="I54" s="30">
        <f>H54*1.08</f>
        <v>0</v>
      </c>
      <c r="J54" s="26">
        <f t="shared" si="3"/>
        <v>1</v>
      </c>
      <c r="K54" s="29">
        <f t="shared" si="4"/>
        <v>0</v>
      </c>
      <c r="L54" s="30">
        <f>K54*1.08</f>
        <v>0</v>
      </c>
      <c r="M54" s="49">
        <f t="shared" si="6"/>
        <v>2</v>
      </c>
      <c r="N54" s="29">
        <f t="shared" si="7"/>
        <v>0</v>
      </c>
      <c r="O54" s="30">
        <f>N54*1.08</f>
        <v>0</v>
      </c>
      <c r="P54" s="37"/>
    </row>
    <row r="55" spans="1:16" ht="24" customHeight="1">
      <c r="A55" s="22" t="s">
        <v>60</v>
      </c>
      <c r="B55" s="41" t="s">
        <v>150</v>
      </c>
      <c r="C55" s="68" t="s">
        <v>9</v>
      </c>
      <c r="D55" s="45">
        <v>5</v>
      </c>
      <c r="E55" s="28"/>
      <c r="F55" s="54">
        <v>0.05</v>
      </c>
      <c r="G55" s="29">
        <f t="shared" si="0"/>
        <v>0</v>
      </c>
      <c r="H55" s="29">
        <f t="shared" si="1"/>
        <v>0</v>
      </c>
      <c r="I55" s="30">
        <f t="shared" si="2"/>
        <v>0</v>
      </c>
      <c r="J55" s="26">
        <f t="shared" si="3"/>
        <v>4</v>
      </c>
      <c r="K55" s="29">
        <f t="shared" si="4"/>
        <v>0</v>
      </c>
      <c r="L55" s="30">
        <f t="shared" si="5"/>
        <v>0</v>
      </c>
      <c r="M55" s="49">
        <f t="shared" si="6"/>
        <v>9</v>
      </c>
      <c r="N55" s="29">
        <f t="shared" si="7"/>
        <v>0</v>
      </c>
      <c r="O55" s="30">
        <f t="shared" si="8"/>
        <v>0</v>
      </c>
      <c r="P55" s="37"/>
    </row>
    <row r="56" spans="1:16" ht="24" customHeight="1">
      <c r="A56" s="22" t="s">
        <v>61</v>
      </c>
      <c r="B56" s="41" t="s">
        <v>83</v>
      </c>
      <c r="C56" s="68" t="s">
        <v>9</v>
      </c>
      <c r="D56" s="45">
        <v>1700</v>
      </c>
      <c r="E56" s="28"/>
      <c r="F56" s="54">
        <v>0.05</v>
      </c>
      <c r="G56" s="29">
        <f t="shared" si="0"/>
        <v>0</v>
      </c>
      <c r="H56" s="29">
        <f t="shared" si="1"/>
        <v>0</v>
      </c>
      <c r="I56" s="30">
        <f t="shared" si="2"/>
        <v>0</v>
      </c>
      <c r="J56" s="26">
        <f t="shared" si="3"/>
        <v>1190</v>
      </c>
      <c r="K56" s="29">
        <f t="shared" si="4"/>
        <v>0</v>
      </c>
      <c r="L56" s="30">
        <f t="shared" si="5"/>
        <v>0</v>
      </c>
      <c r="M56" s="49">
        <f t="shared" si="6"/>
        <v>2890</v>
      </c>
      <c r="N56" s="29">
        <f t="shared" si="7"/>
        <v>0</v>
      </c>
      <c r="O56" s="30">
        <f t="shared" si="8"/>
        <v>0</v>
      </c>
      <c r="P56" s="37"/>
    </row>
    <row r="57" spans="1:16" ht="24" customHeight="1">
      <c r="A57" s="22" t="s">
        <v>62</v>
      </c>
      <c r="B57" s="41" t="s">
        <v>82</v>
      </c>
      <c r="C57" s="68" t="s">
        <v>9</v>
      </c>
      <c r="D57" s="45">
        <v>200</v>
      </c>
      <c r="E57" s="28"/>
      <c r="F57" s="54">
        <v>0.05</v>
      </c>
      <c r="G57" s="29">
        <f t="shared" si="0"/>
        <v>0</v>
      </c>
      <c r="H57" s="29">
        <f t="shared" si="1"/>
        <v>0</v>
      </c>
      <c r="I57" s="30">
        <f t="shared" si="2"/>
        <v>0</v>
      </c>
      <c r="J57" s="26">
        <f t="shared" si="3"/>
        <v>140</v>
      </c>
      <c r="K57" s="29">
        <f t="shared" si="4"/>
        <v>0</v>
      </c>
      <c r="L57" s="30">
        <f t="shared" si="5"/>
        <v>0</v>
      </c>
      <c r="M57" s="49">
        <f t="shared" si="6"/>
        <v>340</v>
      </c>
      <c r="N57" s="29">
        <f t="shared" si="7"/>
        <v>0</v>
      </c>
      <c r="O57" s="30">
        <f t="shared" si="8"/>
        <v>0</v>
      </c>
      <c r="P57" s="37"/>
    </row>
    <row r="58" spans="1:16" ht="24" customHeight="1">
      <c r="A58" s="22" t="s">
        <v>63</v>
      </c>
      <c r="B58" s="41" t="s">
        <v>81</v>
      </c>
      <c r="C58" s="68" t="s">
        <v>9</v>
      </c>
      <c r="D58" s="45">
        <v>100</v>
      </c>
      <c r="E58" s="28"/>
      <c r="F58" s="54">
        <v>0.05</v>
      </c>
      <c r="G58" s="29">
        <f t="shared" si="0"/>
        <v>0</v>
      </c>
      <c r="H58" s="29">
        <f t="shared" si="1"/>
        <v>0</v>
      </c>
      <c r="I58" s="30">
        <f t="shared" si="2"/>
        <v>0</v>
      </c>
      <c r="J58" s="26">
        <f t="shared" si="3"/>
        <v>70</v>
      </c>
      <c r="K58" s="29">
        <f t="shared" si="4"/>
        <v>0</v>
      </c>
      <c r="L58" s="30">
        <f t="shared" si="5"/>
        <v>0</v>
      </c>
      <c r="M58" s="49">
        <f t="shared" si="6"/>
        <v>170</v>
      </c>
      <c r="N58" s="29">
        <f t="shared" si="7"/>
        <v>0</v>
      </c>
      <c r="O58" s="30">
        <f t="shared" si="8"/>
        <v>0</v>
      </c>
      <c r="P58" s="37"/>
    </row>
    <row r="59" spans="1:16" ht="24" customHeight="1">
      <c r="A59" s="22" t="s">
        <v>64</v>
      </c>
      <c r="B59" s="41" t="s">
        <v>80</v>
      </c>
      <c r="C59" s="68" t="s">
        <v>9</v>
      </c>
      <c r="D59" s="45">
        <v>50</v>
      </c>
      <c r="E59" s="28"/>
      <c r="F59" s="54">
        <v>0.05</v>
      </c>
      <c r="G59" s="29">
        <f t="shared" si="0"/>
        <v>0</v>
      </c>
      <c r="H59" s="29">
        <f t="shared" si="1"/>
        <v>0</v>
      </c>
      <c r="I59" s="30">
        <f t="shared" si="2"/>
        <v>0</v>
      </c>
      <c r="J59" s="26">
        <f t="shared" si="3"/>
        <v>35</v>
      </c>
      <c r="K59" s="29">
        <f t="shared" si="4"/>
        <v>0</v>
      </c>
      <c r="L59" s="30">
        <f t="shared" si="5"/>
        <v>0</v>
      </c>
      <c r="M59" s="49">
        <f t="shared" si="6"/>
        <v>85</v>
      </c>
      <c r="N59" s="29">
        <f t="shared" si="7"/>
        <v>0</v>
      </c>
      <c r="O59" s="30">
        <f t="shared" si="8"/>
        <v>0</v>
      </c>
      <c r="P59" s="37"/>
    </row>
    <row r="60" spans="1:16" ht="24" customHeight="1">
      <c r="A60" s="22" t="s">
        <v>65</v>
      </c>
      <c r="B60" s="42" t="s">
        <v>79</v>
      </c>
      <c r="C60" s="68" t="s">
        <v>9</v>
      </c>
      <c r="D60" s="45">
        <v>40</v>
      </c>
      <c r="E60" s="28"/>
      <c r="F60" s="54">
        <v>0.05</v>
      </c>
      <c r="G60" s="29">
        <f t="shared" si="0"/>
        <v>0</v>
      </c>
      <c r="H60" s="29">
        <f t="shared" si="1"/>
        <v>0</v>
      </c>
      <c r="I60" s="30">
        <f t="shared" si="2"/>
        <v>0</v>
      </c>
      <c r="J60" s="26">
        <f t="shared" si="3"/>
        <v>28</v>
      </c>
      <c r="K60" s="29">
        <f t="shared" si="4"/>
        <v>0</v>
      </c>
      <c r="L60" s="30">
        <f t="shared" si="5"/>
        <v>0</v>
      </c>
      <c r="M60" s="49">
        <f t="shared" si="6"/>
        <v>68</v>
      </c>
      <c r="N60" s="29">
        <f t="shared" si="7"/>
        <v>0</v>
      </c>
      <c r="O60" s="30">
        <f t="shared" si="8"/>
        <v>0</v>
      </c>
      <c r="P60" s="37"/>
    </row>
    <row r="61" spans="1:16" ht="24" customHeight="1">
      <c r="A61" s="22" t="s">
        <v>66</v>
      </c>
      <c r="B61" s="42" t="s">
        <v>78</v>
      </c>
      <c r="C61" s="68" t="s">
        <v>9</v>
      </c>
      <c r="D61" s="45">
        <v>150</v>
      </c>
      <c r="E61" s="28"/>
      <c r="F61" s="54">
        <v>0.05</v>
      </c>
      <c r="G61" s="29">
        <f t="shared" si="0"/>
        <v>0</v>
      </c>
      <c r="H61" s="29">
        <f t="shared" si="1"/>
        <v>0</v>
      </c>
      <c r="I61" s="30">
        <f t="shared" si="2"/>
        <v>0</v>
      </c>
      <c r="J61" s="26">
        <f t="shared" si="3"/>
        <v>105</v>
      </c>
      <c r="K61" s="29">
        <f t="shared" si="4"/>
        <v>0</v>
      </c>
      <c r="L61" s="30">
        <f t="shared" si="5"/>
        <v>0</v>
      </c>
      <c r="M61" s="49">
        <f t="shared" si="6"/>
        <v>255</v>
      </c>
      <c r="N61" s="29">
        <f t="shared" si="7"/>
        <v>0</v>
      </c>
      <c r="O61" s="30">
        <f t="shared" si="8"/>
        <v>0</v>
      </c>
      <c r="P61" s="37"/>
    </row>
    <row r="62" spans="1:16" ht="24" customHeight="1">
      <c r="A62" s="22" t="s">
        <v>67</v>
      </c>
      <c r="B62" s="41" t="s">
        <v>77</v>
      </c>
      <c r="C62" s="68" t="s">
        <v>9</v>
      </c>
      <c r="D62" s="45">
        <v>100</v>
      </c>
      <c r="E62" s="28"/>
      <c r="F62" s="55">
        <v>0.05</v>
      </c>
      <c r="G62" s="29">
        <f t="shared" si="0"/>
        <v>0</v>
      </c>
      <c r="H62" s="29">
        <f t="shared" si="1"/>
        <v>0</v>
      </c>
      <c r="I62" s="30">
        <f t="shared" si="2"/>
        <v>0</v>
      </c>
      <c r="J62" s="26">
        <f t="shared" si="3"/>
        <v>70</v>
      </c>
      <c r="K62" s="29">
        <f t="shared" si="4"/>
        <v>0</v>
      </c>
      <c r="L62" s="30">
        <f t="shared" si="5"/>
        <v>0</v>
      </c>
      <c r="M62" s="49">
        <f t="shared" si="6"/>
        <v>170</v>
      </c>
      <c r="N62" s="29">
        <f t="shared" si="7"/>
        <v>0</v>
      </c>
      <c r="O62" s="30">
        <f t="shared" si="8"/>
        <v>0</v>
      </c>
      <c r="P62" s="37"/>
    </row>
    <row r="63" spans="1:16" ht="24" customHeight="1">
      <c r="A63" s="22" t="s">
        <v>68</v>
      </c>
      <c r="B63" s="41" t="s">
        <v>129</v>
      </c>
      <c r="C63" s="27" t="s">
        <v>9</v>
      </c>
      <c r="D63" s="45">
        <v>5</v>
      </c>
      <c r="E63" s="28"/>
      <c r="F63" s="55">
        <v>0.05</v>
      </c>
      <c r="G63" s="29">
        <f t="shared" si="0"/>
        <v>0</v>
      </c>
      <c r="H63" s="29">
        <f t="shared" si="1"/>
        <v>0</v>
      </c>
      <c r="I63" s="30">
        <f t="shared" si="2"/>
        <v>0</v>
      </c>
      <c r="J63" s="26">
        <f t="shared" si="3"/>
        <v>4</v>
      </c>
      <c r="K63" s="29">
        <f t="shared" si="4"/>
        <v>0</v>
      </c>
      <c r="L63" s="30">
        <f t="shared" si="5"/>
        <v>0</v>
      </c>
      <c r="M63" s="49">
        <f t="shared" si="6"/>
        <v>9</v>
      </c>
      <c r="N63" s="29">
        <f t="shared" si="7"/>
        <v>0</v>
      </c>
      <c r="O63" s="30">
        <f t="shared" si="8"/>
        <v>0</v>
      </c>
      <c r="P63" s="37"/>
    </row>
    <row r="64" spans="1:16" ht="24" customHeight="1">
      <c r="A64" s="22" t="s">
        <v>123</v>
      </c>
      <c r="B64" s="41" t="s">
        <v>76</v>
      </c>
      <c r="C64" s="68" t="s">
        <v>9</v>
      </c>
      <c r="D64" s="45">
        <v>200</v>
      </c>
      <c r="E64" s="28"/>
      <c r="F64" s="55">
        <v>0.05</v>
      </c>
      <c r="G64" s="29">
        <f t="shared" si="0"/>
        <v>0</v>
      </c>
      <c r="H64" s="29">
        <f t="shared" si="1"/>
        <v>0</v>
      </c>
      <c r="I64" s="30">
        <f t="shared" si="2"/>
        <v>0</v>
      </c>
      <c r="J64" s="26">
        <f t="shared" si="3"/>
        <v>140</v>
      </c>
      <c r="K64" s="29">
        <f t="shared" si="4"/>
        <v>0</v>
      </c>
      <c r="L64" s="30">
        <f t="shared" si="5"/>
        <v>0</v>
      </c>
      <c r="M64" s="49">
        <f t="shared" si="6"/>
        <v>340</v>
      </c>
      <c r="N64" s="29">
        <f t="shared" si="7"/>
        <v>0</v>
      </c>
      <c r="O64" s="30">
        <f t="shared" si="8"/>
        <v>0</v>
      </c>
      <c r="P64" s="37"/>
    </row>
    <row r="65" spans="1:16" ht="24" customHeight="1">
      <c r="A65" s="22" t="s">
        <v>124</v>
      </c>
      <c r="B65" s="41" t="s">
        <v>75</v>
      </c>
      <c r="C65" s="27" t="s">
        <v>9</v>
      </c>
      <c r="D65" s="45">
        <v>100</v>
      </c>
      <c r="E65" s="28"/>
      <c r="F65" s="55">
        <v>0.05</v>
      </c>
      <c r="G65" s="29">
        <f t="shared" si="0"/>
        <v>0</v>
      </c>
      <c r="H65" s="29">
        <f t="shared" si="1"/>
        <v>0</v>
      </c>
      <c r="I65" s="30">
        <f t="shared" si="2"/>
        <v>0</v>
      </c>
      <c r="J65" s="26">
        <f t="shared" si="3"/>
        <v>70</v>
      </c>
      <c r="K65" s="29">
        <f t="shared" si="4"/>
        <v>0</v>
      </c>
      <c r="L65" s="30">
        <f t="shared" si="5"/>
        <v>0</v>
      </c>
      <c r="M65" s="49">
        <f t="shared" si="6"/>
        <v>170</v>
      </c>
      <c r="N65" s="29">
        <f t="shared" si="7"/>
        <v>0</v>
      </c>
      <c r="O65" s="30">
        <f t="shared" si="8"/>
        <v>0</v>
      </c>
      <c r="P65" s="37"/>
    </row>
    <row r="66" spans="1:16" ht="24" customHeight="1">
      <c r="A66" s="22" t="s">
        <v>125</v>
      </c>
      <c r="B66" s="41" t="s">
        <v>74</v>
      </c>
      <c r="C66" s="68" t="s">
        <v>9</v>
      </c>
      <c r="D66" s="45">
        <v>800</v>
      </c>
      <c r="E66" s="28"/>
      <c r="F66" s="55">
        <v>0.05</v>
      </c>
      <c r="G66" s="29">
        <f t="shared" si="0"/>
        <v>0</v>
      </c>
      <c r="H66" s="29">
        <f t="shared" si="1"/>
        <v>0</v>
      </c>
      <c r="I66" s="30">
        <f t="shared" si="2"/>
        <v>0</v>
      </c>
      <c r="J66" s="26">
        <f t="shared" si="3"/>
        <v>560</v>
      </c>
      <c r="K66" s="29">
        <f t="shared" si="4"/>
        <v>0</v>
      </c>
      <c r="L66" s="30">
        <f t="shared" si="5"/>
        <v>0</v>
      </c>
      <c r="M66" s="49">
        <f t="shared" si="6"/>
        <v>1360</v>
      </c>
      <c r="N66" s="29">
        <f t="shared" si="7"/>
        <v>0</v>
      </c>
      <c r="O66" s="30">
        <f t="shared" si="8"/>
        <v>0</v>
      </c>
      <c r="P66" s="37"/>
    </row>
    <row r="67" spans="1:16" ht="24" customHeight="1">
      <c r="A67" s="22" t="s">
        <v>126</v>
      </c>
      <c r="B67" s="41" t="s">
        <v>73</v>
      </c>
      <c r="C67" s="68" t="s">
        <v>9</v>
      </c>
      <c r="D67" s="45">
        <v>800</v>
      </c>
      <c r="E67" s="28"/>
      <c r="F67" s="55">
        <v>0.05</v>
      </c>
      <c r="G67" s="29">
        <f t="shared" si="0"/>
        <v>0</v>
      </c>
      <c r="H67" s="29">
        <f t="shared" si="1"/>
        <v>0</v>
      </c>
      <c r="I67" s="30">
        <f t="shared" si="2"/>
        <v>0</v>
      </c>
      <c r="J67" s="26">
        <f t="shared" si="3"/>
        <v>560</v>
      </c>
      <c r="K67" s="29">
        <f t="shared" si="4"/>
        <v>0</v>
      </c>
      <c r="L67" s="30">
        <f t="shared" si="5"/>
        <v>0</v>
      </c>
      <c r="M67" s="49">
        <f t="shared" si="6"/>
        <v>1360</v>
      </c>
      <c r="N67" s="29">
        <f t="shared" si="7"/>
        <v>0</v>
      </c>
      <c r="O67" s="30">
        <f t="shared" si="8"/>
        <v>0</v>
      </c>
      <c r="P67" s="37"/>
    </row>
    <row r="68" spans="1:16" ht="24" customHeight="1">
      <c r="A68" s="22" t="s">
        <v>127</v>
      </c>
      <c r="B68" s="41" t="s">
        <v>72</v>
      </c>
      <c r="C68" s="68" t="s">
        <v>9</v>
      </c>
      <c r="D68" s="45">
        <v>100</v>
      </c>
      <c r="E68" s="28"/>
      <c r="F68" s="55">
        <v>0.05</v>
      </c>
      <c r="G68" s="29">
        <f t="shared" si="0"/>
        <v>0</v>
      </c>
      <c r="H68" s="29">
        <f t="shared" si="1"/>
        <v>0</v>
      </c>
      <c r="I68" s="30">
        <f t="shared" si="2"/>
        <v>0</v>
      </c>
      <c r="J68" s="26">
        <f t="shared" si="3"/>
        <v>70</v>
      </c>
      <c r="K68" s="29">
        <f t="shared" si="4"/>
        <v>0</v>
      </c>
      <c r="L68" s="30">
        <f t="shared" si="5"/>
        <v>0</v>
      </c>
      <c r="M68" s="49">
        <f t="shared" si="6"/>
        <v>170</v>
      </c>
      <c r="N68" s="29">
        <f t="shared" si="7"/>
        <v>0</v>
      </c>
      <c r="O68" s="30">
        <f t="shared" si="8"/>
        <v>0</v>
      </c>
      <c r="P68" s="37"/>
    </row>
    <row r="69" spans="1:16" ht="24" customHeight="1">
      <c r="A69" s="22" t="s">
        <v>139</v>
      </c>
      <c r="B69" s="41" t="s">
        <v>71</v>
      </c>
      <c r="C69" s="68" t="s">
        <v>9</v>
      </c>
      <c r="D69" s="45">
        <v>600</v>
      </c>
      <c r="E69" s="28"/>
      <c r="F69" s="55">
        <v>0.05</v>
      </c>
      <c r="G69" s="29">
        <f t="shared" si="0"/>
        <v>0</v>
      </c>
      <c r="H69" s="29">
        <f t="shared" si="1"/>
        <v>0</v>
      </c>
      <c r="I69" s="30">
        <f t="shared" si="2"/>
        <v>0</v>
      </c>
      <c r="J69" s="26">
        <f t="shared" si="3"/>
        <v>420</v>
      </c>
      <c r="K69" s="29">
        <f t="shared" si="4"/>
        <v>0</v>
      </c>
      <c r="L69" s="30">
        <f t="shared" si="5"/>
        <v>0</v>
      </c>
      <c r="M69" s="49">
        <f t="shared" si="6"/>
        <v>1020</v>
      </c>
      <c r="N69" s="29">
        <f t="shared" si="7"/>
        <v>0</v>
      </c>
      <c r="O69" s="30">
        <f t="shared" si="8"/>
        <v>0</v>
      </c>
      <c r="P69" s="37"/>
    </row>
    <row r="70" spans="1:16" ht="24" customHeight="1">
      <c r="A70" s="22" t="s">
        <v>140</v>
      </c>
      <c r="B70" s="41" t="s">
        <v>70</v>
      </c>
      <c r="C70" s="68" t="s">
        <v>9</v>
      </c>
      <c r="D70" s="45">
        <v>60</v>
      </c>
      <c r="E70" s="28"/>
      <c r="F70" s="55">
        <v>0.05</v>
      </c>
      <c r="G70" s="29">
        <f t="shared" si="0"/>
        <v>0</v>
      </c>
      <c r="H70" s="29">
        <f t="shared" si="1"/>
        <v>0</v>
      </c>
      <c r="I70" s="30">
        <f t="shared" si="2"/>
        <v>0</v>
      </c>
      <c r="J70" s="26">
        <f t="shared" si="3"/>
        <v>42</v>
      </c>
      <c r="K70" s="29">
        <f t="shared" si="4"/>
        <v>0</v>
      </c>
      <c r="L70" s="30">
        <f t="shared" si="5"/>
        <v>0</v>
      </c>
      <c r="M70" s="49">
        <f t="shared" si="6"/>
        <v>102</v>
      </c>
      <c r="N70" s="29">
        <f t="shared" si="7"/>
        <v>0</v>
      </c>
      <c r="O70" s="30">
        <f t="shared" si="8"/>
        <v>0</v>
      </c>
      <c r="P70" s="37"/>
    </row>
    <row r="71" spans="1:16" ht="24" customHeight="1">
      <c r="A71" s="22" t="s">
        <v>141</v>
      </c>
      <c r="B71" s="41" t="s">
        <v>146</v>
      </c>
      <c r="C71" s="68" t="s">
        <v>9</v>
      </c>
      <c r="D71" s="45">
        <v>100</v>
      </c>
      <c r="E71" s="28"/>
      <c r="F71" s="55">
        <v>0.05</v>
      </c>
      <c r="G71" s="29">
        <f t="shared" si="0"/>
        <v>0</v>
      </c>
      <c r="H71" s="29">
        <f t="shared" si="1"/>
        <v>0</v>
      </c>
      <c r="I71" s="30">
        <f t="shared" si="2"/>
        <v>0</v>
      </c>
      <c r="J71" s="26">
        <f t="shared" si="3"/>
        <v>70</v>
      </c>
      <c r="K71" s="29">
        <f t="shared" si="4"/>
        <v>0</v>
      </c>
      <c r="L71" s="30">
        <f t="shared" si="5"/>
        <v>0</v>
      </c>
      <c r="M71" s="49">
        <f t="shared" si="6"/>
        <v>170</v>
      </c>
      <c r="N71" s="29">
        <f t="shared" si="7"/>
        <v>0</v>
      </c>
      <c r="O71" s="30">
        <f t="shared" si="8"/>
        <v>0</v>
      </c>
      <c r="P71" s="37"/>
    </row>
    <row r="72" spans="1:16" ht="24" customHeight="1">
      <c r="A72" s="22" t="s">
        <v>142</v>
      </c>
      <c r="B72" s="41" t="s">
        <v>147</v>
      </c>
      <c r="C72" s="68" t="s">
        <v>9</v>
      </c>
      <c r="D72" s="45">
        <v>5</v>
      </c>
      <c r="E72" s="28"/>
      <c r="F72" s="55">
        <v>0.05</v>
      </c>
      <c r="G72" s="29">
        <f t="shared" si="0"/>
        <v>0</v>
      </c>
      <c r="H72" s="29">
        <f t="shared" si="1"/>
        <v>0</v>
      </c>
      <c r="I72" s="30">
        <f t="shared" si="2"/>
        <v>0</v>
      </c>
      <c r="J72" s="26">
        <f t="shared" si="3"/>
        <v>4</v>
      </c>
      <c r="K72" s="29">
        <f t="shared" si="4"/>
        <v>0</v>
      </c>
      <c r="L72" s="30">
        <f t="shared" si="5"/>
        <v>0</v>
      </c>
      <c r="M72" s="49">
        <f t="shared" si="6"/>
        <v>9</v>
      </c>
      <c r="N72" s="29">
        <f t="shared" si="7"/>
        <v>0</v>
      </c>
      <c r="O72" s="30">
        <f t="shared" si="8"/>
        <v>0</v>
      </c>
      <c r="P72" s="37"/>
    </row>
    <row r="73" spans="1:16" ht="24" customHeight="1" thickBot="1">
      <c r="A73" s="56" t="s">
        <v>143</v>
      </c>
      <c r="B73" s="43" t="s">
        <v>69</v>
      </c>
      <c r="C73" s="44" t="s">
        <v>9</v>
      </c>
      <c r="D73" s="46">
        <v>200</v>
      </c>
      <c r="E73" s="57"/>
      <c r="F73" s="71">
        <v>0.05</v>
      </c>
      <c r="G73" s="47">
        <f t="shared" si="0"/>
        <v>0</v>
      </c>
      <c r="H73" s="47">
        <f t="shared" si="1"/>
        <v>0</v>
      </c>
      <c r="I73" s="48">
        <f t="shared" si="2"/>
        <v>0</v>
      </c>
      <c r="J73" s="69">
        <f t="shared" si="3"/>
        <v>140</v>
      </c>
      <c r="K73" s="47">
        <f t="shared" si="4"/>
        <v>0</v>
      </c>
      <c r="L73" s="48">
        <f t="shared" si="5"/>
        <v>0</v>
      </c>
      <c r="M73" s="50">
        <f t="shared" si="6"/>
        <v>340</v>
      </c>
      <c r="N73" s="47">
        <f t="shared" si="7"/>
        <v>0</v>
      </c>
      <c r="O73" s="48">
        <f t="shared" si="8"/>
        <v>0</v>
      </c>
      <c r="P73" s="37"/>
    </row>
    <row r="74" spans="1:16" ht="50.1" customHeight="1" thickBot="1">
      <c r="A74" s="2"/>
      <c r="B74" s="2"/>
      <c r="C74" s="2"/>
      <c r="D74" s="2"/>
      <c r="E74" s="2"/>
      <c r="F74" s="31"/>
      <c r="G74" s="31"/>
      <c r="H74" s="81" t="s">
        <v>3</v>
      </c>
      <c r="I74" s="82"/>
      <c r="J74" s="32"/>
      <c r="K74" s="94" t="s">
        <v>132</v>
      </c>
      <c r="L74" s="95"/>
      <c r="M74" s="32"/>
      <c r="N74" s="96" t="s">
        <v>133</v>
      </c>
      <c r="O74" s="97"/>
    </row>
    <row r="75" spans="1:16" ht="24.95" customHeight="1" thickBot="1">
      <c r="A75" s="92" t="s">
        <v>116</v>
      </c>
      <c r="B75" s="93"/>
      <c r="C75" s="93"/>
      <c r="D75" s="93"/>
      <c r="E75" s="93"/>
      <c r="F75" s="93"/>
      <c r="G75" s="93"/>
      <c r="H75" s="58"/>
      <c r="I75" s="59">
        <f>SUM(I15:I73)</f>
        <v>0</v>
      </c>
      <c r="J75" s="60"/>
      <c r="K75" s="61"/>
      <c r="L75" s="62">
        <f>SUM(L15:L73)</f>
        <v>0</v>
      </c>
      <c r="M75" s="60"/>
      <c r="N75" s="61"/>
      <c r="O75" s="63">
        <f>SUM(O15:O73)</f>
        <v>0</v>
      </c>
    </row>
    <row r="76" spans="1:16" ht="24.95" customHeight="1" thickBot="1">
      <c r="A76" s="74" t="s">
        <v>117</v>
      </c>
      <c r="B76" s="75"/>
      <c r="C76" s="75"/>
      <c r="D76" s="75"/>
      <c r="E76" s="75"/>
      <c r="F76" s="75"/>
      <c r="G76" s="75"/>
      <c r="H76" s="59">
        <f>SUM(H15:H73)</f>
        <v>0</v>
      </c>
      <c r="I76" s="64"/>
      <c r="J76" s="60"/>
      <c r="K76" s="65">
        <f>SUM(K15:K73)</f>
        <v>0</v>
      </c>
      <c r="L76" s="60"/>
      <c r="M76" s="60"/>
      <c r="N76" s="66">
        <f>SUM(N15:N73)</f>
        <v>0</v>
      </c>
      <c r="O76" s="60"/>
    </row>
    <row r="77" spans="1:16" ht="24.95" customHeight="1" thickBot="1">
      <c r="A77" s="90" t="s">
        <v>115</v>
      </c>
      <c r="B77" s="91"/>
      <c r="C77" s="91"/>
      <c r="D77" s="91"/>
      <c r="E77" s="91"/>
      <c r="F77" s="91"/>
      <c r="G77" s="91"/>
      <c r="H77" s="59">
        <f>I75-H76</f>
        <v>0</v>
      </c>
      <c r="I77" s="67"/>
      <c r="J77" s="60"/>
      <c r="K77" s="65">
        <f>L75-K76</f>
        <v>0</v>
      </c>
      <c r="L77" s="60"/>
      <c r="M77" s="60"/>
      <c r="N77" s="66">
        <f>O75-N76</f>
        <v>0</v>
      </c>
      <c r="O77" s="60"/>
    </row>
    <row r="78" spans="1:16" ht="12.75">
      <c r="A78" s="34"/>
      <c r="B78" s="34"/>
      <c r="C78" s="34"/>
      <c r="D78" s="34"/>
      <c r="E78" s="34"/>
      <c r="F78" s="34"/>
      <c r="G78" s="34"/>
      <c r="H78" s="34"/>
      <c r="I78" s="34"/>
      <c r="J78" s="5"/>
      <c r="K78" s="5"/>
      <c r="L78" s="35"/>
      <c r="M78" s="5"/>
      <c r="N78" s="5"/>
      <c r="O78" s="35"/>
    </row>
    <row r="79" spans="1:16" ht="12.75">
      <c r="A79" s="98" t="s">
        <v>128</v>
      </c>
      <c r="B79" s="98"/>
      <c r="C79" s="98"/>
      <c r="D79" s="98"/>
      <c r="E79" s="98"/>
      <c r="F79" s="34"/>
      <c r="G79" s="34"/>
      <c r="H79" s="34"/>
      <c r="I79" s="34"/>
      <c r="J79" s="5"/>
      <c r="K79" s="5"/>
      <c r="L79" s="35"/>
      <c r="M79" s="5"/>
      <c r="N79" s="5"/>
      <c r="O79" s="35"/>
    </row>
    <row r="80" spans="1:16" ht="12.75">
      <c r="A80" s="4"/>
      <c r="B80" s="8"/>
      <c r="C80" s="4"/>
      <c r="D80" s="4"/>
      <c r="E80" s="4"/>
      <c r="F80" s="5"/>
      <c r="G80" s="5"/>
      <c r="H80" s="5"/>
      <c r="I80" s="5"/>
      <c r="J80" s="5"/>
      <c r="K80" s="5"/>
      <c r="L80" s="3"/>
      <c r="M80" s="3"/>
      <c r="N80" s="3"/>
      <c r="O80" s="3"/>
    </row>
    <row r="81" spans="1:15" ht="28.35" customHeight="1">
      <c r="A81" s="84" t="s">
        <v>134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</row>
    <row r="82" spans="1:15" ht="12.75">
      <c r="A82" s="5"/>
      <c r="B82" s="8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ht="12.75">
      <c r="A83" s="36"/>
      <c r="B83" s="53"/>
      <c r="C83" s="36"/>
      <c r="D83" s="36"/>
      <c r="E83" s="36"/>
      <c r="F83" s="36"/>
      <c r="G83" s="36"/>
      <c r="H83" s="36"/>
      <c r="I83" s="36"/>
      <c r="J83" s="36"/>
      <c r="K83" s="70"/>
      <c r="L83" s="70"/>
      <c r="M83" s="70"/>
      <c r="N83" s="70"/>
      <c r="O83" s="36"/>
    </row>
    <row r="84" spans="1:15" ht="12.75">
      <c r="A84" s="36"/>
      <c r="B84" s="53"/>
      <c r="C84" s="36"/>
      <c r="D84" s="36"/>
      <c r="E84" s="36"/>
      <c r="F84" s="36"/>
      <c r="G84" s="36"/>
      <c r="H84" s="36"/>
      <c r="I84" s="36"/>
      <c r="J84" s="36"/>
      <c r="K84" s="70"/>
      <c r="L84" s="70"/>
      <c r="M84" s="70"/>
      <c r="N84" s="70"/>
      <c r="O84" s="36"/>
    </row>
    <row r="85" spans="1:15" ht="28.35" customHeight="1">
      <c r="A85" s="72" t="s">
        <v>138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</row>
  </sheetData>
  <mergeCells count="21">
    <mergeCell ref="A8:O8"/>
    <mergeCell ref="A81:O81"/>
    <mergeCell ref="A1:E1"/>
    <mergeCell ref="K1:O1"/>
    <mergeCell ref="M4:O4"/>
    <mergeCell ref="M5:O5"/>
    <mergeCell ref="A6:O6"/>
    <mergeCell ref="A77:G77"/>
    <mergeCell ref="A75:G75"/>
    <mergeCell ref="K74:L74"/>
    <mergeCell ref="N74:O74"/>
    <mergeCell ref="A79:E79"/>
    <mergeCell ref="A11:A12"/>
    <mergeCell ref="B11:B12"/>
    <mergeCell ref="A85:O85"/>
    <mergeCell ref="A76:G76"/>
    <mergeCell ref="C11:C12"/>
    <mergeCell ref="J11:L11"/>
    <mergeCell ref="M11:O11"/>
    <mergeCell ref="D11:I11"/>
    <mergeCell ref="H74:I74"/>
  </mergeCells>
  <phoneticPr fontId="16" type="noConversion"/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A515A54-3F25-4153-929F-4B71E59067A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Rafał</dc:creator>
  <cp:lastModifiedBy>Ciastek Rafał</cp:lastModifiedBy>
  <cp:lastPrinted>2024-11-10T10:14:11Z</cp:lastPrinted>
  <dcterms:created xsi:type="dcterms:W3CDTF">2017-09-27T09:48:48Z</dcterms:created>
  <dcterms:modified xsi:type="dcterms:W3CDTF">2024-11-18T08:28:02Z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f34ca716-120e-440b-99e5-23531e510a28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2mlpBYVfTmSq9pRKMYNNhYlM0SJCfa2+</vt:lpwstr>
  </property>
</Properties>
</file>