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48695\Desktop\BAZA\RZECZENICKA GZ\"/>
    </mc:Choice>
  </mc:AlternateContent>
  <xr:revisionPtr revIDLastSave="0" documentId="13_ncr:1_{6EAA0CD1-3E07-4B23-951C-2DC50375C13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B62" i="1"/>
  <c r="C97" i="1" l="1"/>
  <c r="B97" i="1"/>
  <c r="C96" i="1"/>
  <c r="B96" i="1"/>
  <c r="D92" i="1"/>
  <c r="F92" i="1" s="1"/>
  <c r="D91" i="1"/>
  <c r="F91" i="1" s="1"/>
  <c r="G91" i="1" s="1"/>
  <c r="C78" i="1"/>
  <c r="B78" i="1"/>
  <c r="C77" i="1"/>
  <c r="B77" i="1"/>
  <c r="D73" i="1"/>
  <c r="D72" i="1"/>
  <c r="D59" i="1"/>
  <c r="G93" i="1" l="1"/>
  <c r="D78" i="1"/>
  <c r="D79" i="1" s="1"/>
  <c r="D77" i="1"/>
  <c r="F77" i="1" s="1"/>
  <c r="D93" i="1"/>
  <c r="D96" i="1"/>
  <c r="F96" i="1" s="1"/>
  <c r="G96" i="1" s="1"/>
  <c r="D97" i="1"/>
  <c r="F97" i="1" s="1"/>
  <c r="G97" i="1" s="1"/>
  <c r="D74" i="1"/>
  <c r="G92" i="1"/>
  <c r="F93" i="1"/>
  <c r="F72" i="1"/>
  <c r="F73" i="1"/>
  <c r="G73" i="1" s="1"/>
  <c r="C62" i="1"/>
  <c r="D62" i="1" s="1"/>
  <c r="C48" i="1"/>
  <c r="D48" i="1" s="1"/>
  <c r="F59" i="1"/>
  <c r="G59" i="1" s="1"/>
  <c r="F58" i="1"/>
  <c r="D45" i="1"/>
  <c r="F45" i="1" s="1"/>
  <c r="G45" i="1" s="1"/>
  <c r="F44" i="1"/>
  <c r="F78" i="1" l="1"/>
  <c r="F79" i="1" s="1"/>
  <c r="F74" i="1"/>
  <c r="D98" i="1"/>
  <c r="D100" i="1" s="1"/>
  <c r="D81" i="1"/>
  <c r="G77" i="1"/>
  <c r="G98" i="1"/>
  <c r="G100" i="1" s="1"/>
  <c r="F81" i="1"/>
  <c r="F98" i="1"/>
  <c r="F100" i="1" s="1"/>
  <c r="G72" i="1"/>
  <c r="G74" i="1" s="1"/>
  <c r="G78" i="1"/>
  <c r="F48" i="1"/>
  <c r="G48" i="1" s="1"/>
  <c r="F62" i="1"/>
  <c r="G62" i="1" s="1"/>
  <c r="G44" i="1"/>
  <c r="D50" i="1"/>
  <c r="G58" i="1"/>
  <c r="D64" i="1"/>
  <c r="G79" i="1" l="1"/>
  <c r="G81" i="1" s="1"/>
  <c r="G64" i="1"/>
  <c r="G50" i="1"/>
  <c r="F64" i="1"/>
  <c r="F50" i="1"/>
  <c r="B33" i="1" l="1"/>
  <c r="B32" i="1"/>
  <c r="D28" i="1"/>
  <c r="F28" i="1" s="1"/>
  <c r="G28" i="1" s="1"/>
  <c r="D27" i="1"/>
  <c r="F27" i="1" s="1"/>
  <c r="B15" i="1"/>
  <c r="B14" i="1"/>
  <c r="C15" i="1"/>
  <c r="C14" i="1"/>
  <c r="D10" i="1"/>
  <c r="F29" i="1" l="1"/>
  <c r="D32" i="1"/>
  <c r="F32" i="1" s="1"/>
  <c r="G32" i="1" s="1"/>
  <c r="D29" i="1"/>
  <c r="D15" i="1"/>
  <c r="F15" i="1" s="1"/>
  <c r="G15" i="1" s="1"/>
  <c r="D33" i="1"/>
  <c r="G27" i="1"/>
  <c r="G29" i="1" s="1"/>
  <c r="F10" i="1"/>
  <c r="D34" i="1" l="1"/>
  <c r="D36" i="1" s="1"/>
  <c r="F33" i="1"/>
  <c r="G33" i="1" s="1"/>
  <c r="G34" i="1" s="1"/>
  <c r="G36" i="1" s="1"/>
  <c r="G10" i="1"/>
  <c r="D14" i="1"/>
  <c r="D16" i="1" s="1"/>
  <c r="D9" i="1"/>
  <c r="D11" i="1" s="1"/>
  <c r="D18" i="1" l="1"/>
  <c r="F34" i="1"/>
  <c r="F36" i="1" s="1"/>
  <c r="F9" i="1"/>
  <c r="F11" i="1" s="1"/>
  <c r="F14" i="1"/>
  <c r="G14" i="1" l="1"/>
  <c r="G16" i="1" s="1"/>
  <c r="F16" i="1"/>
  <c r="F18" i="1" s="1"/>
  <c r="G9" i="1"/>
  <c r="G11" i="1" l="1"/>
  <c r="G18" i="1" s="1"/>
</calcChain>
</file>

<file path=xl/sharedStrings.xml><?xml version="1.0" encoding="utf-8"?>
<sst xmlns="http://schemas.openxmlformats.org/spreadsheetml/2006/main" count="185" uniqueCount="50">
  <si>
    <t>Cena oferty netto w zł</t>
  </si>
  <si>
    <t>Kwota podatku VAT w zł</t>
  </si>
  <si>
    <t>Cena oferty brutto w zł</t>
  </si>
  <si>
    <t>A</t>
  </si>
  <si>
    <t>B</t>
  </si>
  <si>
    <t>C</t>
  </si>
  <si>
    <t>D = B x C</t>
  </si>
  <si>
    <t xml:space="preserve">E </t>
  </si>
  <si>
    <t xml:space="preserve"> F = D x E</t>
  </si>
  <si>
    <t>G = D + F</t>
  </si>
  <si>
    <t>Wyszczególnienie - grupa taryfowa lub okres zamówienia</t>
  </si>
  <si>
    <t>Załącznik nr 3.1 do SWZ - kalkulator</t>
  </si>
  <si>
    <t>Stawka podatku VAT  %</t>
  </si>
  <si>
    <t>Zużycie energii elektrycznej w trakcie trwania zamówienia w kWh</t>
  </si>
  <si>
    <t>x</t>
  </si>
  <si>
    <t>Wykonawca może skorzystać z przygotowanego przez Pełnomocnika Zamawiającego kalkulatora stanowiącego Załącznik nr 3.1 do SWZ, przy czym  wyliczenia z kalkulatora nie  stanowią podstawy do jakichkolwiek roszczeń Wykonawcy w stosunku do Zamawiającego i sam kalkulator nie stanowi załącznika do oferty.</t>
  </si>
  <si>
    <t>Zamówienie podstawowe wraz z prawem opcji, suma z Tabeli 1 i 2:</t>
  </si>
  <si>
    <t>1) Tabela nr 1 zamówienie podstawowe</t>
  </si>
  <si>
    <t>2) Tabela nr 2 prawo opcji</t>
  </si>
  <si>
    <t>Podsumowanie dostawy energii elektrycznej wraz z usługą POB (pkt 1 i 2 Tabeli nr 2)</t>
  </si>
  <si>
    <t xml:space="preserve">1. Dostawa energii elektrycznej w okresie od 01.01.2025 r. do 31.12.2025 r.   (20% energii od zamówienia podstawowego z Tabeli 1 pkt 1) </t>
  </si>
  <si>
    <t>Cena jednostkowa netto w zł/kWh*</t>
  </si>
  <si>
    <t>1) Tabela nr 2 zamówienie podstawowe</t>
  </si>
  <si>
    <t>n/d</t>
  </si>
  <si>
    <t>Wartość usługi dystrybucji oraz dostawy energii elektrycznej dla zamówienia podstawowego i prawa opcji,  suma z Tabeli 1 i 2:</t>
  </si>
  <si>
    <t xml:space="preserve">1. Dostawa energii elektrycznej w okresie od 01.01.2026 r. do 31.12.2026 r.   (20% energii od zamówienia podstawowego z Tabeli 1 pkt 1) </t>
  </si>
  <si>
    <t>2.Koszt bilansowania handlowego (usługa POB) energii elektrycznej oddanej do sieci  osd  z instalacji  Zamawiającego w okresie od 01.01.2025 r. do 31.12.2025 r.**</t>
  </si>
  <si>
    <t>2. Koszt bilansowania handlowego (usługa POB) energii elektrycznej oddanej do sieci  osd  z instalacji  Zamawiającego (20 % zużycia energii elektrycznej z Tabeli 1 pkt 2)**</t>
  </si>
  <si>
    <t>2.Koszt bilansowania handlowego (usługa POB) energii elektrycznej oddanej do sieci  osd  z instalacji  Zamawiającego w okresie od 01.01.2026 r. do 31.12.2026 r.**</t>
  </si>
  <si>
    <t>* cena jednostkowa energii elektrycznej dla zamówienia podstawowego i opcji winna być taka sama.</t>
  </si>
  <si>
    <t>** opłata za usługę POB nalicza jest tylko do umowy odkupu energii wyprodukowanej w oze i oddanej do sieci, nie jest naliczana w przypadku zawarcia umowy sprzedaży prosumenckiej.</t>
  </si>
  <si>
    <t>Podsumowanie dostawy energii elektrycznej wraz z usługą POB w okresie od  01.01.2025 r. do 31.12.2025 r. (pkt 1-2 Tabeli nr 1)</t>
  </si>
  <si>
    <t>Podsumowanie dostawy energii elektrycznej wraz z usługą POB w okresie od  01.01.2026 r. do 31.12.2026 r. (pkt 1-2 Tabeli nr 1)</t>
  </si>
  <si>
    <t xml:space="preserve">1. Dostawa energii elektrycznej w okresie od 01.01.2025 r. do 31.12.2025 r </t>
  </si>
  <si>
    <t xml:space="preserve">1. Dostawa energii elektrycznej w okresie od 01.01.2026 r. do 31.12.2026 r   </t>
  </si>
  <si>
    <t>1. Usługa dystrybucji wyliczona przez Zamawiającego na podstawie parametrów dystrybucji PPE oraz obowiązująch stawek dystrybucyjnych w okresie od 01.01.2025 r. do 31.12.2025 r.</t>
  </si>
  <si>
    <t xml:space="preserve">1) Tabela nr 1 - zamówienie podstawowe dla zakupu energii elektrycznej </t>
  </si>
  <si>
    <t>1) Tabela nr 1 - zamówienie podstawowe dla zakupu energii elektrycznej</t>
  </si>
  <si>
    <t>1) Tabela nr 2 prawo opcji</t>
  </si>
  <si>
    <t>1. Usługa dystrybucji wyliczona przez Zamawiającego na podstawie parametrów dystrybucji PPE oraz obowiązująch stawek dystrybucyjnych w okresie od 01.01.2026 r. do 31.12.2026 r.</t>
  </si>
  <si>
    <t xml:space="preserve">2. Dostawa energii elektrycznej w okresie od 01.01.2026 r. do 31.12.2026 r.  </t>
  </si>
  <si>
    <t xml:space="preserve">2. Dostawa energii elektrycznej w okresie od 01.01.2025 r. do 31.12.2025 r.  </t>
  </si>
  <si>
    <t>I część zamówienia - dotyczy zamówienia na rok 2025 (dostawa wraz z odkupem na 2025 rok)</t>
  </si>
  <si>
    <t>II część zamówienia - dotyczy zamówienia na rok 2026 (dostawa wraz z odkupem na 2026 rok)</t>
  </si>
  <si>
    <t>III część zamówienia - prosument dotyczy zamówienia na rok 2025 (umowa kompleksowa na 2025 r.)</t>
  </si>
  <si>
    <t>„Dostawa energii elektrycznej dla Rzeczenickiej Grupy Zakupowej Energii Elektrycznej na okres od 01.01.2025 r. do 31.12.2026 r.”</t>
  </si>
  <si>
    <t>1. Dla dostawy  energii 20% ilości zużycia energii z Tabeli nr 1 pkt 2</t>
  </si>
  <si>
    <t>IV część zamówienia - prosument dotyczy zamówienia na rok 2026 (umowa kompleksowa na 2026 r.)</t>
  </si>
  <si>
    <t>V część zamówienia - dotyczy zamówienia na rok 2025 (dostawa wraz z odkupem na 2025 rok)</t>
  </si>
  <si>
    <t>VI część zamówienia - dotyczy zamówienia na rok 2026 (dostawa wraz z odkupem na 2026 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</si>
</sst>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000"/>
  </numFmts>
  <fonts count="10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Border="0" applyProtection="0"/>
    <xf numFmtId="0" fontId="3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 wrapText="1"/>
    </xf>
    <xf numFmtId="165" fontId="6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2" fontId="8" fillId="0" borderId="0" xfId="0" applyNumberFormat="1" applyFont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</cellXfs>
  <cellStyles count="8">
    <cellStyle name="Normalny" xfId="0" builtinId="0"/>
    <cellStyle name="Normalny 14" xfId="3" xr:uid="{263E9F6B-7C72-42B3-982A-9314165263B1}"/>
    <cellStyle name="Normalny 2" xfId="4" xr:uid="{29743A15-26BC-4840-B81D-91D24B4E2AE1}"/>
    <cellStyle name="Normalny 3" xfId="2" xr:uid="{DB0A3D70-2A01-4947-9A52-F2B0ADBD88BF}"/>
    <cellStyle name="Normalny 5" xfId="5" xr:uid="{6FFA1623-7F6E-407B-A3FA-ACD9B8232294}"/>
    <cellStyle name="Normalny 5 2" xfId="6" xr:uid="{5EF59748-5506-4990-BAA9-8B5311BE1E79}"/>
    <cellStyle name="Normalny 6" xfId="7" xr:uid="{19B8388E-B64B-463F-89FF-CC6A5E2FC82E}"/>
    <cellStyle name="Walutow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5"/>
  <sheetViews>
    <sheetView tabSelected="1" topLeftCell="A11" zoomScale="90" zoomScaleNormal="90" workbookViewId="0">
      <selection activeCell="C91" sqref="C91"/>
    </sheetView>
  </sheetViews>
  <sheetFormatPr defaultColWidth="8.88671875" defaultRowHeight="13.8"/>
  <cols>
    <col min="1" max="1" width="41.5546875" style="14" customWidth="1"/>
    <col min="2" max="2" width="11" style="14" customWidth="1"/>
    <col min="3" max="3" width="13" style="14" customWidth="1"/>
    <col min="4" max="4" width="13.33203125" style="14" customWidth="1"/>
    <col min="5" max="5" width="8.109375" style="14" customWidth="1"/>
    <col min="6" max="6" width="12.21875" style="14" customWidth="1"/>
    <col min="7" max="7" width="12.88671875" style="14" customWidth="1"/>
    <col min="8" max="8" width="18.77734375" style="14" customWidth="1"/>
    <col min="9" max="9" width="9.33203125" style="14" customWidth="1"/>
    <col min="10" max="10" width="37.109375" style="14" customWidth="1"/>
    <col min="11" max="1025" width="9.33203125" style="14" customWidth="1"/>
    <col min="1026" max="16384" width="8.88671875" style="15"/>
  </cols>
  <sheetData>
    <row r="1" spans="1:8">
      <c r="A1" s="45" t="s">
        <v>11</v>
      </c>
      <c r="B1" s="45"/>
      <c r="C1" s="45"/>
      <c r="D1" s="45"/>
      <c r="E1" s="45"/>
      <c r="F1" s="45"/>
      <c r="G1" s="45"/>
    </row>
    <row r="2" spans="1:8">
      <c r="A2" s="13"/>
      <c r="B2" s="13"/>
      <c r="C2" s="13"/>
      <c r="D2" s="13"/>
      <c r="E2" s="13"/>
      <c r="F2" s="13"/>
      <c r="G2" s="13"/>
    </row>
    <row r="3" spans="1:8">
      <c r="A3" s="46" t="s">
        <v>45</v>
      </c>
      <c r="B3" s="46"/>
      <c r="C3" s="46"/>
      <c r="D3" s="46"/>
      <c r="E3" s="46"/>
      <c r="F3" s="46"/>
      <c r="G3" s="46"/>
    </row>
    <row r="4" spans="1:8">
      <c r="A4" s="16"/>
      <c r="B4" s="16"/>
      <c r="C4" s="16"/>
      <c r="D4" s="16"/>
      <c r="E4" s="16"/>
      <c r="F4" s="16"/>
      <c r="G4" s="16"/>
    </row>
    <row r="5" spans="1:8">
      <c r="A5" s="51" t="s">
        <v>42</v>
      </c>
      <c r="B5" s="51"/>
      <c r="C5" s="51"/>
      <c r="D5" s="51"/>
      <c r="E5" s="51"/>
      <c r="F5" s="51"/>
      <c r="G5" s="51"/>
      <c r="H5" s="17"/>
    </row>
    <row r="6" spans="1:8">
      <c r="A6" s="47" t="s">
        <v>17</v>
      </c>
      <c r="B6" s="47"/>
      <c r="C6" s="47"/>
      <c r="D6" s="47"/>
      <c r="E6" s="1"/>
      <c r="F6" s="1"/>
      <c r="G6" s="1"/>
      <c r="H6" s="17"/>
    </row>
    <row r="7" spans="1:8" ht="69">
      <c r="A7" s="2" t="s">
        <v>10</v>
      </c>
      <c r="B7" s="2" t="s">
        <v>21</v>
      </c>
      <c r="C7" s="2" t="s">
        <v>13</v>
      </c>
      <c r="D7" s="2" t="s">
        <v>0</v>
      </c>
      <c r="E7" s="2" t="s">
        <v>12</v>
      </c>
      <c r="F7" s="2" t="s">
        <v>1</v>
      </c>
      <c r="G7" s="2" t="s">
        <v>2</v>
      </c>
      <c r="H7" s="17"/>
    </row>
    <row r="8" spans="1:8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17"/>
    </row>
    <row r="9" spans="1:8" ht="27.6">
      <c r="A9" s="3" t="s">
        <v>33</v>
      </c>
      <c r="B9" s="4"/>
      <c r="C9" s="5">
        <v>8452259</v>
      </c>
      <c r="D9" s="6">
        <f t="shared" ref="D9:D10" si="0">ROUND(B9*C9,2)</f>
        <v>0</v>
      </c>
      <c r="E9" s="7">
        <v>23</v>
      </c>
      <c r="F9" s="7">
        <f t="shared" ref="F9:F10" si="1">ROUND(D9*0.23,2)</f>
        <v>0</v>
      </c>
      <c r="G9" s="7">
        <f t="shared" ref="G9:G10" si="2">D9+F9</f>
        <v>0</v>
      </c>
      <c r="H9" s="17"/>
    </row>
    <row r="10" spans="1:8" ht="55.2">
      <c r="A10" s="8" t="s">
        <v>26</v>
      </c>
      <c r="B10" s="54"/>
      <c r="C10" s="9">
        <v>22136</v>
      </c>
      <c r="D10" s="10">
        <f t="shared" si="0"/>
        <v>0</v>
      </c>
      <c r="E10" s="11">
        <v>23</v>
      </c>
      <c r="F10" s="11">
        <f t="shared" si="1"/>
        <v>0</v>
      </c>
      <c r="G10" s="11">
        <f t="shared" si="2"/>
        <v>0</v>
      </c>
      <c r="H10" s="17"/>
    </row>
    <row r="11" spans="1:8" ht="41.4">
      <c r="A11" s="3" t="s">
        <v>31</v>
      </c>
      <c r="B11" s="12" t="s">
        <v>14</v>
      </c>
      <c r="C11" s="9" t="s">
        <v>14</v>
      </c>
      <c r="D11" s="10">
        <f>SUM(D9:D10)</f>
        <v>0</v>
      </c>
      <c r="E11" s="11" t="s">
        <v>14</v>
      </c>
      <c r="F11" s="10">
        <f>SUM(F9:F10)</f>
        <v>0</v>
      </c>
      <c r="G11" s="10">
        <f>SUM(G9:G10)</f>
        <v>0</v>
      </c>
      <c r="H11" s="17"/>
    </row>
    <row r="12" spans="1:8">
      <c r="A12" s="18"/>
      <c r="B12" s="19"/>
      <c r="C12" s="20"/>
      <c r="D12" s="21"/>
      <c r="E12" s="22"/>
      <c r="F12" s="21"/>
      <c r="G12" s="21"/>
      <c r="H12" s="17"/>
    </row>
    <row r="13" spans="1:8">
      <c r="A13" s="18" t="s">
        <v>18</v>
      </c>
      <c r="B13" s="23"/>
      <c r="C13" s="24"/>
      <c r="D13" s="22"/>
      <c r="E13" s="22"/>
      <c r="F13" s="22"/>
      <c r="G13" s="22"/>
      <c r="H13" s="17"/>
    </row>
    <row r="14" spans="1:8" ht="41.4">
      <c r="A14" s="3" t="s">
        <v>20</v>
      </c>
      <c r="B14" s="4">
        <f>B9</f>
        <v>0</v>
      </c>
      <c r="C14" s="5">
        <f>ROUND(C9*0.2,0)</f>
        <v>1690452</v>
      </c>
      <c r="D14" s="6">
        <f t="shared" ref="D14" si="3">ROUND(B14*C14,2)</f>
        <v>0</v>
      </c>
      <c r="E14" s="7">
        <v>23</v>
      </c>
      <c r="F14" s="7">
        <f t="shared" ref="F14" si="4">ROUND(D14*0.23,2)</f>
        <v>0</v>
      </c>
      <c r="G14" s="7">
        <f t="shared" ref="G14" si="5">D14+F14</f>
        <v>0</v>
      </c>
      <c r="H14" s="17"/>
    </row>
    <row r="15" spans="1:8" ht="55.2">
      <c r="A15" s="3" t="s">
        <v>27</v>
      </c>
      <c r="B15" s="4">
        <f>B10</f>
        <v>0</v>
      </c>
      <c r="C15" s="5">
        <f>ROUND(C10*0.2,0)</f>
        <v>4427</v>
      </c>
      <c r="D15" s="6">
        <f t="shared" ref="D15" si="6">ROUND(B15*C15,2)</f>
        <v>0</v>
      </c>
      <c r="E15" s="7">
        <v>23</v>
      </c>
      <c r="F15" s="7">
        <f t="shared" ref="F15" si="7">ROUND(D15*0.23,2)</f>
        <v>0</v>
      </c>
      <c r="G15" s="7">
        <f t="shared" ref="G15" si="8">D15+F15</f>
        <v>0</v>
      </c>
      <c r="H15" s="17"/>
    </row>
    <row r="16" spans="1:8" ht="27.6">
      <c r="A16" s="3" t="s">
        <v>19</v>
      </c>
      <c r="B16" s="25" t="s">
        <v>14</v>
      </c>
      <c r="C16" s="5" t="s">
        <v>14</v>
      </c>
      <c r="D16" s="7">
        <f t="shared" ref="D16:G16" si="9">SUM(D14:D15)</f>
        <v>0</v>
      </c>
      <c r="E16" s="7" t="s">
        <v>14</v>
      </c>
      <c r="F16" s="7">
        <f t="shared" si="9"/>
        <v>0</v>
      </c>
      <c r="G16" s="7">
        <f t="shared" si="9"/>
        <v>0</v>
      </c>
      <c r="H16" s="17"/>
    </row>
    <row r="17" spans="1:8">
      <c r="A17" s="26"/>
      <c r="B17" s="26"/>
      <c r="C17" s="26"/>
      <c r="D17" s="26"/>
      <c r="E17" s="26"/>
      <c r="F17" s="26"/>
      <c r="G17" s="26"/>
      <c r="H17" s="17"/>
    </row>
    <row r="18" spans="1:8">
      <c r="A18" s="48" t="s">
        <v>16</v>
      </c>
      <c r="B18" s="49"/>
      <c r="C18" s="50"/>
      <c r="D18" s="27">
        <f>SUM(D11+D16)</f>
        <v>0</v>
      </c>
      <c r="E18" s="28" t="s">
        <v>14</v>
      </c>
      <c r="F18" s="27">
        <f>SUM(F11,F16)</f>
        <v>0</v>
      </c>
      <c r="G18" s="27">
        <f>SUM(G11,G16)</f>
        <v>0</v>
      </c>
      <c r="H18" s="17"/>
    </row>
    <row r="19" spans="1:8">
      <c r="A19" s="52" t="s">
        <v>29</v>
      </c>
      <c r="B19" s="52"/>
      <c r="C19" s="52"/>
      <c r="D19" s="52"/>
      <c r="E19" s="52"/>
      <c r="F19" s="52"/>
      <c r="G19" s="52"/>
    </row>
    <row r="20" spans="1:8" ht="33.6" customHeight="1">
      <c r="A20" s="53" t="s">
        <v>30</v>
      </c>
      <c r="B20" s="53"/>
      <c r="C20" s="53"/>
      <c r="D20" s="53"/>
      <c r="E20" s="53"/>
      <c r="F20" s="53"/>
      <c r="G20" s="53"/>
      <c r="H20" s="17"/>
    </row>
    <row r="21" spans="1:8">
      <c r="A21" s="29"/>
      <c r="B21" s="29"/>
      <c r="C21" s="29"/>
      <c r="D21" s="30"/>
      <c r="E21" s="31"/>
      <c r="F21" s="30"/>
      <c r="G21" s="30"/>
      <c r="H21" s="17"/>
    </row>
    <row r="22" spans="1:8">
      <c r="A22" s="51" t="s">
        <v>43</v>
      </c>
      <c r="B22" s="51"/>
      <c r="C22" s="51"/>
      <c r="D22" s="51"/>
      <c r="E22" s="51"/>
      <c r="F22" s="51"/>
      <c r="G22" s="51"/>
      <c r="H22" s="17"/>
    </row>
    <row r="23" spans="1:8">
      <c r="H23" s="17"/>
    </row>
    <row r="24" spans="1:8">
      <c r="A24" s="47" t="s">
        <v>22</v>
      </c>
      <c r="B24" s="47"/>
      <c r="C24" s="47"/>
      <c r="D24" s="47"/>
      <c r="E24" s="1"/>
      <c r="F24" s="1"/>
      <c r="G24" s="1"/>
      <c r="H24" s="17"/>
    </row>
    <row r="25" spans="1:8" ht="69">
      <c r="A25" s="2" t="s">
        <v>10</v>
      </c>
      <c r="B25" s="2" t="s">
        <v>21</v>
      </c>
      <c r="C25" s="2" t="s">
        <v>13</v>
      </c>
      <c r="D25" s="2" t="s">
        <v>0</v>
      </c>
      <c r="E25" s="2" t="s">
        <v>12</v>
      </c>
      <c r="F25" s="2" t="s">
        <v>1</v>
      </c>
      <c r="G25" s="2" t="s">
        <v>2</v>
      </c>
      <c r="H25" s="17"/>
    </row>
    <row r="26" spans="1:8">
      <c r="A26" s="2" t="s">
        <v>3</v>
      </c>
      <c r="B26" s="2" t="s">
        <v>4</v>
      </c>
      <c r="C26" s="2" t="s">
        <v>5</v>
      </c>
      <c r="D26" s="2" t="s">
        <v>6</v>
      </c>
      <c r="E26" s="2" t="s">
        <v>7</v>
      </c>
      <c r="F26" s="2" t="s">
        <v>8</v>
      </c>
      <c r="G26" s="2" t="s">
        <v>9</v>
      </c>
      <c r="H26" s="17"/>
    </row>
    <row r="27" spans="1:8" ht="27.6">
      <c r="A27" s="3" t="s">
        <v>34</v>
      </c>
      <c r="B27" s="4"/>
      <c r="C27" s="5">
        <v>8452259</v>
      </c>
      <c r="D27" s="6">
        <f t="shared" ref="D27:D28" si="10">ROUND(B27*C27,2)</f>
        <v>0</v>
      </c>
      <c r="E27" s="7">
        <v>23</v>
      </c>
      <c r="F27" s="7">
        <f t="shared" ref="F27:F28" si="11">ROUND(D27*0.23,2)</f>
        <v>0</v>
      </c>
      <c r="G27" s="7">
        <f t="shared" ref="G27:G28" si="12">D27+F27</f>
        <v>0</v>
      </c>
      <c r="H27" s="17"/>
    </row>
    <row r="28" spans="1:8" ht="55.2">
      <c r="A28" s="8" t="s">
        <v>28</v>
      </c>
      <c r="B28" s="54"/>
      <c r="C28" s="9">
        <v>22136</v>
      </c>
      <c r="D28" s="10">
        <f t="shared" si="10"/>
        <v>0</v>
      </c>
      <c r="E28" s="11">
        <v>23</v>
      </c>
      <c r="F28" s="11">
        <f t="shared" si="11"/>
        <v>0</v>
      </c>
      <c r="G28" s="11">
        <f t="shared" si="12"/>
        <v>0</v>
      </c>
      <c r="H28" s="17"/>
    </row>
    <row r="29" spans="1:8" ht="41.4">
      <c r="A29" s="3" t="s">
        <v>32</v>
      </c>
      <c r="B29" s="12" t="s">
        <v>14</v>
      </c>
      <c r="C29" s="9" t="s">
        <v>14</v>
      </c>
      <c r="D29" s="10">
        <f>SUM(D27:D28)</f>
        <v>0</v>
      </c>
      <c r="E29" s="11" t="s">
        <v>14</v>
      </c>
      <c r="F29" s="10">
        <f>SUM(F27:F28)</f>
        <v>0</v>
      </c>
      <c r="G29" s="10">
        <f>SUM(G27:G28)</f>
        <v>0</v>
      </c>
      <c r="H29" s="17"/>
    </row>
    <row r="30" spans="1:8">
      <c r="A30" s="18"/>
      <c r="B30" s="19"/>
      <c r="C30" s="20"/>
      <c r="D30" s="21"/>
      <c r="E30" s="22"/>
      <c r="F30" s="21"/>
      <c r="G30" s="21"/>
      <c r="H30" s="17"/>
    </row>
    <row r="31" spans="1:8">
      <c r="A31" s="18" t="s">
        <v>18</v>
      </c>
      <c r="B31" s="23"/>
      <c r="C31" s="24"/>
      <c r="D31" s="22"/>
      <c r="E31" s="22"/>
      <c r="F31" s="22"/>
      <c r="G31" s="22"/>
      <c r="H31" s="17"/>
    </row>
    <row r="32" spans="1:8" ht="41.4">
      <c r="A32" s="3" t="s">
        <v>25</v>
      </c>
      <c r="B32" s="4">
        <f>B27</f>
        <v>0</v>
      </c>
      <c r="C32" s="5">
        <v>1690452</v>
      </c>
      <c r="D32" s="6">
        <f t="shared" ref="D32:D33" si="13">ROUND(B32*C32,2)</f>
        <v>0</v>
      </c>
      <c r="E32" s="7">
        <v>23</v>
      </c>
      <c r="F32" s="7">
        <f t="shared" ref="F32:F33" si="14">ROUND(D32*0.23,2)</f>
        <v>0</v>
      </c>
      <c r="G32" s="7">
        <f t="shared" ref="G32:G33" si="15">D32+F32</f>
        <v>0</v>
      </c>
      <c r="H32" s="17"/>
    </row>
    <row r="33" spans="1:8" ht="55.2">
      <c r="A33" s="3" t="s">
        <v>27</v>
      </c>
      <c r="B33" s="4">
        <f>B28</f>
        <v>0</v>
      </c>
      <c r="C33" s="5">
        <v>4427</v>
      </c>
      <c r="D33" s="6">
        <f t="shared" si="13"/>
        <v>0</v>
      </c>
      <c r="E33" s="7">
        <v>23</v>
      </c>
      <c r="F33" s="7">
        <f t="shared" si="14"/>
        <v>0</v>
      </c>
      <c r="G33" s="7">
        <f t="shared" si="15"/>
        <v>0</v>
      </c>
      <c r="H33" s="17"/>
    </row>
    <row r="34" spans="1:8" ht="27.6">
      <c r="A34" s="3" t="s">
        <v>19</v>
      </c>
      <c r="B34" s="25" t="s">
        <v>14</v>
      </c>
      <c r="C34" s="5" t="s">
        <v>14</v>
      </c>
      <c r="D34" s="7">
        <f t="shared" ref="D34" si="16">SUM(D32:D33)</f>
        <v>0</v>
      </c>
      <c r="E34" s="5" t="s">
        <v>14</v>
      </c>
      <c r="F34" s="7">
        <f t="shared" ref="F34:G34" si="17">SUM(F32:F33)</f>
        <v>0</v>
      </c>
      <c r="G34" s="7">
        <f t="shared" si="17"/>
        <v>0</v>
      </c>
      <c r="H34" s="17"/>
    </row>
    <row r="35" spans="1:8">
      <c r="A35" s="26"/>
      <c r="B35" s="26"/>
      <c r="C35" s="26"/>
      <c r="D35" s="26"/>
      <c r="E35" s="26"/>
      <c r="F35" s="26"/>
      <c r="G35" s="26"/>
      <c r="H35" s="17"/>
    </row>
    <row r="36" spans="1:8">
      <c r="A36" s="48" t="s">
        <v>16</v>
      </c>
      <c r="B36" s="49"/>
      <c r="C36" s="50"/>
      <c r="D36" s="27">
        <f>SUM(D29+D34)</f>
        <v>0</v>
      </c>
      <c r="E36" s="28" t="s">
        <v>14</v>
      </c>
      <c r="F36" s="27">
        <f t="shared" ref="F36:G36" si="18">SUM(F29,F34)</f>
        <v>0</v>
      </c>
      <c r="G36" s="27">
        <f t="shared" si="18"/>
        <v>0</v>
      </c>
      <c r="H36" s="17"/>
    </row>
    <row r="37" spans="1:8">
      <c r="A37" s="52" t="s">
        <v>29</v>
      </c>
      <c r="B37" s="52"/>
      <c r="C37" s="52"/>
      <c r="D37" s="52"/>
      <c r="E37" s="52"/>
      <c r="F37" s="52"/>
      <c r="G37" s="52"/>
      <c r="H37" s="17"/>
    </row>
    <row r="38" spans="1:8" ht="33" customHeight="1">
      <c r="A38" s="53" t="s">
        <v>30</v>
      </c>
      <c r="B38" s="53"/>
      <c r="C38" s="53"/>
      <c r="D38" s="53"/>
      <c r="E38" s="53"/>
      <c r="F38" s="53"/>
      <c r="G38" s="53"/>
      <c r="H38" s="17"/>
    </row>
    <row r="39" spans="1:8">
      <c r="A39" s="29"/>
      <c r="B39" s="29"/>
      <c r="C39" s="29"/>
      <c r="D39" s="30"/>
      <c r="E39" s="31"/>
      <c r="F39" s="30"/>
      <c r="G39" s="30"/>
      <c r="H39" s="17"/>
    </row>
    <row r="40" spans="1:8">
      <c r="A40" s="51" t="s">
        <v>44</v>
      </c>
      <c r="B40" s="51"/>
      <c r="C40" s="51"/>
      <c r="D40" s="51"/>
      <c r="E40" s="51"/>
      <c r="F40" s="51"/>
      <c r="G40" s="51"/>
      <c r="H40" s="17"/>
    </row>
    <row r="41" spans="1:8">
      <c r="A41" s="47" t="s">
        <v>36</v>
      </c>
      <c r="B41" s="47"/>
      <c r="C41" s="47"/>
      <c r="D41" s="47"/>
      <c r="E41" s="1"/>
      <c r="F41" s="1"/>
      <c r="G41" s="1"/>
      <c r="H41" s="17"/>
    </row>
    <row r="42" spans="1:8" ht="69">
      <c r="A42" s="2" t="s">
        <v>10</v>
      </c>
      <c r="B42" s="2" t="s">
        <v>21</v>
      </c>
      <c r="C42" s="2" t="s">
        <v>13</v>
      </c>
      <c r="D42" s="2" t="s">
        <v>0</v>
      </c>
      <c r="E42" s="2" t="s">
        <v>12</v>
      </c>
      <c r="F42" s="2" t="s">
        <v>1</v>
      </c>
      <c r="G42" s="2" t="s">
        <v>2</v>
      </c>
      <c r="H42" s="17"/>
    </row>
    <row r="43" spans="1:8">
      <c r="A43" s="2" t="s">
        <v>3</v>
      </c>
      <c r="B43" s="2" t="s">
        <v>4</v>
      </c>
      <c r="C43" s="2" t="s">
        <v>5</v>
      </c>
      <c r="D43" s="2" t="s">
        <v>6</v>
      </c>
      <c r="E43" s="2" t="s">
        <v>7</v>
      </c>
      <c r="F43" s="2" t="s">
        <v>8</v>
      </c>
      <c r="G43" s="2" t="s">
        <v>9</v>
      </c>
      <c r="H43" s="17"/>
    </row>
    <row r="44" spans="1:8" ht="69">
      <c r="A44" s="32" t="s">
        <v>35</v>
      </c>
      <c r="B44" s="2" t="s">
        <v>23</v>
      </c>
      <c r="C44" s="2" t="s">
        <v>23</v>
      </c>
      <c r="D44" s="33">
        <v>97756.691999999995</v>
      </c>
      <c r="E44" s="7">
        <v>23</v>
      </c>
      <c r="F44" s="7">
        <f>ROUND(D44*0.23,2)</f>
        <v>22484.04</v>
      </c>
      <c r="G44" s="7">
        <f>D44+F44</f>
        <v>120240.73199999999</v>
      </c>
      <c r="H44" s="17"/>
    </row>
    <row r="45" spans="1:8" ht="27.6">
      <c r="A45" s="3" t="s">
        <v>41</v>
      </c>
      <c r="B45" s="4"/>
      <c r="C45" s="34">
        <v>120166</v>
      </c>
      <c r="D45" s="6">
        <f t="shared" ref="D45" si="19">ROUND(B45*C45,2)</f>
        <v>0</v>
      </c>
      <c r="E45" s="7">
        <v>23</v>
      </c>
      <c r="F45" s="7">
        <f t="shared" ref="F45" si="20">ROUND(D45*0.23,2)</f>
        <v>0</v>
      </c>
      <c r="G45" s="7">
        <f t="shared" ref="G45" si="21">D45+F45</f>
        <v>0</v>
      </c>
      <c r="H45" s="17"/>
    </row>
    <row r="46" spans="1:8">
      <c r="A46" s="18"/>
      <c r="B46" s="23"/>
      <c r="C46" s="24"/>
      <c r="D46" s="22"/>
      <c r="E46" s="22"/>
      <c r="F46" s="22"/>
      <c r="G46" s="22"/>
      <c r="H46" s="17"/>
    </row>
    <row r="47" spans="1:8">
      <c r="A47" s="18" t="s">
        <v>18</v>
      </c>
      <c r="B47" s="23"/>
      <c r="C47" s="24"/>
      <c r="D47" s="22"/>
      <c r="E47" s="22"/>
      <c r="F47" s="22"/>
      <c r="G47" s="22"/>
      <c r="H47" s="17"/>
    </row>
    <row r="48" spans="1:8" ht="27.6">
      <c r="A48" s="35" t="s">
        <v>46</v>
      </c>
      <c r="B48" s="4">
        <f>B45</f>
        <v>0</v>
      </c>
      <c r="C48" s="5">
        <f>ROUND(C45*0.2,0)</f>
        <v>24033</v>
      </c>
      <c r="D48" s="6">
        <f t="shared" ref="D48" si="22">ROUND(B48*C48,2)</f>
        <v>0</v>
      </c>
      <c r="E48" s="7">
        <v>23</v>
      </c>
      <c r="F48" s="7">
        <f t="shared" ref="F48" si="23">ROUND(D48*0.23,2)</f>
        <v>0</v>
      </c>
      <c r="G48" s="7">
        <f t="shared" ref="G48" si="24">D48+F48</f>
        <v>0</v>
      </c>
      <c r="H48" s="17"/>
    </row>
    <row r="49" spans="1:8">
      <c r="A49" s="26"/>
      <c r="B49" s="26"/>
      <c r="C49" s="26"/>
      <c r="D49" s="26"/>
      <c r="E49" s="26"/>
      <c r="F49" s="26"/>
      <c r="G49" s="26"/>
      <c r="H49" s="17"/>
    </row>
    <row r="50" spans="1:8">
      <c r="A50" s="48" t="s">
        <v>24</v>
      </c>
      <c r="B50" s="49"/>
      <c r="C50" s="50"/>
      <c r="D50" s="27">
        <f>D44+D45+D48</f>
        <v>97756.691999999995</v>
      </c>
      <c r="E50" s="36" t="s">
        <v>14</v>
      </c>
      <c r="F50" s="27">
        <f>F44+F45+F48</f>
        <v>22484.04</v>
      </c>
      <c r="G50" s="27">
        <f>G44+G45+G48</f>
        <v>120240.73199999999</v>
      </c>
      <c r="H50" s="17"/>
    </row>
    <row r="51" spans="1:8">
      <c r="A51" s="52" t="s">
        <v>29</v>
      </c>
      <c r="B51" s="52"/>
      <c r="C51" s="52"/>
      <c r="D51" s="52"/>
      <c r="E51" s="52"/>
      <c r="F51" s="52"/>
      <c r="G51" s="52"/>
      <c r="H51" s="17"/>
    </row>
    <row r="52" spans="1:8">
      <c r="A52" s="37"/>
      <c r="B52" s="29"/>
      <c r="C52" s="29"/>
      <c r="D52" s="30"/>
      <c r="E52" s="38"/>
      <c r="F52" s="30"/>
      <c r="G52" s="30"/>
      <c r="H52" s="17"/>
    </row>
    <row r="53" spans="1:8">
      <c r="H53" s="17"/>
    </row>
    <row r="54" spans="1:8">
      <c r="A54" s="51" t="s">
        <v>47</v>
      </c>
      <c r="B54" s="51"/>
      <c r="C54" s="51"/>
      <c r="D54" s="51"/>
      <c r="E54" s="51"/>
      <c r="F54" s="51"/>
      <c r="G54" s="51"/>
      <c r="H54" s="17"/>
    </row>
    <row r="55" spans="1:8">
      <c r="A55" s="47" t="s">
        <v>37</v>
      </c>
      <c r="B55" s="47"/>
      <c r="C55" s="47"/>
      <c r="D55" s="47"/>
      <c r="E55" s="1"/>
      <c r="F55" s="1"/>
      <c r="G55" s="1"/>
      <c r="H55" s="17"/>
    </row>
    <row r="56" spans="1:8" ht="69">
      <c r="A56" s="2" t="s">
        <v>10</v>
      </c>
      <c r="B56" s="2" t="s">
        <v>21</v>
      </c>
      <c r="C56" s="2" t="s">
        <v>13</v>
      </c>
      <c r="D56" s="2" t="s">
        <v>0</v>
      </c>
      <c r="E56" s="2" t="s">
        <v>12</v>
      </c>
      <c r="F56" s="2" t="s">
        <v>1</v>
      </c>
      <c r="G56" s="2" t="s">
        <v>2</v>
      </c>
      <c r="H56" s="17"/>
    </row>
    <row r="57" spans="1:8">
      <c r="A57" s="2" t="s">
        <v>3</v>
      </c>
      <c r="B57" s="2" t="s">
        <v>4</v>
      </c>
      <c r="C57" s="2" t="s">
        <v>5</v>
      </c>
      <c r="D57" s="2" t="s">
        <v>6</v>
      </c>
      <c r="E57" s="2" t="s">
        <v>7</v>
      </c>
      <c r="F57" s="2" t="s">
        <v>8</v>
      </c>
      <c r="G57" s="2" t="s">
        <v>9</v>
      </c>
      <c r="H57" s="17"/>
    </row>
    <row r="58" spans="1:8" ht="69">
      <c r="A58" s="32" t="s">
        <v>39</v>
      </c>
      <c r="B58" s="2" t="s">
        <v>23</v>
      </c>
      <c r="C58" s="2" t="s">
        <v>23</v>
      </c>
      <c r="D58" s="33">
        <v>97756.691999999995</v>
      </c>
      <c r="E58" s="7">
        <v>23</v>
      </c>
      <c r="F58" s="7">
        <f>ROUND(D58*0.23,2)</f>
        <v>22484.04</v>
      </c>
      <c r="G58" s="7">
        <f>D58+F58</f>
        <v>120240.73199999999</v>
      </c>
      <c r="H58" s="17"/>
    </row>
    <row r="59" spans="1:8" ht="27.6">
      <c r="A59" s="3" t="s">
        <v>40</v>
      </c>
      <c r="B59" s="4"/>
      <c r="C59" s="34">
        <v>120166</v>
      </c>
      <c r="D59" s="6">
        <f>ROUND(B59*C59,2)</f>
        <v>0</v>
      </c>
      <c r="E59" s="7">
        <v>23</v>
      </c>
      <c r="F59" s="7">
        <f t="shared" ref="F59" si="25">ROUND(D59*0.23,2)</f>
        <v>0</v>
      </c>
      <c r="G59" s="7">
        <f t="shared" ref="G59" si="26">D59+F59</f>
        <v>0</v>
      </c>
    </row>
    <row r="60" spans="1:8">
      <c r="A60" s="18"/>
      <c r="B60" s="23"/>
      <c r="C60" s="24"/>
      <c r="D60" s="22"/>
      <c r="E60" s="22"/>
      <c r="F60" s="22"/>
      <c r="G60" s="22"/>
    </row>
    <row r="61" spans="1:8">
      <c r="A61" s="18" t="s">
        <v>38</v>
      </c>
      <c r="B61" s="23"/>
      <c r="C61" s="24"/>
      <c r="D61" s="22"/>
      <c r="E61" s="22"/>
      <c r="F61" s="22"/>
      <c r="G61" s="22"/>
    </row>
    <row r="62" spans="1:8" ht="27.6">
      <c r="A62" s="35" t="s">
        <v>46</v>
      </c>
      <c r="B62" s="4">
        <f>B59</f>
        <v>0</v>
      </c>
      <c r="C62" s="5">
        <f>ROUND(C59*0.2,0)</f>
        <v>24033</v>
      </c>
      <c r="D62" s="6">
        <f t="shared" ref="D62" si="27">ROUND(B62*C62,2)</f>
        <v>0</v>
      </c>
      <c r="E62" s="7">
        <v>23</v>
      </c>
      <c r="F62" s="7">
        <f t="shared" ref="F62" si="28">ROUND(D62*0.23,2)</f>
        <v>0</v>
      </c>
      <c r="G62" s="7">
        <f t="shared" ref="G62" si="29">D62+F62</f>
        <v>0</v>
      </c>
    </row>
    <row r="63" spans="1:8">
      <c r="A63" s="26"/>
      <c r="B63" s="26"/>
      <c r="C63" s="26"/>
      <c r="D63" s="26"/>
      <c r="E63" s="26"/>
      <c r="F63" s="26"/>
      <c r="G63" s="26"/>
    </row>
    <row r="64" spans="1:8">
      <c r="A64" s="48" t="s">
        <v>24</v>
      </c>
      <c r="B64" s="49"/>
      <c r="C64" s="50"/>
      <c r="D64" s="27">
        <f>D58+D59+D62</f>
        <v>97756.691999999995</v>
      </c>
      <c r="E64" s="36" t="s">
        <v>14</v>
      </c>
      <c r="F64" s="27">
        <f>F58+F59+F62</f>
        <v>22484.04</v>
      </c>
      <c r="G64" s="27">
        <f>G58+G59+G62</f>
        <v>120240.73199999999</v>
      </c>
    </row>
    <row r="65" spans="1:7">
      <c r="A65" s="52" t="s">
        <v>29</v>
      </c>
      <c r="B65" s="52"/>
      <c r="C65" s="52"/>
      <c r="D65" s="52"/>
      <c r="E65" s="52"/>
      <c r="F65" s="52"/>
      <c r="G65" s="52"/>
    </row>
    <row r="68" spans="1:7">
      <c r="A68" s="51" t="s">
        <v>48</v>
      </c>
      <c r="B68" s="51"/>
      <c r="C68" s="51"/>
      <c r="D68" s="51"/>
      <c r="E68" s="51"/>
      <c r="F68" s="51"/>
      <c r="G68" s="51"/>
    </row>
    <row r="69" spans="1:7">
      <c r="A69" s="47" t="s">
        <v>17</v>
      </c>
      <c r="B69" s="47"/>
      <c r="C69" s="47"/>
      <c r="D69" s="47"/>
      <c r="E69" s="1"/>
      <c r="F69" s="1"/>
      <c r="G69" s="1"/>
    </row>
    <row r="70" spans="1:7" ht="69">
      <c r="A70" s="2" t="s">
        <v>10</v>
      </c>
      <c r="B70" s="2" t="s">
        <v>21</v>
      </c>
      <c r="C70" s="2" t="s">
        <v>13</v>
      </c>
      <c r="D70" s="2" t="s">
        <v>0</v>
      </c>
      <c r="E70" s="2" t="s">
        <v>12</v>
      </c>
      <c r="F70" s="2" t="s">
        <v>1</v>
      </c>
      <c r="G70" s="2" t="s">
        <v>2</v>
      </c>
    </row>
    <row r="71" spans="1:7">
      <c r="A71" s="2" t="s">
        <v>3</v>
      </c>
      <c r="B71" s="2" t="s">
        <v>4</v>
      </c>
      <c r="C71" s="2" t="s">
        <v>5</v>
      </c>
      <c r="D71" s="2" t="s">
        <v>6</v>
      </c>
      <c r="E71" s="2" t="s">
        <v>7</v>
      </c>
      <c r="F71" s="2" t="s">
        <v>8</v>
      </c>
      <c r="G71" s="2" t="s">
        <v>9</v>
      </c>
    </row>
    <row r="72" spans="1:7" ht="27.6">
      <c r="A72" s="3" t="s">
        <v>33</v>
      </c>
      <c r="B72" s="4"/>
      <c r="C72" s="5">
        <v>993780</v>
      </c>
      <c r="D72" s="6">
        <f t="shared" ref="D72:D73" si="30">ROUND(B72*C72,2)</f>
        <v>0</v>
      </c>
      <c r="E72" s="7">
        <v>23</v>
      </c>
      <c r="F72" s="7">
        <f t="shared" ref="F72:F73" si="31">ROUND(D72*0.23,2)</f>
        <v>0</v>
      </c>
      <c r="G72" s="7">
        <f t="shared" ref="G72:G73" si="32">D72+F72</f>
        <v>0</v>
      </c>
    </row>
    <row r="73" spans="1:7" ht="55.2">
      <c r="A73" s="8" t="s">
        <v>26</v>
      </c>
      <c r="B73" s="54"/>
      <c r="C73" s="9">
        <v>2000</v>
      </c>
      <c r="D73" s="10">
        <f t="shared" si="30"/>
        <v>0</v>
      </c>
      <c r="E73" s="11">
        <v>23</v>
      </c>
      <c r="F73" s="11">
        <f t="shared" si="31"/>
        <v>0</v>
      </c>
      <c r="G73" s="11">
        <f t="shared" si="32"/>
        <v>0</v>
      </c>
    </row>
    <row r="74" spans="1:7" ht="41.4">
      <c r="A74" s="3" t="s">
        <v>31</v>
      </c>
      <c r="B74" s="12" t="s">
        <v>14</v>
      </c>
      <c r="C74" s="9" t="s">
        <v>14</v>
      </c>
      <c r="D74" s="10">
        <f>SUM(D72:D73)</f>
        <v>0</v>
      </c>
      <c r="E74" s="11" t="s">
        <v>14</v>
      </c>
      <c r="F74" s="10">
        <f>SUM(F72:F73)</f>
        <v>0</v>
      </c>
      <c r="G74" s="10">
        <f>SUM(G72:G73)</f>
        <v>0</v>
      </c>
    </row>
    <row r="75" spans="1:7">
      <c r="A75" s="18"/>
      <c r="B75" s="19"/>
      <c r="C75" s="20"/>
      <c r="D75" s="21"/>
      <c r="E75" s="22"/>
      <c r="F75" s="21"/>
      <c r="G75" s="21"/>
    </row>
    <row r="76" spans="1:7">
      <c r="A76" s="18" t="s">
        <v>18</v>
      </c>
      <c r="B76" s="23"/>
      <c r="C76" s="24"/>
      <c r="D76" s="22"/>
      <c r="E76" s="22"/>
      <c r="F76" s="22"/>
      <c r="G76" s="22"/>
    </row>
    <row r="77" spans="1:7" ht="41.4">
      <c r="A77" s="3" t="s">
        <v>20</v>
      </c>
      <c r="B77" s="4">
        <f>B72</f>
        <v>0</v>
      </c>
      <c r="C77" s="5">
        <f>ROUND(C72*0.2,0)</f>
        <v>198756</v>
      </c>
      <c r="D77" s="6">
        <f t="shared" ref="D77:D78" si="33">ROUND(B77*C77,2)</f>
        <v>0</v>
      </c>
      <c r="E77" s="7">
        <v>23</v>
      </c>
      <c r="F77" s="7">
        <f t="shared" ref="F77:F78" si="34">ROUND(D77*0.23,2)</f>
        <v>0</v>
      </c>
      <c r="G77" s="7">
        <f t="shared" ref="G77:G78" si="35">D77+F77</f>
        <v>0</v>
      </c>
    </row>
    <row r="78" spans="1:7" ht="55.2">
      <c r="A78" s="3" t="s">
        <v>27</v>
      </c>
      <c r="B78" s="4">
        <f>B73</f>
        <v>0</v>
      </c>
      <c r="C78" s="5">
        <f>ROUND(C73*0.2,0)</f>
        <v>400</v>
      </c>
      <c r="D78" s="6">
        <f t="shared" si="33"/>
        <v>0</v>
      </c>
      <c r="E78" s="7">
        <v>23</v>
      </c>
      <c r="F78" s="7">
        <f t="shared" si="34"/>
        <v>0</v>
      </c>
      <c r="G78" s="7">
        <f t="shared" si="35"/>
        <v>0</v>
      </c>
    </row>
    <row r="79" spans="1:7" ht="27.6">
      <c r="A79" s="3" t="s">
        <v>19</v>
      </c>
      <c r="B79" s="25" t="s">
        <v>14</v>
      </c>
      <c r="C79" s="5" t="s">
        <v>14</v>
      </c>
      <c r="D79" s="7">
        <f t="shared" ref="D79" si="36">SUM(D77:D78)</f>
        <v>0</v>
      </c>
      <c r="E79" s="7" t="s">
        <v>14</v>
      </c>
      <c r="F79" s="7">
        <f t="shared" ref="F79:G79" si="37">SUM(F77:F78)</f>
        <v>0</v>
      </c>
      <c r="G79" s="7">
        <f t="shared" si="37"/>
        <v>0</v>
      </c>
    </row>
    <row r="80" spans="1:7">
      <c r="A80" s="26"/>
      <c r="B80" s="26"/>
      <c r="C80" s="26"/>
      <c r="D80" s="26"/>
      <c r="E80" s="26"/>
      <c r="F80" s="26"/>
      <c r="G80" s="26"/>
    </row>
    <row r="81" spans="1:7">
      <c r="A81" s="48" t="s">
        <v>16</v>
      </c>
      <c r="B81" s="49"/>
      <c r="C81" s="50"/>
      <c r="D81" s="27">
        <f>SUM(D74+D79)</f>
        <v>0</v>
      </c>
      <c r="E81" s="28" t="s">
        <v>14</v>
      </c>
      <c r="F81" s="27">
        <f>SUM(F74,F79)</f>
        <v>0</v>
      </c>
      <c r="G81" s="27">
        <f>SUM(G74,G79)</f>
        <v>0</v>
      </c>
    </row>
    <row r="82" spans="1:7">
      <c r="A82" s="52" t="s">
        <v>29</v>
      </c>
      <c r="B82" s="52"/>
      <c r="C82" s="52"/>
      <c r="D82" s="52"/>
      <c r="E82" s="52"/>
      <c r="F82" s="52"/>
      <c r="G82" s="52"/>
    </row>
    <row r="83" spans="1:7">
      <c r="A83" s="53" t="s">
        <v>30</v>
      </c>
      <c r="B83" s="53"/>
      <c r="C83" s="53"/>
      <c r="D83" s="53"/>
      <c r="E83" s="53"/>
      <c r="F83" s="53"/>
      <c r="G83" s="53"/>
    </row>
    <row r="86" spans="1:7">
      <c r="A86" s="51" t="s">
        <v>49</v>
      </c>
      <c r="B86" s="51"/>
      <c r="C86" s="51"/>
      <c r="D86" s="51"/>
      <c r="E86" s="51"/>
      <c r="F86" s="51"/>
      <c r="G86" s="51"/>
    </row>
    <row r="88" spans="1:7">
      <c r="A88" s="47" t="s">
        <v>22</v>
      </c>
      <c r="B88" s="47"/>
      <c r="C88" s="47"/>
      <c r="D88" s="47"/>
      <c r="E88" s="1"/>
      <c r="F88" s="1"/>
      <c r="G88" s="1"/>
    </row>
    <row r="89" spans="1:7" ht="69">
      <c r="A89" s="2" t="s">
        <v>10</v>
      </c>
      <c r="B89" s="2" t="s">
        <v>21</v>
      </c>
      <c r="C89" s="2" t="s">
        <v>13</v>
      </c>
      <c r="D89" s="2" t="s">
        <v>0</v>
      </c>
      <c r="E89" s="2" t="s">
        <v>12</v>
      </c>
      <c r="F89" s="2" t="s">
        <v>1</v>
      </c>
      <c r="G89" s="2" t="s">
        <v>2</v>
      </c>
    </row>
    <row r="90" spans="1:7">
      <c r="A90" s="2" t="s">
        <v>3</v>
      </c>
      <c r="B90" s="2" t="s">
        <v>4</v>
      </c>
      <c r="C90" s="2" t="s">
        <v>5</v>
      </c>
      <c r="D90" s="2" t="s">
        <v>6</v>
      </c>
      <c r="E90" s="2" t="s">
        <v>7</v>
      </c>
      <c r="F90" s="2" t="s">
        <v>8</v>
      </c>
      <c r="G90" s="2" t="s">
        <v>9</v>
      </c>
    </row>
    <row r="91" spans="1:7" ht="27.6">
      <c r="A91" s="3" t="s">
        <v>34</v>
      </c>
      <c r="B91" s="4"/>
      <c r="C91" s="5">
        <v>993780</v>
      </c>
      <c r="D91" s="6">
        <f t="shared" ref="D91:D92" si="38">ROUND(B91*C91,2)</f>
        <v>0</v>
      </c>
      <c r="E91" s="7">
        <v>23</v>
      </c>
      <c r="F91" s="7">
        <f t="shared" ref="F91:F92" si="39">ROUND(D91*0.23,2)</f>
        <v>0</v>
      </c>
      <c r="G91" s="7">
        <f t="shared" ref="G91:G92" si="40">D91+F91</f>
        <v>0</v>
      </c>
    </row>
    <row r="92" spans="1:7" ht="55.2">
      <c r="A92" s="8" t="s">
        <v>28</v>
      </c>
      <c r="B92" s="54"/>
      <c r="C92" s="9">
        <v>2000</v>
      </c>
      <c r="D92" s="10">
        <f t="shared" si="38"/>
        <v>0</v>
      </c>
      <c r="E92" s="11">
        <v>23</v>
      </c>
      <c r="F92" s="11">
        <f t="shared" si="39"/>
        <v>0</v>
      </c>
      <c r="G92" s="11">
        <f t="shared" si="40"/>
        <v>0</v>
      </c>
    </row>
    <row r="93" spans="1:7" ht="41.4">
      <c r="A93" s="3" t="s">
        <v>32</v>
      </c>
      <c r="B93" s="12" t="s">
        <v>14</v>
      </c>
      <c r="C93" s="9" t="s">
        <v>14</v>
      </c>
      <c r="D93" s="10">
        <f>SUM(D91:D92)</f>
        <v>0</v>
      </c>
      <c r="E93" s="11" t="s">
        <v>14</v>
      </c>
      <c r="F93" s="10">
        <f>SUM(F91:F92)</f>
        <v>0</v>
      </c>
      <c r="G93" s="10">
        <f>SUM(G91:G92)</f>
        <v>0</v>
      </c>
    </row>
    <row r="94" spans="1:7">
      <c r="A94" s="18"/>
      <c r="B94" s="19"/>
      <c r="C94" s="20"/>
      <c r="D94" s="21"/>
      <c r="E94" s="22"/>
      <c r="F94" s="21"/>
      <c r="G94" s="21"/>
    </row>
    <row r="95" spans="1:7">
      <c r="A95" s="18" t="s">
        <v>18</v>
      </c>
      <c r="B95" s="23"/>
      <c r="C95" s="24"/>
      <c r="D95" s="22"/>
      <c r="E95" s="22"/>
      <c r="F95" s="22"/>
      <c r="G95" s="22"/>
    </row>
    <row r="96" spans="1:7" ht="41.4">
      <c r="A96" s="3" t="s">
        <v>25</v>
      </c>
      <c r="B96" s="4">
        <f>B91</f>
        <v>0</v>
      </c>
      <c r="C96" s="5">
        <f>ROUND(C91*0.2,0)</f>
        <v>198756</v>
      </c>
      <c r="D96" s="6">
        <f t="shared" ref="D96:D97" si="41">ROUND(B96*C96,2)</f>
        <v>0</v>
      </c>
      <c r="E96" s="7">
        <v>23</v>
      </c>
      <c r="F96" s="7">
        <f t="shared" ref="F96:F97" si="42">ROUND(D96*0.23,2)</f>
        <v>0</v>
      </c>
      <c r="G96" s="7">
        <f t="shared" ref="G96:G97" si="43">D96+F96</f>
        <v>0</v>
      </c>
    </row>
    <row r="97" spans="1:7" ht="55.2">
      <c r="A97" s="3" t="s">
        <v>27</v>
      </c>
      <c r="B97" s="4">
        <f>B92</f>
        <v>0</v>
      </c>
      <c r="C97" s="5">
        <f>ROUND(C92*0.2,0)</f>
        <v>400</v>
      </c>
      <c r="D97" s="6">
        <f t="shared" si="41"/>
        <v>0</v>
      </c>
      <c r="E97" s="7">
        <v>23</v>
      </c>
      <c r="F97" s="7">
        <f t="shared" si="42"/>
        <v>0</v>
      </c>
      <c r="G97" s="7">
        <f t="shared" si="43"/>
        <v>0</v>
      </c>
    </row>
    <row r="98" spans="1:7" ht="27.6">
      <c r="A98" s="3" t="s">
        <v>19</v>
      </c>
      <c r="B98" s="25" t="s">
        <v>14</v>
      </c>
      <c r="C98" s="5" t="s">
        <v>14</v>
      </c>
      <c r="D98" s="7">
        <f t="shared" ref="D98" si="44">SUM(D96:D97)</f>
        <v>0</v>
      </c>
      <c r="E98" s="5" t="s">
        <v>14</v>
      </c>
      <c r="F98" s="7">
        <f t="shared" ref="F98:G98" si="45">SUM(F96:F97)</f>
        <v>0</v>
      </c>
      <c r="G98" s="7">
        <f t="shared" si="45"/>
        <v>0</v>
      </c>
    </row>
    <row r="99" spans="1:7">
      <c r="A99" s="26"/>
      <c r="B99" s="26"/>
      <c r="C99" s="26"/>
      <c r="D99" s="26"/>
      <c r="E99" s="26"/>
      <c r="F99" s="26"/>
      <c r="G99" s="26"/>
    </row>
    <row r="100" spans="1:7">
      <c r="A100" s="48" t="s">
        <v>16</v>
      </c>
      <c r="B100" s="49"/>
      <c r="C100" s="50"/>
      <c r="D100" s="27">
        <f>SUM(D93+D98)</f>
        <v>0</v>
      </c>
      <c r="E100" s="28" t="s">
        <v>14</v>
      </c>
      <c r="F100" s="27">
        <f t="shared" ref="F100:G100" si="46">SUM(F93,F98)</f>
        <v>0</v>
      </c>
      <c r="G100" s="27">
        <f t="shared" si="46"/>
        <v>0</v>
      </c>
    </row>
    <row r="101" spans="1:7">
      <c r="A101" s="52" t="s">
        <v>29</v>
      </c>
      <c r="B101" s="52"/>
      <c r="C101" s="52"/>
      <c r="D101" s="52"/>
      <c r="E101" s="52"/>
      <c r="F101" s="52"/>
      <c r="G101" s="52"/>
    </row>
    <row r="102" spans="1:7">
      <c r="A102" s="53" t="s">
        <v>30</v>
      </c>
      <c r="B102" s="53"/>
      <c r="C102" s="53"/>
      <c r="D102" s="53"/>
      <c r="E102" s="53"/>
      <c r="F102" s="53"/>
      <c r="G102" s="53"/>
    </row>
    <row r="104" spans="1:7" ht="24.6" customHeight="1">
      <c r="A104" s="39" t="s">
        <v>15</v>
      </c>
      <c r="B104" s="40"/>
      <c r="C104" s="40"/>
      <c r="D104" s="40"/>
      <c r="E104" s="40"/>
      <c r="F104" s="40"/>
      <c r="G104" s="41"/>
    </row>
    <row r="105" spans="1:7" ht="48" customHeight="1">
      <c r="A105" s="42"/>
      <c r="B105" s="43"/>
      <c r="C105" s="43"/>
      <c r="D105" s="43"/>
      <c r="E105" s="43"/>
      <c r="F105" s="43"/>
      <c r="G105" s="44"/>
    </row>
  </sheetData>
  <mergeCells count="31">
    <mergeCell ref="A102:G102"/>
    <mergeCell ref="A104:G105"/>
    <mergeCell ref="A86:G86"/>
    <mergeCell ref="A88:D88"/>
    <mergeCell ref="A100:C100"/>
    <mergeCell ref="A101:G101"/>
    <mergeCell ref="A68:G68"/>
    <mergeCell ref="A69:D69"/>
    <mergeCell ref="A81:C81"/>
    <mergeCell ref="A82:G82"/>
    <mergeCell ref="A83:G83"/>
    <mergeCell ref="A37:G37"/>
    <mergeCell ref="A38:G38"/>
    <mergeCell ref="A51:G51"/>
    <mergeCell ref="A65:G65"/>
    <mergeCell ref="A64:C64"/>
    <mergeCell ref="A1:G1"/>
    <mergeCell ref="A3:G3"/>
    <mergeCell ref="A6:D6"/>
    <mergeCell ref="A18:C18"/>
    <mergeCell ref="A24:D24"/>
    <mergeCell ref="A36:C36"/>
    <mergeCell ref="A5:G5"/>
    <mergeCell ref="A22:G22"/>
    <mergeCell ref="A40:G40"/>
    <mergeCell ref="A41:D41"/>
    <mergeCell ref="A50:C50"/>
    <mergeCell ref="A54:G54"/>
    <mergeCell ref="A55:D55"/>
    <mergeCell ref="A19:G19"/>
    <mergeCell ref="A20:G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Enmedia</cp:lastModifiedBy>
  <cp:revision>2</cp:revision>
  <dcterms:created xsi:type="dcterms:W3CDTF">2015-06-05T18:19:34Z</dcterms:created>
  <dcterms:modified xsi:type="dcterms:W3CDTF">2024-09-10T07:16:51Z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