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27E3084E-5162-41E3-8745-D68C1123B2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 część zamówienia" sheetId="1" r:id="rId1"/>
  </sheets>
  <calcPr calcId="191029" iterateDelta="1E-4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D16" i="1"/>
  <c r="C16" i="1"/>
  <c r="F16" i="1" s="1"/>
  <c r="D15" i="1"/>
  <c r="F15" i="1" s="1"/>
  <c r="F14" i="1"/>
  <c r="F13" i="1"/>
  <c r="H13" i="1" l="1"/>
  <c r="H14" i="1"/>
  <c r="I14" i="1" s="1"/>
  <c r="H15" i="1"/>
  <c r="I15" i="1" s="1"/>
  <c r="H16" i="1"/>
  <c r="I16" i="1" s="1"/>
  <c r="I13" i="1" l="1"/>
  <c r="B23" i="1" l="1"/>
  <c r="F9" i="1"/>
  <c r="D8" i="1"/>
  <c r="F8" i="1" s="1"/>
  <c r="F7" i="1"/>
  <c r="H7" i="1" s="1"/>
  <c r="F6" i="1"/>
  <c r="H6" i="1" l="1"/>
  <c r="I6" i="1" s="1"/>
  <c r="H8" i="1"/>
  <c r="I8" i="1" s="1"/>
  <c r="I7" i="1"/>
  <c r="H9" i="1"/>
  <c r="I9" i="1" s="1"/>
  <c r="I21" i="1" l="1"/>
  <c r="I22" i="1"/>
</calcChain>
</file>

<file path=xl/sharedStrings.xml><?xml version="1.0" encoding="utf-8"?>
<sst xmlns="http://schemas.openxmlformats.org/spreadsheetml/2006/main" count="46" uniqueCount="31">
  <si>
    <t>jednostki miary</t>
  </si>
  <si>
    <t>kWh</t>
  </si>
  <si>
    <t>Opłata sieciowa zmienna</t>
  </si>
  <si>
    <t>kWh/h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</si>
  <si>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</si>
  <si>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</si>
  <si>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</si>
  <si>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</si>
  <si>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</si>
  <si>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</si>
  <si>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</si>
  <si>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</si>
  <si>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</si>
  <si>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</si>
  <si>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</si>
  <si>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</si>
  <si>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t xml:space="preserve"> </t>
  </si>
  <si>
    <t>W-5.1 ZW Z PODATKU AKCYZOWEGO</t>
  </si>
  <si>
    <t>Załącznik nr 3.1 do SWZ - kalkulator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</si>
  <si>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</si>
  <si>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Paliwo gazowe</t>
  </si>
  <si>
    <t xml:space="preserve">Opłata - abonament za sprzedaż paliwa gazowego </t>
  </si>
  <si>
    <t>Suma brutto:</t>
  </si>
  <si>
    <t>Suma netto (suma brutto/1,23):</t>
  </si>
  <si>
    <t>W-4 ZW Z PODATKU AKCYZOWEGO</t>
  </si>
  <si>
    <t>PSG O/Poznań</t>
  </si>
  <si>
    <t>Paliwo gazowe - wg taryfy  zatwierdzonej przez Prezesa URE</t>
  </si>
  <si>
    <t>Opłata - abonament za sprzedaż paliwa gazowego - wg taryfy  zatwierdzonej przez Prezesa URE</t>
  </si>
  <si>
    <t>licznik x m-c</t>
  </si>
  <si>
    <t xml:space="preserve">Opłata sieciowa stała </t>
  </si>
  <si>
    <t>„Kompleksowa dostawa gazu ziemnego wysokometanowego (grupa E) dla Szkoły Podstawowej z Oddziałami Dwujęzycznymi im. A. i Wł. Niegolewskich  w Opalenicy na okres od 01.09.2022 do 31.12.2023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</si>
</sst>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  <numFmt numFmtId="167" formatCode="#,##0.00000;[Red]#,##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166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2" fillId="0" borderId="0" xfId="0" applyNumberFormat="1" applyFont="1" applyFill="1" applyAlignment="1"/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164" fontId="4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7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quotePrefix="1" applyFont="1"/>
    <xf numFmtId="4" fontId="4" fillId="0" borderId="1" xfId="0" applyNumberFormat="1" applyFont="1" applyBorder="1" applyAlignment="1">
      <alignment vertical="center"/>
    </xf>
    <xf numFmtId="3" fontId="4" fillId="0" borderId="0" xfId="0" applyNumberFormat="1" applyFont="1"/>
    <xf numFmtId="16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pane ySplit="2" topLeftCell="A3" activePane="bottomLeft" state="frozen"/>
      <selection pane="bottomLeft" activeCell="H13" sqref="H13"/>
    </sheetView>
  </sheetViews>
  <sheetFormatPr defaultColWidth="9.44140625" defaultRowHeight="12" x14ac:dyDescent="0.25"/>
  <cols>
    <col min="1" max="1" width="60.109375" style="1" customWidth="1"/>
    <col min="2" max="2" width="12.44140625" style="1" customWidth="1"/>
    <col min="3" max="3" width="7.5546875" style="1" customWidth="1"/>
    <col min="4" max="4" width="9.5546875" style="1" customWidth="1"/>
    <col min="5" max="5" width="10.44140625" style="2" customWidth="1"/>
    <col min="6" max="6" width="13.44140625" style="1" customWidth="1"/>
    <col min="7" max="7" width="13.33203125" style="1" customWidth="1"/>
    <col min="8" max="8" width="12.44140625" style="1" customWidth="1"/>
    <col min="9" max="9" width="13.5546875" style="1" customWidth="1"/>
    <col min="10" max="10" width="9.44140625" style="1"/>
    <col min="11" max="11" width="8.109375" style="1" customWidth="1"/>
    <col min="12" max="16384" width="9.44140625" style="1"/>
  </cols>
  <sheetData>
    <row r="1" spans="1:9" ht="20.25" customHeight="1" x14ac:dyDescent="0.3">
      <c r="G1" s="54" t="s">
        <v>18</v>
      </c>
      <c r="H1" s="54"/>
      <c r="I1" s="54"/>
    </row>
    <row r="2" spans="1:9" ht="43.5" customHeight="1" x14ac:dyDescent="0.25">
      <c r="A2" s="55" t="s">
        <v>30</v>
      </c>
      <c r="B2" s="55"/>
      <c r="C2" s="55"/>
      <c r="D2" s="55"/>
      <c r="E2" s="55"/>
      <c r="F2" s="55"/>
      <c r="G2" s="55"/>
      <c r="H2" s="55"/>
      <c r="I2" s="55"/>
    </row>
    <row r="3" spans="1:9" ht="20.100000000000001" customHeight="1" x14ac:dyDescent="0.25">
      <c r="A3" s="10"/>
      <c r="B3" s="11"/>
      <c r="C3" s="12"/>
      <c r="D3" s="13"/>
      <c r="E3" s="14"/>
      <c r="F3" s="15"/>
      <c r="G3" s="15"/>
      <c r="H3" s="15"/>
      <c r="I3" s="16"/>
    </row>
    <row r="4" spans="1:9" ht="16.350000000000001" customHeight="1" x14ac:dyDescent="0.25">
      <c r="A4" s="17">
        <v>1</v>
      </c>
      <c r="B4" s="17"/>
      <c r="C4" s="17"/>
      <c r="D4" s="17"/>
      <c r="E4" s="18"/>
      <c r="F4" s="19"/>
      <c r="G4" s="19" t="s">
        <v>17</v>
      </c>
      <c r="H4" s="19"/>
      <c r="I4" s="19" t="s">
        <v>25</v>
      </c>
    </row>
    <row r="5" spans="1:9" ht="48" x14ac:dyDescent="0.25">
      <c r="A5" s="20" t="s">
        <v>7</v>
      </c>
      <c r="B5" s="20" t="s">
        <v>0</v>
      </c>
      <c r="C5" s="21" t="s">
        <v>14</v>
      </c>
      <c r="D5" s="22" t="s">
        <v>13</v>
      </c>
      <c r="E5" s="23" t="s">
        <v>8</v>
      </c>
      <c r="F5" s="24" t="s">
        <v>6</v>
      </c>
      <c r="G5" s="24" t="s">
        <v>9</v>
      </c>
      <c r="H5" s="24" t="s">
        <v>4</v>
      </c>
      <c r="I5" s="24" t="s">
        <v>5</v>
      </c>
    </row>
    <row r="6" spans="1:9" s="3" customFormat="1" x14ac:dyDescent="0.25">
      <c r="A6" s="27" t="s">
        <v>20</v>
      </c>
      <c r="B6" s="28" t="s">
        <v>1</v>
      </c>
      <c r="C6" s="25">
        <v>1</v>
      </c>
      <c r="D6" s="26">
        <v>601121</v>
      </c>
      <c r="E6" s="29"/>
      <c r="F6" s="30">
        <f>ROUND(C6*D6*E6,2)</f>
        <v>0</v>
      </c>
      <c r="G6" s="30">
        <v>23</v>
      </c>
      <c r="H6" s="30">
        <f>ROUND(F6*0.23,2)</f>
        <v>0</v>
      </c>
      <c r="I6" s="4">
        <f>F6+H6</f>
        <v>0</v>
      </c>
    </row>
    <row r="7" spans="1:9" s="3" customFormat="1" x14ac:dyDescent="0.25">
      <c r="A7" s="27" t="s">
        <v>21</v>
      </c>
      <c r="B7" s="28" t="s">
        <v>15</v>
      </c>
      <c r="C7" s="25">
        <v>1</v>
      </c>
      <c r="D7" s="30">
        <v>16</v>
      </c>
      <c r="E7" s="31"/>
      <c r="F7" s="30">
        <f t="shared" ref="F7:F9" si="0">ROUND(C7*D7*E7,2)</f>
        <v>0</v>
      </c>
      <c r="G7" s="30">
        <v>23</v>
      </c>
      <c r="H7" s="30">
        <f t="shared" ref="H7:H9" si="1">ROUND(F7*0.23,2)</f>
        <v>0</v>
      </c>
      <c r="I7" s="4">
        <f>F7+H7</f>
        <v>0</v>
      </c>
    </row>
    <row r="8" spans="1:9" x14ac:dyDescent="0.25">
      <c r="A8" s="27" t="s">
        <v>2</v>
      </c>
      <c r="B8" s="28" t="s">
        <v>1</v>
      </c>
      <c r="C8" s="25">
        <v>1</v>
      </c>
      <c r="D8" s="26">
        <f>D6</f>
        <v>601121</v>
      </c>
      <c r="E8" s="32">
        <v>1.985E-2</v>
      </c>
      <c r="F8" s="30">
        <f t="shared" si="0"/>
        <v>11932.25</v>
      </c>
      <c r="G8" s="30">
        <v>23</v>
      </c>
      <c r="H8" s="30">
        <f t="shared" si="1"/>
        <v>2744.42</v>
      </c>
      <c r="I8" s="4">
        <f>F8+H8</f>
        <v>14676.67</v>
      </c>
    </row>
    <row r="9" spans="1:9" ht="25.5" customHeight="1" x14ac:dyDescent="0.25">
      <c r="A9" s="33" t="s">
        <v>10</v>
      </c>
      <c r="B9" s="28" t="s">
        <v>3</v>
      </c>
      <c r="C9" s="25">
        <v>1</v>
      </c>
      <c r="D9" s="26">
        <v>6673848</v>
      </c>
      <c r="E9" s="32">
        <v>4.8500000000000001E-3</v>
      </c>
      <c r="F9" s="30">
        <f t="shared" si="0"/>
        <v>32368.16</v>
      </c>
      <c r="G9" s="30">
        <v>23</v>
      </c>
      <c r="H9" s="30">
        <f t="shared" si="1"/>
        <v>7444.68</v>
      </c>
      <c r="I9" s="4">
        <f>F9+H9</f>
        <v>39812.839999999997</v>
      </c>
    </row>
    <row r="10" spans="1:9" x14ac:dyDescent="0.25">
      <c r="A10" s="17"/>
      <c r="B10" s="17"/>
      <c r="C10" s="17"/>
      <c r="D10" s="17"/>
      <c r="E10" s="18"/>
      <c r="F10" s="19"/>
      <c r="G10" s="44"/>
      <c r="H10" s="44"/>
      <c r="I10" s="45"/>
    </row>
    <row r="11" spans="1:9" x14ac:dyDescent="0.25">
      <c r="A11" s="17">
        <v>2</v>
      </c>
      <c r="B11" s="17"/>
      <c r="C11" s="17"/>
      <c r="D11" s="17"/>
      <c r="E11" s="18"/>
      <c r="F11" s="19"/>
      <c r="G11" s="19" t="s">
        <v>24</v>
      </c>
      <c r="H11" s="19"/>
      <c r="I11" s="19" t="s">
        <v>25</v>
      </c>
    </row>
    <row r="12" spans="1:9" ht="48" x14ac:dyDescent="0.25">
      <c r="A12" s="20" t="s">
        <v>7</v>
      </c>
      <c r="B12" s="20" t="s">
        <v>0</v>
      </c>
      <c r="C12" s="21" t="s">
        <v>14</v>
      </c>
      <c r="D12" s="22" t="s">
        <v>13</v>
      </c>
      <c r="E12" s="23" t="s">
        <v>8</v>
      </c>
      <c r="F12" s="24" t="s">
        <v>6</v>
      </c>
      <c r="G12" s="24" t="s">
        <v>9</v>
      </c>
      <c r="H12" s="24" t="s">
        <v>4</v>
      </c>
      <c r="I12" s="24" t="s">
        <v>5</v>
      </c>
    </row>
    <row r="13" spans="1:9" x14ac:dyDescent="0.25">
      <c r="A13" s="48" t="s">
        <v>26</v>
      </c>
      <c r="B13" s="49" t="s">
        <v>1</v>
      </c>
      <c r="C13" s="49">
        <v>1</v>
      </c>
      <c r="D13" s="50">
        <v>438226</v>
      </c>
      <c r="E13" s="51"/>
      <c r="F13" s="4">
        <f>ROUND(C13*D13*E13,2)</f>
        <v>0</v>
      </c>
      <c r="G13" s="4">
        <v>23</v>
      </c>
      <c r="H13" s="4">
        <f t="shared" ref="H13:H16" si="2">ROUND(F13*G13%,2)</f>
        <v>0</v>
      </c>
      <c r="I13" s="4">
        <f t="shared" ref="I13:I16" si="3">F13+H13</f>
        <v>0</v>
      </c>
    </row>
    <row r="14" spans="1:9" x14ac:dyDescent="0.25">
      <c r="A14" s="48" t="s">
        <v>27</v>
      </c>
      <c r="B14" s="49" t="s">
        <v>28</v>
      </c>
      <c r="C14" s="57">
        <v>2</v>
      </c>
      <c r="D14" s="4">
        <v>16</v>
      </c>
      <c r="E14" s="52"/>
      <c r="F14" s="4">
        <f t="shared" ref="F14:F16" si="4">ROUND(C14*D14*E14,2)</f>
        <v>0</v>
      </c>
      <c r="G14" s="4">
        <v>23</v>
      </c>
      <c r="H14" s="4">
        <f>ROUND(F14*G14%,2)</f>
        <v>0</v>
      </c>
      <c r="I14" s="4">
        <f t="shared" si="3"/>
        <v>0</v>
      </c>
    </row>
    <row r="15" spans="1:9" x14ac:dyDescent="0.25">
      <c r="A15" s="27" t="s">
        <v>2</v>
      </c>
      <c r="B15" s="25" t="s">
        <v>1</v>
      </c>
      <c r="C15" s="25">
        <v>1</v>
      </c>
      <c r="D15" s="46">
        <f>D13</f>
        <v>438226</v>
      </c>
      <c r="E15" s="47">
        <v>3.2660000000000002E-2</v>
      </c>
      <c r="F15" s="4">
        <f t="shared" si="4"/>
        <v>14312.46</v>
      </c>
      <c r="G15" s="4">
        <v>23</v>
      </c>
      <c r="H15" s="4">
        <f t="shared" si="2"/>
        <v>3291.87</v>
      </c>
      <c r="I15" s="4">
        <f t="shared" si="3"/>
        <v>17604.329999999998</v>
      </c>
    </row>
    <row r="16" spans="1:9" x14ac:dyDescent="0.25">
      <c r="A16" s="27" t="s">
        <v>29</v>
      </c>
      <c r="B16" s="25" t="s">
        <v>28</v>
      </c>
      <c r="C16" s="58">
        <f>C14</f>
        <v>2</v>
      </c>
      <c r="D16" s="4">
        <f>D14</f>
        <v>16</v>
      </c>
      <c r="E16" s="47">
        <v>169.93</v>
      </c>
      <c r="F16" s="4">
        <f t="shared" si="4"/>
        <v>5437.76</v>
      </c>
      <c r="G16" s="4">
        <v>23</v>
      </c>
      <c r="H16" s="4">
        <f t="shared" si="2"/>
        <v>1250.68</v>
      </c>
      <c r="I16" s="4">
        <f t="shared" si="3"/>
        <v>6688.4400000000005</v>
      </c>
    </row>
    <row r="17" spans="1:12" x14ac:dyDescent="0.25">
      <c r="A17" s="17"/>
      <c r="B17" s="17"/>
      <c r="C17" s="17"/>
      <c r="D17" s="17"/>
      <c r="E17" s="18"/>
      <c r="F17" s="19"/>
      <c r="G17" s="44"/>
      <c r="H17" s="44"/>
      <c r="I17" s="45"/>
    </row>
    <row r="18" spans="1:12" x14ac:dyDescent="0.25">
      <c r="A18" s="17"/>
      <c r="B18" s="17"/>
      <c r="C18" s="17"/>
      <c r="D18" s="17"/>
      <c r="E18" s="18"/>
      <c r="F18" s="19"/>
      <c r="G18" s="44"/>
      <c r="H18" s="44"/>
      <c r="I18" s="45"/>
    </row>
    <row r="19" spans="1:12" x14ac:dyDescent="0.25">
      <c r="A19" s="34"/>
      <c r="B19" s="35"/>
      <c r="C19" s="15"/>
      <c r="D19" s="13"/>
      <c r="E19" s="34"/>
      <c r="F19" s="15"/>
      <c r="G19" s="15"/>
      <c r="H19" s="15"/>
      <c r="I19" s="16"/>
    </row>
    <row r="20" spans="1:12" x14ac:dyDescent="0.25">
      <c r="A20" s="15"/>
      <c r="B20" s="15"/>
      <c r="C20" s="15"/>
      <c r="D20" s="15"/>
      <c r="E20" s="34"/>
      <c r="F20" s="15"/>
      <c r="G20" s="15"/>
      <c r="H20" s="15"/>
      <c r="I20" s="15"/>
    </row>
    <row r="21" spans="1:12" x14ac:dyDescent="0.25">
      <c r="A21" s="36"/>
      <c r="B21" s="37"/>
      <c r="C21" s="38"/>
      <c r="D21" s="38"/>
      <c r="E21" s="56" t="s">
        <v>22</v>
      </c>
      <c r="F21" s="56"/>
      <c r="G21" s="56"/>
      <c r="H21" s="56"/>
      <c r="I21" s="39">
        <f>SUM(I6:I16)</f>
        <v>78782.28</v>
      </c>
    </row>
    <row r="22" spans="1:12" x14ac:dyDescent="0.25">
      <c r="A22" s="36" t="s">
        <v>11</v>
      </c>
      <c r="B22" s="40">
        <f>D6+D13</f>
        <v>1039347</v>
      </c>
      <c r="C22" s="40"/>
      <c r="D22" s="37"/>
      <c r="E22" s="56" t="s">
        <v>23</v>
      </c>
      <c r="F22" s="56"/>
      <c r="G22" s="56"/>
      <c r="H22" s="56"/>
      <c r="I22" s="41">
        <f>I21/1.23</f>
        <v>64050.634146341465</v>
      </c>
    </row>
    <row r="23" spans="1:12" s="3" customFormat="1" x14ac:dyDescent="0.25">
      <c r="A23" s="42" t="s">
        <v>12</v>
      </c>
      <c r="B23" s="40">
        <f>D9</f>
        <v>6673848</v>
      </c>
      <c r="C23" s="37"/>
      <c r="D23" s="37"/>
      <c r="E23" s="34"/>
      <c r="F23" s="15"/>
      <c r="G23" s="15"/>
      <c r="H23" s="15"/>
      <c r="I23" s="15"/>
    </row>
    <row r="24" spans="1:12" s="3" customFormat="1" x14ac:dyDescent="0.25">
      <c r="A24" s="15"/>
      <c r="B24" s="15"/>
      <c r="C24" s="15"/>
      <c r="D24" s="15"/>
      <c r="E24" s="34"/>
      <c r="F24" s="15"/>
      <c r="G24" s="15"/>
      <c r="H24" s="15"/>
      <c r="I24" s="43"/>
    </row>
    <row r="25" spans="1:12" ht="22.5" customHeight="1" x14ac:dyDescent="0.25">
      <c r="H25" s="7"/>
      <c r="I25" s="7"/>
      <c r="J25" s="6"/>
      <c r="K25" s="6"/>
    </row>
    <row r="26" spans="1:12" x14ac:dyDescent="0.25">
      <c r="I26" s="9"/>
      <c r="J26" s="5"/>
      <c r="K26" s="5"/>
      <c r="L26" s="5"/>
    </row>
    <row r="27" spans="1:12" ht="54" customHeight="1" x14ac:dyDescent="0.25">
      <c r="A27" s="53" t="s">
        <v>19</v>
      </c>
      <c r="B27" s="53"/>
      <c r="C27" s="53"/>
      <c r="D27" s="53"/>
      <c r="E27" s="53"/>
      <c r="F27" s="53"/>
      <c r="G27" s="53"/>
      <c r="H27" s="53"/>
      <c r="I27" s="53"/>
    </row>
    <row r="28" spans="1:12" ht="12" customHeight="1" x14ac:dyDescent="0.25">
      <c r="A28" s="8"/>
      <c r="B28" s="8"/>
      <c r="C28" s="8"/>
      <c r="D28" s="8"/>
    </row>
    <row r="29" spans="1:12" ht="12" customHeight="1" x14ac:dyDescent="0.25">
      <c r="A29" s="8"/>
      <c r="B29" s="8"/>
      <c r="C29" s="8"/>
      <c r="D29" s="8"/>
    </row>
    <row r="33" spans="10:10" x14ac:dyDescent="0.25">
      <c r="J33" s="1" t="s">
        <v>16</v>
      </c>
    </row>
  </sheetData>
  <mergeCells count="5">
    <mergeCell ref="A27:I27"/>
    <mergeCell ref="G1:I1"/>
    <mergeCell ref="A2:I2"/>
    <mergeCell ref="E21:H21"/>
    <mergeCell ref="E22:H2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część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2022-06-17T06:40:05Z</dcterms:modified>
</cp:coreProperties>
</file>