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ACISZEWSKJ\Documents\Temayty łączone dla wielu budynków\Przeglady klimakonwektorów\"/>
    </mc:Choice>
  </mc:AlternateContent>
  <xr:revisionPtr revIDLastSave="0" documentId="8_{3D0965DC-519D-43AA-B2FB-12BC660717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wyk. z podz. na bud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8" i="2" l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17" i="2"/>
  <c r="G117" i="2" s="1"/>
  <c r="F118" i="2"/>
  <c r="G118" i="2" s="1"/>
  <c r="F116" i="2"/>
  <c r="G116" i="2" s="1"/>
  <c r="F60" i="2" l="1"/>
  <c r="G60" i="2" s="1"/>
  <c r="D62" i="2"/>
  <c r="E62" i="2"/>
  <c r="F55" i="2"/>
  <c r="G55" i="2" s="1"/>
  <c r="F56" i="2"/>
  <c r="G56" i="2" s="1"/>
  <c r="F57" i="2"/>
  <c r="G57" i="2" s="1"/>
  <c r="F58" i="2"/>
  <c r="G58" i="2" s="1"/>
  <c r="F59" i="2"/>
  <c r="G59" i="2" s="1"/>
  <c r="F71" i="2"/>
  <c r="G71" i="2" s="1"/>
  <c r="D78" i="2"/>
  <c r="F78" i="2" s="1"/>
  <c r="G78" i="2" s="1"/>
  <c r="F77" i="2"/>
  <c r="G77" i="2" s="1"/>
  <c r="D65" i="2"/>
  <c r="F76" i="2"/>
  <c r="G76" i="2" s="1"/>
  <c r="D63" i="2"/>
  <c r="F63" i="2" s="1"/>
  <c r="G63" i="2" s="1"/>
  <c r="D75" i="2"/>
  <c r="F75" i="2" s="1"/>
  <c r="G75" i="2" s="1"/>
  <c r="D66" i="2"/>
  <c r="F66" i="2" s="1"/>
  <c r="G66" i="2" s="1"/>
  <c r="D74" i="2"/>
  <c r="F74" i="2" s="1"/>
  <c r="G74" i="2" s="1"/>
  <c r="D64" i="2"/>
  <c r="F64" i="2" s="1"/>
  <c r="G64" i="2" s="1"/>
  <c r="D67" i="2"/>
  <c r="D73" i="2"/>
  <c r="F73" i="2" s="1"/>
  <c r="G73" i="2" s="1"/>
  <c r="F70" i="2"/>
  <c r="G70" i="2" s="1"/>
  <c r="F65" i="2"/>
  <c r="G65" i="2" s="1"/>
  <c r="F72" i="2"/>
  <c r="G72" i="2" s="1"/>
  <c r="F69" i="2"/>
  <c r="G69" i="2" s="1"/>
  <c r="F68" i="2"/>
  <c r="G68" i="2" s="1"/>
  <c r="E79" i="2"/>
  <c r="F135" i="2"/>
  <c r="G135" i="2" s="1"/>
  <c r="F134" i="2"/>
  <c r="G134" i="2" s="1"/>
  <c r="F133" i="2"/>
  <c r="G133" i="2" s="1"/>
  <c r="F132" i="2"/>
  <c r="G132" i="2" s="1"/>
  <c r="F131" i="2"/>
  <c r="G131" i="2" s="1"/>
  <c r="F130" i="2"/>
  <c r="G130" i="2" s="1"/>
  <c r="F122" i="2"/>
  <c r="G122" i="2" s="1"/>
  <c r="F121" i="2"/>
  <c r="E136" i="2"/>
  <c r="D136" i="2"/>
  <c r="F119" i="2"/>
  <c r="G119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E120" i="2"/>
  <c r="D120" i="2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E91" i="2"/>
  <c r="D91" i="2"/>
  <c r="F61" i="2"/>
  <c r="G61" i="2" s="1"/>
  <c r="F53" i="2"/>
  <c r="G53" i="2" s="1"/>
  <c r="G54" i="2" s="1"/>
  <c r="E54" i="2"/>
  <c r="D54" i="2"/>
  <c r="F51" i="2"/>
  <c r="G51" i="2" s="1"/>
  <c r="G52" i="2" s="1"/>
  <c r="E52" i="2"/>
  <c r="D52" i="2"/>
  <c r="F34" i="2"/>
  <c r="G34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41" i="2"/>
  <c r="E50" i="2"/>
  <c r="D50" i="2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5" i="2"/>
  <c r="G35" i="2" s="1"/>
  <c r="F36" i="2"/>
  <c r="G36" i="2" s="1"/>
  <c r="F37" i="2"/>
  <c r="G37" i="2" s="1"/>
  <c r="F38" i="2"/>
  <c r="G38" i="2" s="1"/>
  <c r="F39" i="2"/>
  <c r="G39" i="2" s="1"/>
  <c r="F24" i="2"/>
  <c r="G24" i="2" s="1"/>
  <c r="E40" i="2"/>
  <c r="D40" i="2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6" i="2"/>
  <c r="G6" i="2" s="1"/>
  <c r="F3" i="2"/>
  <c r="G3" i="2" s="1"/>
  <c r="F4" i="2"/>
  <c r="G4" i="2" s="1"/>
  <c r="F2" i="2"/>
  <c r="G2" i="2" s="1"/>
  <c r="E23" i="2"/>
  <c r="D23" i="2"/>
  <c r="E5" i="2"/>
  <c r="D5" i="2"/>
  <c r="G62" i="2" l="1"/>
  <c r="F62" i="2"/>
  <c r="D79" i="2"/>
  <c r="F67" i="2"/>
  <c r="G67" i="2" s="1"/>
  <c r="G79" i="2" s="1"/>
  <c r="F136" i="2"/>
  <c r="G121" i="2"/>
  <c r="G136" i="2" s="1"/>
  <c r="G120" i="2"/>
  <c r="F120" i="2"/>
  <c r="G91" i="2"/>
  <c r="F91" i="2"/>
  <c r="F54" i="2"/>
  <c r="G5" i="2"/>
  <c r="F52" i="2"/>
  <c r="G23" i="2"/>
  <c r="F50" i="2"/>
  <c r="G41" i="2"/>
  <c r="G50" i="2" s="1"/>
  <c r="G40" i="2"/>
  <c r="F40" i="2"/>
  <c r="F23" i="2"/>
  <c r="F5" i="2"/>
  <c r="F79" i="2" l="1"/>
</calcChain>
</file>

<file path=xl/sharedStrings.xml><?xml version="1.0" encoding="utf-8"?>
<sst xmlns="http://schemas.openxmlformats.org/spreadsheetml/2006/main" count="173" uniqueCount="132">
  <si>
    <t xml:space="preserve">BUDYNEK </t>
  </si>
  <si>
    <t>URZADZENIE</t>
  </si>
  <si>
    <t>TYP</t>
  </si>
  <si>
    <t xml:space="preserve">ILOŚĆ SZT. </t>
  </si>
  <si>
    <t>cena jednostkowa netto</t>
  </si>
  <si>
    <t>kwota netto</t>
  </si>
  <si>
    <t xml:space="preserve">kwota bruto </t>
  </si>
  <si>
    <t>KLIMAKONWEKTOR</t>
  </si>
  <si>
    <t>CL1VET CFD2131</t>
  </si>
  <si>
    <t>CLIVET CFD2131</t>
  </si>
  <si>
    <t>CLIVETCFD4131DHH</t>
  </si>
  <si>
    <t>CLIVETCFD41R4</t>
  </si>
  <si>
    <t>CUVETCFD4131DHH</t>
  </si>
  <si>
    <t>Galletti FU1</t>
  </si>
  <si>
    <t>Galletti FU1DF</t>
  </si>
  <si>
    <t>Galletti FU2</t>
  </si>
  <si>
    <t>Galletti FU2DF</t>
  </si>
  <si>
    <t>Galletti FU4</t>
  </si>
  <si>
    <t>Galletti FU4DF</t>
  </si>
  <si>
    <t>Galletti FU5</t>
  </si>
  <si>
    <t>Galletti FU5DF</t>
  </si>
  <si>
    <t>Galletti FU6</t>
  </si>
  <si>
    <t>Galletti FU6DF</t>
  </si>
  <si>
    <t>Galletti FU7</t>
  </si>
  <si>
    <t>Galletti FU7DF</t>
  </si>
  <si>
    <t>Galletti FU9</t>
  </si>
  <si>
    <t>Nabilaton MKA-1200</t>
  </si>
  <si>
    <t>Nabilaton MKA-1200F</t>
  </si>
  <si>
    <t>Nabilaton MKA-1500F</t>
  </si>
  <si>
    <t>Nabilaton MKA-600</t>
  </si>
  <si>
    <t>Nabilaton MKA-600F</t>
  </si>
  <si>
    <t>Nabilaton MKA-750</t>
  </si>
  <si>
    <t>Nabilaton MKA-950F</t>
  </si>
  <si>
    <t>Nabilaton MKA-300</t>
  </si>
  <si>
    <t>Nabilaton MKA-400</t>
  </si>
  <si>
    <t>Nabilaton MKA-500</t>
  </si>
  <si>
    <t>Galletti PWN</t>
  </si>
  <si>
    <t>OIP 13</t>
  </si>
  <si>
    <t>OIP 23</t>
  </si>
  <si>
    <t>OIP 33</t>
  </si>
  <si>
    <t>OIP 43</t>
  </si>
  <si>
    <t xml:space="preserve"> Małopolskie Centrum Biotechnologii –ul. Gronostajowa 7a Kraków </t>
  </si>
  <si>
    <t>CLIVET CFD1131</t>
  </si>
  <si>
    <t>CLIVET CFD1531</t>
  </si>
  <si>
    <t>CLIVET CFD21R4</t>
  </si>
  <si>
    <t>CLIVET CFD2531</t>
  </si>
  <si>
    <t>CLIVET CFD25R4</t>
  </si>
  <si>
    <t>CLIVET CFD3131</t>
  </si>
  <si>
    <t>CLIVET CFD31R4</t>
  </si>
  <si>
    <t>CLIVET CFD4131</t>
  </si>
  <si>
    <t>CLIVET CFD41R4</t>
  </si>
  <si>
    <t>CLIVET CFD731</t>
  </si>
  <si>
    <t>CLIVET  CFD 21</t>
  </si>
  <si>
    <t>CLIVET CFD-11-230M6-VS-CW3R-DHS-POC-PFB-FPR</t>
  </si>
  <si>
    <t>CLIVET CFD-15-230M6-VS-CW3R-DHS-POC-PFB-FPR</t>
  </si>
  <si>
    <t>CLIVET CFD-25-230M6-VS-CW3R-DHS-POC-PFB-FPR</t>
  </si>
  <si>
    <t>CLIVET CFD-31-230M6-VS-CW3R-DHS-POC-PFB-FPR</t>
  </si>
  <si>
    <t>CLIVET CFD-41-230M6-VS-CW3R-DHS-POC-PFB-FPR</t>
  </si>
  <si>
    <t>CLIVET CFD 25</t>
  </si>
  <si>
    <t>CLIVET CFD 31</t>
  </si>
  <si>
    <t>CLIVET CFD 41</t>
  </si>
  <si>
    <t>CLIVET CFD 15</t>
  </si>
  <si>
    <t>CLIVET CFD 11</t>
  </si>
  <si>
    <t>suma:</t>
  </si>
  <si>
    <r>
      <rPr>
        <b/>
        <sz val="10"/>
        <color theme="1"/>
        <rFont val="Arial"/>
        <family val="2"/>
        <charset val="238"/>
      </rPr>
      <t xml:space="preserve">Wydział Zarządzania i Komunikacji Społecznej </t>
    </r>
    <r>
      <rPr>
        <sz val="10"/>
        <color theme="1"/>
        <rFont val="Arial"/>
        <family val="2"/>
        <charset val="238"/>
      </rPr>
      <t xml:space="preserve">ul. Łojasiewicza 4, Kraków </t>
    </r>
  </si>
  <si>
    <r>
      <t>Instytut Zoologii i Badań Biomedycznych</t>
    </r>
    <r>
      <rPr>
        <sz val="10"/>
        <color theme="1"/>
        <rFont val="Arial"/>
        <family val="2"/>
        <charset val="238"/>
      </rPr>
      <t xml:space="preserve"> – ul. Gronostajowa 9 Kraków</t>
    </r>
  </si>
  <si>
    <r>
      <t>Wydział Matematyki i Informatyki UJ</t>
    </r>
    <r>
      <rPr>
        <sz val="10"/>
        <color theme="1"/>
        <rFont val="Arial"/>
        <family val="2"/>
        <charset val="238"/>
      </rPr>
      <t xml:space="preserve"> ul. Łojasiewicza 6 Kraków</t>
    </r>
  </si>
  <si>
    <r>
      <rPr>
        <b/>
        <sz val="10"/>
        <color theme="1"/>
        <rFont val="Arial"/>
        <family val="2"/>
        <charset val="238"/>
      </rPr>
      <t>IGIGP Instytut Geografi i Gospodarki Przestrzennej</t>
    </r>
    <r>
      <rPr>
        <sz val="10"/>
        <color theme="1"/>
        <rFont val="Arial"/>
        <family val="2"/>
        <charset val="238"/>
      </rPr>
      <t xml:space="preserve">  – ul. Gronostajowa 7 Kraków</t>
    </r>
  </si>
  <si>
    <r>
      <rPr>
        <b/>
        <sz val="10"/>
        <color theme="1"/>
        <rFont val="Arial"/>
        <family val="2"/>
        <charset val="238"/>
      </rPr>
      <t>INOŚ Instytut Nauk o Środowisku</t>
    </r>
    <r>
      <rPr>
        <sz val="10"/>
        <color theme="1"/>
        <rFont val="Arial"/>
        <family val="2"/>
        <charset val="238"/>
      </rPr>
      <t xml:space="preserve">  – ul. Gronostajowa 7 Kraków</t>
    </r>
  </si>
  <si>
    <r>
      <rPr>
        <b/>
        <sz val="10"/>
        <color theme="1"/>
        <rFont val="Arial"/>
        <family val="2"/>
        <charset val="238"/>
      </rPr>
      <t>ZDBIWG Zespół dydaktyczno biologiczny</t>
    </r>
    <r>
      <rPr>
        <sz val="10"/>
        <color theme="1"/>
        <rFont val="Arial"/>
        <family val="2"/>
        <charset val="238"/>
      </rPr>
      <t xml:space="preserve">  – ul. Gronostajowa 7 Kraków</t>
    </r>
  </si>
  <si>
    <r>
      <rPr>
        <b/>
        <sz val="10"/>
        <color theme="1"/>
        <rFont val="Arial"/>
        <family val="2"/>
        <charset val="238"/>
      </rPr>
      <t>WFIS Wydział Fizyki Astronomii i Informatyki Stosowanej</t>
    </r>
    <r>
      <rPr>
        <sz val="10"/>
        <color theme="1"/>
        <rFont val="Arial"/>
        <family val="2"/>
        <charset val="238"/>
      </rPr>
      <t xml:space="preserve"> - ul. Łojasiewicza 11 Kraków</t>
    </r>
  </si>
  <si>
    <r>
      <rPr>
        <b/>
        <sz val="10"/>
        <color theme="1"/>
        <rFont val="Arial"/>
        <family val="2"/>
        <charset val="238"/>
      </rPr>
      <t xml:space="preserve">CEP Centrum Edukacji Przyrodniczej </t>
    </r>
    <r>
      <rPr>
        <sz val="10"/>
        <color theme="1"/>
        <rFont val="Arial"/>
        <family val="2"/>
        <charset val="238"/>
      </rPr>
      <t xml:space="preserve">  – ul. Gronostajowa 5 Kraków</t>
    </r>
  </si>
  <si>
    <r>
      <rPr>
        <b/>
        <sz val="10"/>
        <color theme="1"/>
        <rFont val="Arial"/>
        <family val="2"/>
        <charset val="238"/>
      </rPr>
      <t>WCH Wydział Chemii</t>
    </r>
    <r>
      <rPr>
        <sz val="10"/>
        <color theme="1"/>
        <rFont val="Arial"/>
        <family val="2"/>
        <charset val="238"/>
      </rPr>
      <t xml:space="preserve">   – ul. Gronostajowa 2 Kraków</t>
    </r>
  </si>
  <si>
    <r>
      <rPr>
        <b/>
        <sz val="10"/>
        <color theme="1"/>
        <rFont val="Arial"/>
        <family val="2"/>
        <charset val="238"/>
      </rPr>
      <t xml:space="preserve">WBBiB Wydział Biochemii i Biotechnologii </t>
    </r>
    <r>
      <rPr>
        <sz val="10"/>
        <color theme="1"/>
        <rFont val="Arial"/>
        <family val="2"/>
        <charset val="238"/>
      </rPr>
      <t>– ul. Gronostajowa 7 Kraków</t>
    </r>
  </si>
  <si>
    <t>CLIVET CFD15R4</t>
  </si>
  <si>
    <t>CARRIER 42DWD</t>
  </si>
  <si>
    <t>CARRIER 42GW</t>
  </si>
  <si>
    <t>CARRIER 42NZS</t>
  </si>
  <si>
    <t>CLIVET CFD-21-230M6-VS-CW3R-DHS-POC-PFB-FPR</t>
  </si>
  <si>
    <t>CLIVET ELFOSpace BOX-2T 11-230M-CC2</t>
  </si>
  <si>
    <t>CLIVET ELFOSpace BOX-2T 21-230M-CC2</t>
  </si>
  <si>
    <t>CLIVET ELFOSpace BOX-2T 31-230M-CC2</t>
  </si>
  <si>
    <t>CLIVET ELFOSpace BOX-2T 41-230M-CC2</t>
  </si>
  <si>
    <t>CLIVET Wind W75</t>
  </si>
  <si>
    <t>CLIVET Wind W74</t>
  </si>
  <si>
    <t>CLIVET CSE41N (kaseton)</t>
  </si>
  <si>
    <t>CLIVET Elfospace BOX 21</t>
  </si>
  <si>
    <t>CLIVET CFD(2-4)131</t>
  </si>
  <si>
    <t>CLIVET CFD 21</t>
  </si>
  <si>
    <t>CLIVET CFD 7</t>
  </si>
  <si>
    <t>Eden W40 (czterorurowy)</t>
  </si>
  <si>
    <t>Eden W60 (czterorurowy)</t>
  </si>
  <si>
    <t>Eden W60 (dwururowy)</t>
  </si>
  <si>
    <t>Eden W79 (czterorurowy)</t>
  </si>
  <si>
    <t>Eden W24 CC2</t>
  </si>
  <si>
    <t>Eden W34 CC2</t>
  </si>
  <si>
    <t>Eden W44 CC2</t>
  </si>
  <si>
    <t>Eden W54 CC2</t>
  </si>
  <si>
    <t>Eden W64 CC2</t>
  </si>
  <si>
    <t>Eden W74 CC2</t>
  </si>
  <si>
    <t>Eden WIND 75</t>
  </si>
  <si>
    <t>Eden WIND 55</t>
  </si>
  <si>
    <t>Eden WIND 45</t>
  </si>
  <si>
    <t>EDEN WIND W23</t>
  </si>
  <si>
    <t>EDEN WIND W33</t>
  </si>
  <si>
    <t>EDEN WIND W53</t>
  </si>
  <si>
    <t>EDEN WIND W63</t>
  </si>
  <si>
    <t>EDEN WIND W73</t>
  </si>
  <si>
    <t>EDEN WINDW73</t>
  </si>
  <si>
    <t>Eden W23</t>
  </si>
  <si>
    <t>Eden W33</t>
  </si>
  <si>
    <t>Eden W53</t>
  </si>
  <si>
    <t>Eden W73</t>
  </si>
  <si>
    <t>Eden W83</t>
  </si>
  <si>
    <t>Nabilaton MKD-500</t>
  </si>
  <si>
    <t>Nabilaton MKD-300</t>
  </si>
  <si>
    <t>Nabilaton MKD-400</t>
  </si>
  <si>
    <t>W 50</t>
  </si>
  <si>
    <t>W 100</t>
  </si>
  <si>
    <t>W 200</t>
  </si>
  <si>
    <t>W 300</t>
  </si>
  <si>
    <t>W 400</t>
  </si>
  <si>
    <t>W 600</t>
  </si>
  <si>
    <t>Zakres prac obejmuje:</t>
  </si>
  <si>
    <t>1) sprawdzanie stanu wymienników, usunięcie zanieczyszczeń z lameli, czyszczenie sprężonym powietrzem lub parą pod niskim ciśnieniem,</t>
  </si>
  <si>
    <t>2) dezynfekcja wymienników środkiem który jest jednocześnie bakteriobójczy i grzybobójczy oraz pleśniobójczy; zastosowany środek ma być bezpieczny w stosowaniu i nie zawierać składników szkodliwych dla zdrowia oraz posiadać pozwolenie Ministra Zdrowia na obrót produktem biobójczym oraz atest PZH</t>
  </si>
  <si>
    <t>3) sprawdzenia drożności i przedmuchanie instalacji odprowadzenia skroplin</t>
  </si>
  <si>
    <t>4) czyszczenie i mycie filtrów siatkowych,</t>
  </si>
  <si>
    <t>5) wymiana filtrów dostarczonych przez Zamawiającego</t>
  </si>
  <si>
    <t>6) wymiana kondensatorów dostarczonych przez Zamawiającego</t>
  </si>
  <si>
    <t>7) wystawienie protokołów serwisowych oddzielnie dla każdego z budynku</t>
  </si>
  <si>
    <t>Zamawiający informuje, że miejsca objęte zakresem zamówienia znajdują się w funkcjonujących obiektach dydaktyczno-badawczych , w związku z tym realizacja prac musi być skoordynowana z użytkownikami obiektów.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</si>
</sst>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" borderId="1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13" xfId="0" applyFont="1" applyBorder="1"/>
    <xf numFmtId="0" fontId="3" fillId="4" borderId="16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/>
    <xf numFmtId="0" fontId="4" fillId="0" borderId="4" xfId="0" applyFont="1" applyBorder="1"/>
    <xf numFmtId="0" fontId="4" fillId="0" borderId="23" xfId="0" applyFont="1" applyBorder="1"/>
    <xf numFmtId="0" fontId="2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wrapText="1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7"/>
  <sheetViews>
    <sheetView tabSelected="1" workbookViewId="0">
      <pane ySplit="1" topLeftCell="A2" activePane="bottomLeft" state="frozen"/>
      <selection pane="bottomLeft" activeCell="H1" sqref="H1"/>
    </sheetView>
  </sheetViews>
  <sheetFormatPr defaultColWidth="9.140625" defaultRowHeight="12.75" x14ac:dyDescent="0.2"/>
  <cols>
    <col min="1" max="1" width="26" style="8" customWidth="1"/>
    <col min="2" max="2" width="19.7109375" style="45" customWidth="1"/>
    <col min="3" max="3" width="47.85546875" style="14" customWidth="1"/>
    <col min="4" max="4" width="13.140625" style="8" customWidth="1"/>
    <col min="5" max="5" width="12.7109375" style="14" customWidth="1"/>
    <col min="6" max="6" width="13" style="14" customWidth="1"/>
    <col min="7" max="7" width="14.7109375" style="14" customWidth="1"/>
    <col min="8" max="16384" width="9.140625" style="14"/>
  </cols>
  <sheetData>
    <row r="1" spans="1:8" s="8" customFormat="1" ht="47.25" customHeight="1" thickBot="1" x14ac:dyDescent="0.3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5" t="s">
        <v>5</v>
      </c>
      <c r="G1" s="6" t="s">
        <v>6</v>
      </c>
      <c r="H1" s="7"/>
    </row>
    <row r="2" spans="1:8" x14ac:dyDescent="0.2">
      <c r="A2" s="64" t="s">
        <v>41</v>
      </c>
      <c r="B2" s="74" t="s">
        <v>7</v>
      </c>
      <c r="C2" s="9" t="s">
        <v>75</v>
      </c>
      <c r="D2" s="10">
        <v>4</v>
      </c>
      <c r="E2" s="11"/>
      <c r="F2" s="12">
        <f>E2*D2</f>
        <v>0</v>
      </c>
      <c r="G2" s="13">
        <f>F2*$H$1</f>
        <v>0</v>
      </c>
    </row>
    <row r="3" spans="1:8" x14ac:dyDescent="0.2">
      <c r="A3" s="65"/>
      <c r="B3" s="75"/>
      <c r="C3" s="15" t="s">
        <v>76</v>
      </c>
      <c r="D3" s="16">
        <v>115</v>
      </c>
      <c r="E3" s="17"/>
      <c r="F3" s="18">
        <f t="shared" ref="F3:F22" si="0">E3*D3</f>
        <v>0</v>
      </c>
      <c r="G3" s="19">
        <f t="shared" ref="G3:G61" si="1">F3*$H$1</f>
        <v>0</v>
      </c>
    </row>
    <row r="4" spans="1:8" x14ac:dyDescent="0.2">
      <c r="A4" s="65"/>
      <c r="B4" s="75"/>
      <c r="C4" s="15" t="s">
        <v>77</v>
      </c>
      <c r="D4" s="16">
        <v>72</v>
      </c>
      <c r="E4" s="17"/>
      <c r="F4" s="18">
        <f t="shared" si="0"/>
        <v>0</v>
      </c>
      <c r="G4" s="19">
        <f t="shared" si="1"/>
        <v>0</v>
      </c>
    </row>
    <row r="5" spans="1:8" ht="13.5" thickBot="1" x14ac:dyDescent="0.25">
      <c r="A5" s="66"/>
      <c r="B5" s="76"/>
      <c r="C5" s="20" t="s">
        <v>63</v>
      </c>
      <c r="D5" s="21">
        <f>SUM(D2:D4)</f>
        <v>191</v>
      </c>
      <c r="E5" s="21">
        <f t="shared" ref="E5:G5" si="2">SUM(E2:E4)</f>
        <v>0</v>
      </c>
      <c r="F5" s="21">
        <f t="shared" si="2"/>
        <v>0</v>
      </c>
      <c r="G5" s="22">
        <f t="shared" si="2"/>
        <v>0</v>
      </c>
    </row>
    <row r="6" spans="1:8" x14ac:dyDescent="0.2">
      <c r="A6" s="67" t="s">
        <v>64</v>
      </c>
      <c r="B6" s="68" t="s">
        <v>7</v>
      </c>
      <c r="C6" s="2" t="s">
        <v>49</v>
      </c>
      <c r="D6" s="23">
        <v>1</v>
      </c>
      <c r="E6" s="11"/>
      <c r="F6" s="12">
        <f t="shared" si="0"/>
        <v>0</v>
      </c>
      <c r="G6" s="13">
        <f t="shared" si="1"/>
        <v>0</v>
      </c>
    </row>
    <row r="7" spans="1:8" x14ac:dyDescent="0.2">
      <c r="A7" s="65"/>
      <c r="B7" s="69"/>
      <c r="C7" s="1" t="s">
        <v>50</v>
      </c>
      <c r="D7" s="16">
        <v>3</v>
      </c>
      <c r="E7" s="17"/>
      <c r="F7" s="18">
        <f t="shared" si="0"/>
        <v>0</v>
      </c>
      <c r="G7" s="19">
        <f t="shared" si="1"/>
        <v>0</v>
      </c>
    </row>
    <row r="8" spans="1:8" x14ac:dyDescent="0.2">
      <c r="A8" s="65"/>
      <c r="B8" s="69"/>
      <c r="C8" s="1" t="s">
        <v>42</v>
      </c>
      <c r="D8" s="16">
        <v>3</v>
      </c>
      <c r="E8" s="17"/>
      <c r="F8" s="18">
        <f t="shared" si="0"/>
        <v>0</v>
      </c>
      <c r="G8" s="19">
        <f t="shared" si="1"/>
        <v>0</v>
      </c>
    </row>
    <row r="9" spans="1:8" x14ac:dyDescent="0.2">
      <c r="A9" s="65"/>
      <c r="B9" s="69"/>
      <c r="C9" s="1" t="s">
        <v>43</v>
      </c>
      <c r="D9" s="16">
        <v>9</v>
      </c>
      <c r="E9" s="17"/>
      <c r="F9" s="18">
        <f t="shared" si="0"/>
        <v>0</v>
      </c>
      <c r="G9" s="19">
        <f t="shared" si="1"/>
        <v>0</v>
      </c>
    </row>
    <row r="10" spans="1:8" x14ac:dyDescent="0.2">
      <c r="A10" s="65"/>
      <c r="B10" s="69"/>
      <c r="C10" s="1" t="s">
        <v>9</v>
      </c>
      <c r="D10" s="16">
        <v>10</v>
      </c>
      <c r="E10" s="17"/>
      <c r="F10" s="18">
        <f t="shared" si="0"/>
        <v>0</v>
      </c>
      <c r="G10" s="19">
        <f t="shared" si="1"/>
        <v>0</v>
      </c>
    </row>
    <row r="11" spans="1:8" ht="12" customHeight="1" x14ac:dyDescent="0.2">
      <c r="A11" s="65"/>
      <c r="B11" s="69"/>
      <c r="C11" s="1" t="s">
        <v>44</v>
      </c>
      <c r="D11" s="16">
        <v>2</v>
      </c>
      <c r="E11" s="17"/>
      <c r="F11" s="18">
        <f t="shared" si="0"/>
        <v>0</v>
      </c>
      <c r="G11" s="19">
        <f t="shared" si="1"/>
        <v>0</v>
      </c>
    </row>
    <row r="12" spans="1:8" x14ac:dyDescent="0.2">
      <c r="A12" s="65"/>
      <c r="B12" s="69"/>
      <c r="C12" s="24" t="s">
        <v>45</v>
      </c>
      <c r="D12" s="16">
        <v>29</v>
      </c>
      <c r="E12" s="17"/>
      <c r="F12" s="18">
        <f t="shared" si="0"/>
        <v>0</v>
      </c>
      <c r="G12" s="19">
        <f t="shared" si="1"/>
        <v>0</v>
      </c>
    </row>
    <row r="13" spans="1:8" x14ac:dyDescent="0.2">
      <c r="A13" s="65"/>
      <c r="B13" s="69"/>
      <c r="C13" s="1" t="s">
        <v>46</v>
      </c>
      <c r="D13" s="16">
        <v>33</v>
      </c>
      <c r="E13" s="17"/>
      <c r="F13" s="18">
        <f t="shared" si="0"/>
        <v>0</v>
      </c>
      <c r="G13" s="19">
        <f t="shared" si="1"/>
        <v>0</v>
      </c>
    </row>
    <row r="14" spans="1:8" x14ac:dyDescent="0.2">
      <c r="A14" s="65"/>
      <c r="B14" s="69"/>
      <c r="C14" s="24" t="s">
        <v>47</v>
      </c>
      <c r="D14" s="16">
        <v>28</v>
      </c>
      <c r="E14" s="17"/>
      <c r="F14" s="18">
        <f t="shared" si="0"/>
        <v>0</v>
      </c>
      <c r="G14" s="19">
        <f t="shared" si="1"/>
        <v>0</v>
      </c>
    </row>
    <row r="15" spans="1:8" x14ac:dyDescent="0.2">
      <c r="A15" s="65"/>
      <c r="B15" s="69"/>
      <c r="C15" s="1" t="s">
        <v>48</v>
      </c>
      <c r="D15" s="16">
        <v>15</v>
      </c>
      <c r="E15" s="17"/>
      <c r="F15" s="18">
        <f t="shared" si="0"/>
        <v>0</v>
      </c>
      <c r="G15" s="19">
        <f t="shared" si="1"/>
        <v>0</v>
      </c>
    </row>
    <row r="16" spans="1:8" x14ac:dyDescent="0.2">
      <c r="A16" s="65"/>
      <c r="B16" s="69"/>
      <c r="C16" s="1" t="s">
        <v>49</v>
      </c>
      <c r="D16" s="16">
        <v>38</v>
      </c>
      <c r="E16" s="17"/>
      <c r="F16" s="18">
        <f t="shared" si="0"/>
        <v>0</v>
      </c>
      <c r="G16" s="19">
        <f t="shared" si="1"/>
        <v>0</v>
      </c>
    </row>
    <row r="17" spans="1:7" x14ac:dyDescent="0.2">
      <c r="A17" s="65"/>
      <c r="B17" s="69"/>
      <c r="C17" s="1" t="s">
        <v>50</v>
      </c>
      <c r="D17" s="16">
        <v>15</v>
      </c>
      <c r="E17" s="17"/>
      <c r="F17" s="18">
        <f t="shared" si="0"/>
        <v>0</v>
      </c>
      <c r="G17" s="19">
        <f t="shared" si="1"/>
        <v>0</v>
      </c>
    </row>
    <row r="18" spans="1:7" x14ac:dyDescent="0.2">
      <c r="A18" s="65"/>
      <c r="B18" s="69"/>
      <c r="C18" s="1" t="s">
        <v>51</v>
      </c>
      <c r="D18" s="16">
        <v>2</v>
      </c>
      <c r="E18" s="17"/>
      <c r="F18" s="18">
        <f t="shared" si="0"/>
        <v>0</v>
      </c>
      <c r="G18" s="19">
        <f t="shared" si="1"/>
        <v>0</v>
      </c>
    </row>
    <row r="19" spans="1:7" x14ac:dyDescent="0.2">
      <c r="A19" s="65"/>
      <c r="B19" s="69"/>
      <c r="C19" s="24" t="s">
        <v>90</v>
      </c>
      <c r="D19" s="25">
        <v>1</v>
      </c>
      <c r="E19" s="17"/>
      <c r="F19" s="18">
        <f t="shared" si="0"/>
        <v>0</v>
      </c>
      <c r="G19" s="19">
        <f t="shared" si="1"/>
        <v>0</v>
      </c>
    </row>
    <row r="20" spans="1:7" x14ac:dyDescent="0.2">
      <c r="A20" s="65"/>
      <c r="B20" s="69"/>
      <c r="C20" s="24" t="s">
        <v>91</v>
      </c>
      <c r="D20" s="16">
        <v>11</v>
      </c>
      <c r="E20" s="17"/>
      <c r="F20" s="18">
        <f t="shared" si="0"/>
        <v>0</v>
      </c>
      <c r="G20" s="19">
        <f t="shared" si="1"/>
        <v>0</v>
      </c>
    </row>
    <row r="21" spans="1:7" x14ac:dyDescent="0.2">
      <c r="A21" s="65"/>
      <c r="B21" s="69"/>
      <c r="C21" s="24" t="s">
        <v>92</v>
      </c>
      <c r="D21" s="25">
        <v>4</v>
      </c>
      <c r="E21" s="17"/>
      <c r="F21" s="18">
        <f t="shared" si="0"/>
        <v>0</v>
      </c>
      <c r="G21" s="19">
        <f t="shared" si="1"/>
        <v>0</v>
      </c>
    </row>
    <row r="22" spans="1:7" x14ac:dyDescent="0.2">
      <c r="A22" s="65"/>
      <c r="B22" s="69"/>
      <c r="C22" s="26" t="s">
        <v>93</v>
      </c>
      <c r="D22" s="27">
        <v>1</v>
      </c>
      <c r="E22" s="17"/>
      <c r="F22" s="18">
        <f t="shared" si="0"/>
        <v>0</v>
      </c>
      <c r="G22" s="19">
        <f t="shared" si="1"/>
        <v>0</v>
      </c>
    </row>
    <row r="23" spans="1:7" ht="13.5" thickBot="1" x14ac:dyDescent="0.25">
      <c r="A23" s="66"/>
      <c r="B23" s="70"/>
      <c r="C23" s="20" t="s">
        <v>63</v>
      </c>
      <c r="D23" s="21">
        <f>SUM(D6:D22)</f>
        <v>205</v>
      </c>
      <c r="E23" s="21">
        <f t="shared" ref="E23:G23" si="3">SUM(E6:E22)</f>
        <v>0</v>
      </c>
      <c r="F23" s="21">
        <f t="shared" si="3"/>
        <v>0</v>
      </c>
      <c r="G23" s="22">
        <f t="shared" si="3"/>
        <v>0</v>
      </c>
    </row>
    <row r="24" spans="1:7" ht="17.25" customHeight="1" x14ac:dyDescent="0.2">
      <c r="A24" s="71" t="s">
        <v>65</v>
      </c>
      <c r="B24" s="68" t="s">
        <v>7</v>
      </c>
      <c r="C24" s="28" t="s">
        <v>53</v>
      </c>
      <c r="D24" s="10">
        <v>2</v>
      </c>
      <c r="E24" s="11"/>
      <c r="F24" s="12">
        <f t="shared" ref="F24" si="4">E24*D24</f>
        <v>0</v>
      </c>
      <c r="G24" s="13">
        <f t="shared" si="1"/>
        <v>0</v>
      </c>
    </row>
    <row r="25" spans="1:7" ht="20.25" customHeight="1" x14ac:dyDescent="0.2">
      <c r="A25" s="72"/>
      <c r="B25" s="69"/>
      <c r="C25" s="29" t="s">
        <v>54</v>
      </c>
      <c r="D25" s="16">
        <v>5</v>
      </c>
      <c r="E25" s="17"/>
      <c r="F25" s="18">
        <f t="shared" ref="F25:F39" si="5">E25*D25</f>
        <v>0</v>
      </c>
      <c r="G25" s="19">
        <f t="shared" si="1"/>
        <v>0</v>
      </c>
    </row>
    <row r="26" spans="1:7" ht="21" customHeight="1" x14ac:dyDescent="0.2">
      <c r="A26" s="72"/>
      <c r="B26" s="69"/>
      <c r="C26" s="29" t="s">
        <v>78</v>
      </c>
      <c r="D26" s="16">
        <v>2</v>
      </c>
      <c r="E26" s="17"/>
      <c r="F26" s="18">
        <f t="shared" si="5"/>
        <v>0</v>
      </c>
      <c r="G26" s="19">
        <f t="shared" si="1"/>
        <v>0</v>
      </c>
    </row>
    <row r="27" spans="1:7" ht="18.75" customHeight="1" x14ac:dyDescent="0.2">
      <c r="A27" s="72"/>
      <c r="B27" s="69"/>
      <c r="C27" s="30" t="s">
        <v>55</v>
      </c>
      <c r="D27" s="16">
        <v>1</v>
      </c>
      <c r="E27" s="17"/>
      <c r="F27" s="18">
        <f t="shared" si="5"/>
        <v>0</v>
      </c>
      <c r="G27" s="19">
        <f t="shared" si="1"/>
        <v>0</v>
      </c>
    </row>
    <row r="28" spans="1:7" ht="18.75" customHeight="1" x14ac:dyDescent="0.2">
      <c r="A28" s="72"/>
      <c r="B28" s="69"/>
      <c r="C28" s="30" t="s">
        <v>56</v>
      </c>
      <c r="D28" s="16">
        <v>1</v>
      </c>
      <c r="E28" s="17"/>
      <c r="F28" s="18">
        <f t="shared" si="5"/>
        <v>0</v>
      </c>
      <c r="G28" s="19">
        <f t="shared" si="1"/>
        <v>0</v>
      </c>
    </row>
    <row r="29" spans="1:7" ht="18.75" customHeight="1" x14ac:dyDescent="0.2">
      <c r="A29" s="72"/>
      <c r="B29" s="69"/>
      <c r="C29" s="29" t="s">
        <v>57</v>
      </c>
      <c r="D29" s="16">
        <v>2</v>
      </c>
      <c r="E29" s="17"/>
      <c r="F29" s="18">
        <f t="shared" si="5"/>
        <v>0</v>
      </c>
      <c r="G29" s="19">
        <f t="shared" si="1"/>
        <v>0</v>
      </c>
    </row>
    <row r="30" spans="1:7" x14ac:dyDescent="0.2">
      <c r="A30" s="72"/>
      <c r="B30" s="69"/>
      <c r="C30" s="30" t="s">
        <v>94</v>
      </c>
      <c r="D30" s="16">
        <v>1</v>
      </c>
      <c r="E30" s="17"/>
      <c r="F30" s="18">
        <f t="shared" si="5"/>
        <v>0</v>
      </c>
      <c r="G30" s="19">
        <f t="shared" si="1"/>
        <v>0</v>
      </c>
    </row>
    <row r="31" spans="1:7" x14ac:dyDescent="0.2">
      <c r="A31" s="72"/>
      <c r="B31" s="69"/>
      <c r="C31" s="29" t="s">
        <v>95</v>
      </c>
      <c r="D31" s="16">
        <v>5</v>
      </c>
      <c r="E31" s="17"/>
      <c r="F31" s="18">
        <f t="shared" si="5"/>
        <v>0</v>
      </c>
      <c r="G31" s="19">
        <f t="shared" si="1"/>
        <v>0</v>
      </c>
    </row>
    <row r="32" spans="1:7" x14ac:dyDescent="0.2">
      <c r="A32" s="72"/>
      <c r="B32" s="69"/>
      <c r="C32" s="29" t="s">
        <v>96</v>
      </c>
      <c r="D32" s="16">
        <v>53</v>
      </c>
      <c r="E32" s="17"/>
      <c r="F32" s="18">
        <f t="shared" si="5"/>
        <v>0</v>
      </c>
      <c r="G32" s="19">
        <f t="shared" si="1"/>
        <v>0</v>
      </c>
    </row>
    <row r="33" spans="1:7" x14ac:dyDescent="0.2">
      <c r="A33" s="72"/>
      <c r="B33" s="69"/>
      <c r="C33" s="29" t="s">
        <v>97</v>
      </c>
      <c r="D33" s="16">
        <v>80</v>
      </c>
      <c r="E33" s="17"/>
      <c r="F33" s="18">
        <f t="shared" si="5"/>
        <v>0</v>
      </c>
      <c r="G33" s="19">
        <f t="shared" si="1"/>
        <v>0</v>
      </c>
    </row>
    <row r="34" spans="1:7" x14ac:dyDescent="0.2">
      <c r="A34" s="72"/>
      <c r="B34" s="69"/>
      <c r="C34" s="30" t="s">
        <v>98</v>
      </c>
      <c r="D34" s="16">
        <v>1</v>
      </c>
      <c r="E34" s="17"/>
      <c r="F34" s="18">
        <f t="shared" si="5"/>
        <v>0</v>
      </c>
      <c r="G34" s="19">
        <f t="shared" si="1"/>
        <v>0</v>
      </c>
    </row>
    <row r="35" spans="1:7" x14ac:dyDescent="0.2">
      <c r="A35" s="72"/>
      <c r="B35" s="69"/>
      <c r="C35" s="29" t="s">
        <v>99</v>
      </c>
      <c r="D35" s="16">
        <v>10</v>
      </c>
      <c r="E35" s="17"/>
      <c r="F35" s="18">
        <f t="shared" si="5"/>
        <v>0</v>
      </c>
      <c r="G35" s="19">
        <f t="shared" si="1"/>
        <v>0</v>
      </c>
    </row>
    <row r="36" spans="1:7" x14ac:dyDescent="0.2">
      <c r="A36" s="72"/>
      <c r="B36" s="69"/>
      <c r="C36" s="29" t="s">
        <v>79</v>
      </c>
      <c r="D36" s="16">
        <v>8</v>
      </c>
      <c r="E36" s="17"/>
      <c r="F36" s="18">
        <f t="shared" si="5"/>
        <v>0</v>
      </c>
      <c r="G36" s="19">
        <f t="shared" si="1"/>
        <v>0</v>
      </c>
    </row>
    <row r="37" spans="1:7" x14ac:dyDescent="0.2">
      <c r="A37" s="72"/>
      <c r="B37" s="69"/>
      <c r="C37" s="29" t="s">
        <v>80</v>
      </c>
      <c r="D37" s="16">
        <v>31</v>
      </c>
      <c r="E37" s="17"/>
      <c r="F37" s="18">
        <f t="shared" si="5"/>
        <v>0</v>
      </c>
      <c r="G37" s="19">
        <f t="shared" si="1"/>
        <v>0</v>
      </c>
    </row>
    <row r="38" spans="1:7" x14ac:dyDescent="0.2">
      <c r="A38" s="72"/>
      <c r="B38" s="69"/>
      <c r="C38" s="29" t="s">
        <v>81</v>
      </c>
      <c r="D38" s="16">
        <v>29</v>
      </c>
      <c r="E38" s="17"/>
      <c r="F38" s="18">
        <f t="shared" si="5"/>
        <v>0</v>
      </c>
      <c r="G38" s="19">
        <f t="shared" si="1"/>
        <v>0</v>
      </c>
    </row>
    <row r="39" spans="1:7" x14ac:dyDescent="0.2">
      <c r="A39" s="72"/>
      <c r="B39" s="69"/>
      <c r="C39" s="29" t="s">
        <v>82</v>
      </c>
      <c r="D39" s="16">
        <v>2</v>
      </c>
      <c r="E39" s="17"/>
      <c r="F39" s="18">
        <f t="shared" si="5"/>
        <v>0</v>
      </c>
      <c r="G39" s="19">
        <f t="shared" si="1"/>
        <v>0</v>
      </c>
    </row>
    <row r="40" spans="1:7" ht="13.5" thickBot="1" x14ac:dyDescent="0.25">
      <c r="A40" s="73"/>
      <c r="B40" s="70"/>
      <c r="C40" s="20" t="s">
        <v>63</v>
      </c>
      <c r="D40" s="21">
        <f>SUM(D24:D39)</f>
        <v>233</v>
      </c>
      <c r="E40" s="21">
        <f t="shared" ref="E40:G40" si="6">SUM(E24:E39)</f>
        <v>0</v>
      </c>
      <c r="F40" s="21">
        <f t="shared" si="6"/>
        <v>0</v>
      </c>
      <c r="G40" s="22">
        <f t="shared" si="6"/>
        <v>0</v>
      </c>
    </row>
    <row r="41" spans="1:7" ht="27" customHeight="1" x14ac:dyDescent="0.2">
      <c r="A41" s="64" t="s">
        <v>66</v>
      </c>
      <c r="B41" s="68" t="s">
        <v>7</v>
      </c>
      <c r="C41" s="31" t="s">
        <v>62</v>
      </c>
      <c r="D41" s="32">
        <v>18</v>
      </c>
      <c r="E41" s="11"/>
      <c r="F41" s="12">
        <f t="shared" ref="F41" si="7">E41*D41</f>
        <v>0</v>
      </c>
      <c r="G41" s="13">
        <f t="shared" si="1"/>
        <v>0</v>
      </c>
    </row>
    <row r="42" spans="1:7" x14ac:dyDescent="0.2">
      <c r="A42" s="86"/>
      <c r="B42" s="69"/>
      <c r="C42" s="33" t="s">
        <v>61</v>
      </c>
      <c r="D42" s="34">
        <v>90</v>
      </c>
      <c r="E42" s="17"/>
      <c r="F42" s="18">
        <f t="shared" ref="F42:F49" si="8">E42*D42</f>
        <v>0</v>
      </c>
      <c r="G42" s="19">
        <f t="shared" si="1"/>
        <v>0</v>
      </c>
    </row>
    <row r="43" spans="1:7" x14ac:dyDescent="0.2">
      <c r="A43" s="86"/>
      <c r="B43" s="69"/>
      <c r="C43" s="33" t="s">
        <v>52</v>
      </c>
      <c r="D43" s="34">
        <v>22</v>
      </c>
      <c r="E43" s="17"/>
      <c r="F43" s="18">
        <f t="shared" si="8"/>
        <v>0</v>
      </c>
      <c r="G43" s="19">
        <f t="shared" si="1"/>
        <v>0</v>
      </c>
    </row>
    <row r="44" spans="1:7" x14ac:dyDescent="0.2">
      <c r="A44" s="86"/>
      <c r="B44" s="69"/>
      <c r="C44" s="33" t="s">
        <v>58</v>
      </c>
      <c r="D44" s="34">
        <v>42</v>
      </c>
      <c r="E44" s="17"/>
      <c r="F44" s="18">
        <f t="shared" si="8"/>
        <v>0</v>
      </c>
      <c r="G44" s="19">
        <f t="shared" si="1"/>
        <v>0</v>
      </c>
    </row>
    <row r="45" spans="1:7" x14ac:dyDescent="0.2">
      <c r="A45" s="86"/>
      <c r="B45" s="69"/>
      <c r="C45" s="33" t="s">
        <v>59</v>
      </c>
      <c r="D45" s="34">
        <v>40</v>
      </c>
      <c r="E45" s="17"/>
      <c r="F45" s="18">
        <f t="shared" si="8"/>
        <v>0</v>
      </c>
      <c r="G45" s="19">
        <f t="shared" si="1"/>
        <v>0</v>
      </c>
    </row>
    <row r="46" spans="1:7" x14ac:dyDescent="0.2">
      <c r="A46" s="86"/>
      <c r="B46" s="69"/>
      <c r="C46" s="33" t="s">
        <v>60</v>
      </c>
      <c r="D46" s="34">
        <v>42</v>
      </c>
      <c r="E46" s="17"/>
      <c r="F46" s="18">
        <f t="shared" si="8"/>
        <v>0</v>
      </c>
      <c r="G46" s="19">
        <f t="shared" si="1"/>
        <v>0</v>
      </c>
    </row>
    <row r="47" spans="1:7" x14ac:dyDescent="0.2">
      <c r="A47" s="86"/>
      <c r="B47" s="69"/>
      <c r="C47" s="33" t="s">
        <v>100</v>
      </c>
      <c r="D47" s="34">
        <v>50</v>
      </c>
      <c r="E47" s="17"/>
      <c r="F47" s="18">
        <f t="shared" si="8"/>
        <v>0</v>
      </c>
      <c r="G47" s="19">
        <f t="shared" si="1"/>
        <v>0</v>
      </c>
    </row>
    <row r="48" spans="1:7" x14ac:dyDescent="0.2">
      <c r="A48" s="86"/>
      <c r="B48" s="69"/>
      <c r="C48" s="33" t="s">
        <v>101</v>
      </c>
      <c r="D48" s="34">
        <v>12</v>
      </c>
      <c r="E48" s="17"/>
      <c r="F48" s="18">
        <f t="shared" si="8"/>
        <v>0</v>
      </c>
      <c r="G48" s="19">
        <f t="shared" si="1"/>
        <v>0</v>
      </c>
    </row>
    <row r="49" spans="1:7" x14ac:dyDescent="0.2">
      <c r="A49" s="86"/>
      <c r="B49" s="69"/>
      <c r="C49" s="33" t="s">
        <v>102</v>
      </c>
      <c r="D49" s="34">
        <v>9</v>
      </c>
      <c r="E49" s="17"/>
      <c r="F49" s="18">
        <f t="shared" si="8"/>
        <v>0</v>
      </c>
      <c r="G49" s="19">
        <f t="shared" si="1"/>
        <v>0</v>
      </c>
    </row>
    <row r="50" spans="1:7" ht="13.5" thickBot="1" x14ac:dyDescent="0.25">
      <c r="A50" s="87"/>
      <c r="B50" s="70"/>
      <c r="C50" s="20" t="s">
        <v>63</v>
      </c>
      <c r="D50" s="21">
        <f>SUM(D41:D49)</f>
        <v>325</v>
      </c>
      <c r="E50" s="21">
        <f t="shared" ref="E50:G50" si="9">SUM(E41:E49)</f>
        <v>0</v>
      </c>
      <c r="F50" s="21">
        <f t="shared" si="9"/>
        <v>0</v>
      </c>
      <c r="G50" s="22">
        <f t="shared" si="9"/>
        <v>0</v>
      </c>
    </row>
    <row r="51" spans="1:7" ht="27.75" customHeight="1" x14ac:dyDescent="0.2">
      <c r="A51" s="90" t="s">
        <v>67</v>
      </c>
      <c r="B51" s="80" t="s">
        <v>7</v>
      </c>
      <c r="C51" s="35" t="s">
        <v>87</v>
      </c>
      <c r="D51" s="10">
        <v>16</v>
      </c>
      <c r="E51" s="36"/>
      <c r="F51" s="35">
        <f t="shared" ref="F51" si="10">E51*D51</f>
        <v>0</v>
      </c>
      <c r="G51" s="37">
        <f t="shared" si="1"/>
        <v>0</v>
      </c>
    </row>
    <row r="52" spans="1:7" ht="22.5" customHeight="1" thickBot="1" x14ac:dyDescent="0.25">
      <c r="A52" s="91"/>
      <c r="B52" s="82"/>
      <c r="C52" s="20" t="s">
        <v>63</v>
      </c>
      <c r="D52" s="21">
        <f>D51</f>
        <v>16</v>
      </c>
      <c r="E52" s="21">
        <f t="shared" ref="E52:G52" si="11">E51</f>
        <v>0</v>
      </c>
      <c r="F52" s="21">
        <f t="shared" si="11"/>
        <v>0</v>
      </c>
      <c r="G52" s="22">
        <f t="shared" si="11"/>
        <v>0</v>
      </c>
    </row>
    <row r="53" spans="1:7" ht="25.5" customHeight="1" x14ac:dyDescent="0.2">
      <c r="A53" s="77" t="s">
        <v>68</v>
      </c>
      <c r="B53" s="80" t="s">
        <v>7</v>
      </c>
      <c r="C53" s="35" t="s">
        <v>87</v>
      </c>
      <c r="D53" s="10">
        <v>25</v>
      </c>
      <c r="E53" s="36"/>
      <c r="F53" s="35">
        <f t="shared" ref="F53" si="12">E53*D53</f>
        <v>0</v>
      </c>
      <c r="G53" s="37">
        <f t="shared" si="1"/>
        <v>0</v>
      </c>
    </row>
    <row r="54" spans="1:7" ht="13.5" thickBot="1" x14ac:dyDescent="0.25">
      <c r="A54" s="78"/>
      <c r="B54" s="81"/>
      <c r="C54" s="47" t="s">
        <v>63</v>
      </c>
      <c r="D54" s="48">
        <f>D53</f>
        <v>25</v>
      </c>
      <c r="E54" s="48">
        <f t="shared" ref="E54" si="13">E53</f>
        <v>0</v>
      </c>
      <c r="F54" s="48">
        <f t="shared" ref="F54" si="14">F53</f>
        <v>0</v>
      </c>
      <c r="G54" s="49">
        <f t="shared" ref="G54" si="15">G53</f>
        <v>0</v>
      </c>
    </row>
    <row r="55" spans="1:7" ht="15" customHeight="1" x14ac:dyDescent="0.2">
      <c r="A55" s="77" t="s">
        <v>69</v>
      </c>
      <c r="B55" s="80" t="s">
        <v>7</v>
      </c>
      <c r="C55" s="9" t="s">
        <v>89</v>
      </c>
      <c r="D55" s="10">
        <v>1</v>
      </c>
      <c r="E55" s="61"/>
      <c r="F55" s="35">
        <f t="shared" ref="F55:F60" si="16">E55*D55</f>
        <v>0</v>
      </c>
      <c r="G55" s="37">
        <f t="shared" si="1"/>
        <v>0</v>
      </c>
    </row>
    <row r="56" spans="1:7" ht="15" customHeight="1" x14ac:dyDescent="0.2">
      <c r="A56" s="78"/>
      <c r="B56" s="81"/>
      <c r="C56" s="60" t="s">
        <v>61</v>
      </c>
      <c r="D56" s="16">
        <v>3</v>
      </c>
      <c r="E56" s="62"/>
      <c r="F56" s="57">
        <f t="shared" si="16"/>
        <v>0</v>
      </c>
      <c r="G56" s="59">
        <f t="shared" si="1"/>
        <v>0</v>
      </c>
    </row>
    <row r="57" spans="1:7" ht="15" customHeight="1" x14ac:dyDescent="0.2">
      <c r="A57" s="78"/>
      <c r="B57" s="81"/>
      <c r="C57" s="60" t="s">
        <v>88</v>
      </c>
      <c r="D57" s="16">
        <v>8</v>
      </c>
      <c r="E57" s="62"/>
      <c r="F57" s="57">
        <f t="shared" si="16"/>
        <v>0</v>
      </c>
      <c r="G57" s="59">
        <f t="shared" si="1"/>
        <v>0</v>
      </c>
    </row>
    <row r="58" spans="1:7" ht="15" customHeight="1" x14ac:dyDescent="0.2">
      <c r="A58" s="78"/>
      <c r="B58" s="81"/>
      <c r="C58" s="60" t="s">
        <v>58</v>
      </c>
      <c r="D58" s="16">
        <v>7</v>
      </c>
      <c r="E58" s="62"/>
      <c r="F58" s="57">
        <f t="shared" si="16"/>
        <v>0</v>
      </c>
      <c r="G58" s="59">
        <f t="shared" si="1"/>
        <v>0</v>
      </c>
    </row>
    <row r="59" spans="1:7" ht="15" customHeight="1" x14ac:dyDescent="0.2">
      <c r="A59" s="78"/>
      <c r="B59" s="81"/>
      <c r="C59" s="60" t="s">
        <v>59</v>
      </c>
      <c r="D59" s="16">
        <v>22</v>
      </c>
      <c r="E59" s="62"/>
      <c r="F59" s="57">
        <f t="shared" si="16"/>
        <v>0</v>
      </c>
      <c r="G59" s="59">
        <f t="shared" si="1"/>
        <v>0</v>
      </c>
    </row>
    <row r="60" spans="1:7" ht="15" customHeight="1" x14ac:dyDescent="0.2">
      <c r="A60" s="78"/>
      <c r="B60" s="81"/>
      <c r="C60" s="57" t="s">
        <v>60</v>
      </c>
      <c r="D60" s="56">
        <v>3</v>
      </c>
      <c r="E60" s="58"/>
      <c r="F60" s="57">
        <f t="shared" si="16"/>
        <v>0</v>
      </c>
      <c r="G60" s="59">
        <f t="shared" ref="G60" si="17">F60*$H$1</f>
        <v>0</v>
      </c>
    </row>
    <row r="61" spans="1:7" ht="18" customHeight="1" x14ac:dyDescent="0.2">
      <c r="A61" s="78"/>
      <c r="B61" s="81"/>
      <c r="C61" s="33" t="s">
        <v>100</v>
      </c>
      <c r="D61" s="56">
        <v>4</v>
      </c>
      <c r="E61" s="58"/>
      <c r="F61" s="57">
        <f t="shared" ref="F61" si="18">E61*D61</f>
        <v>0</v>
      </c>
      <c r="G61" s="59">
        <f t="shared" si="1"/>
        <v>0</v>
      </c>
    </row>
    <row r="62" spans="1:7" ht="15.75" customHeight="1" thickBot="1" x14ac:dyDescent="0.25">
      <c r="A62" s="79"/>
      <c r="B62" s="82"/>
      <c r="C62" s="20" t="s">
        <v>63</v>
      </c>
      <c r="D62" s="21">
        <f>SUM(D55:D61)</f>
        <v>48</v>
      </c>
      <c r="E62" s="21">
        <f>SUM(E55:E61)</f>
        <v>0</v>
      </c>
      <c r="F62" s="21">
        <f>SUM(F55:F61)</f>
        <v>0</v>
      </c>
      <c r="G62" s="22">
        <f>SUM(G55:G61)</f>
        <v>0</v>
      </c>
    </row>
    <row r="63" spans="1:7" ht="15" customHeight="1" x14ac:dyDescent="0.2">
      <c r="A63" s="90" t="s">
        <v>70</v>
      </c>
      <c r="B63" s="80" t="s">
        <v>7</v>
      </c>
      <c r="C63" s="55" t="s">
        <v>47</v>
      </c>
      <c r="D63" s="10">
        <f>6+9+27</f>
        <v>42</v>
      </c>
      <c r="E63" s="11"/>
      <c r="F63" s="12">
        <f t="shared" ref="F63:F78" si="19">E63*D63</f>
        <v>0</v>
      </c>
      <c r="G63" s="13">
        <f t="shared" ref="G63:G78" si="20">F63*$H$1</f>
        <v>0</v>
      </c>
    </row>
    <row r="64" spans="1:7" ht="15" customHeight="1" x14ac:dyDescent="0.2">
      <c r="A64" s="92"/>
      <c r="B64" s="81"/>
      <c r="C64" s="24" t="s">
        <v>9</v>
      </c>
      <c r="D64" s="56">
        <f>9+18+13</f>
        <v>40</v>
      </c>
      <c r="E64" s="17"/>
      <c r="F64" s="18">
        <f t="shared" si="19"/>
        <v>0</v>
      </c>
      <c r="G64" s="19">
        <f t="shared" si="20"/>
        <v>0</v>
      </c>
    </row>
    <row r="65" spans="1:7" ht="15" customHeight="1" x14ac:dyDescent="0.2">
      <c r="A65" s="92"/>
      <c r="B65" s="81"/>
      <c r="C65" s="24" t="s">
        <v>49</v>
      </c>
      <c r="D65" s="56">
        <f>11+13</f>
        <v>24</v>
      </c>
      <c r="E65" s="17"/>
      <c r="F65" s="18">
        <f t="shared" ref="F65" si="21">E65*D65</f>
        <v>0</v>
      </c>
      <c r="G65" s="19">
        <f t="shared" si="20"/>
        <v>0</v>
      </c>
    </row>
    <row r="66" spans="1:7" ht="15" customHeight="1" x14ac:dyDescent="0.2">
      <c r="A66" s="92"/>
      <c r="B66" s="81"/>
      <c r="C66" s="24" t="s">
        <v>45</v>
      </c>
      <c r="D66" s="56">
        <f>2+20+15</f>
        <v>37</v>
      </c>
      <c r="E66" s="17"/>
      <c r="F66" s="18">
        <f t="shared" si="19"/>
        <v>0</v>
      </c>
      <c r="G66" s="19">
        <f t="shared" si="20"/>
        <v>0</v>
      </c>
    </row>
    <row r="67" spans="1:7" ht="15" customHeight="1" x14ac:dyDescent="0.2">
      <c r="A67" s="92"/>
      <c r="B67" s="81"/>
      <c r="C67" s="24" t="s">
        <v>43</v>
      </c>
      <c r="D67" s="56">
        <f>2+15</f>
        <v>17</v>
      </c>
      <c r="E67" s="17"/>
      <c r="F67" s="18">
        <f t="shared" si="19"/>
        <v>0</v>
      </c>
      <c r="G67" s="19">
        <f t="shared" si="20"/>
        <v>0</v>
      </c>
    </row>
    <row r="68" spans="1:7" ht="15" customHeight="1" x14ac:dyDescent="0.2">
      <c r="A68" s="92"/>
      <c r="B68" s="81"/>
      <c r="C68" s="24" t="s">
        <v>74</v>
      </c>
      <c r="D68" s="56">
        <v>1</v>
      </c>
      <c r="E68" s="17"/>
      <c r="F68" s="18">
        <f t="shared" si="19"/>
        <v>0</v>
      </c>
      <c r="G68" s="19">
        <f t="shared" si="20"/>
        <v>0</v>
      </c>
    </row>
    <row r="69" spans="1:7" ht="15" customHeight="1" x14ac:dyDescent="0.2">
      <c r="A69" s="92"/>
      <c r="B69" s="81"/>
      <c r="C69" s="24" t="s">
        <v>83</v>
      </c>
      <c r="D69" s="56">
        <v>20</v>
      </c>
      <c r="E69" s="17"/>
      <c r="F69" s="18">
        <f t="shared" si="19"/>
        <v>0</v>
      </c>
      <c r="G69" s="19">
        <f t="shared" si="20"/>
        <v>0</v>
      </c>
    </row>
    <row r="70" spans="1:7" ht="15" customHeight="1" x14ac:dyDescent="0.2">
      <c r="A70" s="92"/>
      <c r="B70" s="81"/>
      <c r="C70" s="24" t="s">
        <v>84</v>
      </c>
      <c r="D70" s="56">
        <v>2</v>
      </c>
      <c r="E70" s="17"/>
      <c r="F70" s="18">
        <f t="shared" si="19"/>
        <v>0</v>
      </c>
      <c r="G70" s="19">
        <f t="shared" si="20"/>
        <v>0</v>
      </c>
    </row>
    <row r="71" spans="1:7" ht="15" customHeight="1" x14ac:dyDescent="0.2">
      <c r="A71" s="92"/>
      <c r="B71" s="81"/>
      <c r="C71" s="24" t="s">
        <v>85</v>
      </c>
      <c r="D71" s="56">
        <v>1</v>
      </c>
      <c r="E71" s="17"/>
      <c r="F71" s="18">
        <f t="shared" ref="F71" si="22">E71*D71</f>
        <v>0</v>
      </c>
      <c r="G71" s="19">
        <f t="shared" si="20"/>
        <v>0</v>
      </c>
    </row>
    <row r="72" spans="1:7" ht="15" customHeight="1" x14ac:dyDescent="0.2">
      <c r="A72" s="92"/>
      <c r="B72" s="81"/>
      <c r="C72" s="24" t="s">
        <v>86</v>
      </c>
      <c r="D72" s="56">
        <v>4</v>
      </c>
      <c r="E72" s="17"/>
      <c r="F72" s="18">
        <f t="shared" si="19"/>
        <v>0</v>
      </c>
      <c r="G72" s="19">
        <f t="shared" si="20"/>
        <v>0</v>
      </c>
    </row>
    <row r="73" spans="1:7" ht="15" customHeight="1" x14ac:dyDescent="0.2">
      <c r="A73" s="92"/>
      <c r="B73" s="81"/>
      <c r="C73" s="24" t="s">
        <v>42</v>
      </c>
      <c r="D73" s="56">
        <f>8+12</f>
        <v>20</v>
      </c>
      <c r="E73" s="17"/>
      <c r="F73" s="18">
        <f t="shared" ref="F73:F74" si="23">E73*D73</f>
        <v>0</v>
      </c>
      <c r="G73" s="19">
        <f t="shared" si="20"/>
        <v>0</v>
      </c>
    </row>
    <row r="74" spans="1:7" ht="15" customHeight="1" x14ac:dyDescent="0.2">
      <c r="A74" s="92"/>
      <c r="B74" s="81"/>
      <c r="C74" s="24" t="s">
        <v>44</v>
      </c>
      <c r="D74" s="56">
        <f>1+2</f>
        <v>3</v>
      </c>
      <c r="E74" s="17"/>
      <c r="F74" s="18">
        <f t="shared" si="23"/>
        <v>0</v>
      </c>
      <c r="G74" s="19">
        <f t="shared" si="20"/>
        <v>0</v>
      </c>
    </row>
    <row r="75" spans="1:7" ht="15" customHeight="1" x14ac:dyDescent="0.2">
      <c r="A75" s="92"/>
      <c r="B75" s="81"/>
      <c r="C75" s="24" t="s">
        <v>46</v>
      </c>
      <c r="D75" s="16">
        <f>4+2</f>
        <v>6</v>
      </c>
      <c r="E75" s="17"/>
      <c r="F75" s="18">
        <f t="shared" si="19"/>
        <v>0</v>
      </c>
      <c r="G75" s="19">
        <f t="shared" si="20"/>
        <v>0</v>
      </c>
    </row>
    <row r="76" spans="1:7" ht="15" customHeight="1" x14ac:dyDescent="0.2">
      <c r="A76" s="92"/>
      <c r="B76" s="81"/>
      <c r="C76" s="24" t="s">
        <v>48</v>
      </c>
      <c r="D76" s="16">
        <v>4</v>
      </c>
      <c r="E76" s="17"/>
      <c r="F76" s="18">
        <f t="shared" ref="F76" si="24">E76*D76</f>
        <v>0</v>
      </c>
      <c r="G76" s="19">
        <f t="shared" si="20"/>
        <v>0</v>
      </c>
    </row>
    <row r="77" spans="1:7" ht="15" customHeight="1" x14ac:dyDescent="0.2">
      <c r="A77" s="92"/>
      <c r="B77" s="81"/>
      <c r="C77" s="24" t="s">
        <v>50</v>
      </c>
      <c r="D77" s="16">
        <v>2</v>
      </c>
      <c r="E77" s="17"/>
      <c r="F77" s="18">
        <f t="shared" ref="F77" si="25">E77*D77</f>
        <v>0</v>
      </c>
      <c r="G77" s="19">
        <f t="shared" si="20"/>
        <v>0</v>
      </c>
    </row>
    <row r="78" spans="1:7" ht="15" customHeight="1" x14ac:dyDescent="0.2">
      <c r="A78" s="92"/>
      <c r="B78" s="81"/>
      <c r="C78" s="24" t="s">
        <v>51</v>
      </c>
      <c r="D78" s="16">
        <f>1+10</f>
        <v>11</v>
      </c>
      <c r="E78" s="17"/>
      <c r="F78" s="18">
        <f t="shared" si="19"/>
        <v>0</v>
      </c>
      <c r="G78" s="19">
        <f t="shared" si="20"/>
        <v>0</v>
      </c>
    </row>
    <row r="79" spans="1:7" ht="15.75" customHeight="1" thickBot="1" x14ac:dyDescent="0.25">
      <c r="A79" s="91"/>
      <c r="B79" s="82"/>
      <c r="C79" s="20" t="s">
        <v>63</v>
      </c>
      <c r="D79" s="41">
        <f>SUM(D63:D78)</f>
        <v>234</v>
      </c>
      <c r="E79" s="41">
        <f t="shared" ref="E79:G79" si="26">SUM(E63:E78)</f>
        <v>0</v>
      </c>
      <c r="F79" s="41">
        <f t="shared" si="26"/>
        <v>0</v>
      </c>
      <c r="G79" s="42">
        <f t="shared" si="26"/>
        <v>0</v>
      </c>
    </row>
    <row r="80" spans="1:7" x14ac:dyDescent="0.2">
      <c r="A80" s="88" t="s">
        <v>71</v>
      </c>
      <c r="B80" s="89" t="s">
        <v>7</v>
      </c>
      <c r="C80" s="50" t="s">
        <v>8</v>
      </c>
      <c r="D80" s="51">
        <v>1</v>
      </c>
      <c r="E80" s="52"/>
      <c r="F80" s="53">
        <f t="shared" ref="F80:F90" si="27">E80*D80</f>
        <v>0</v>
      </c>
      <c r="G80" s="54">
        <f t="shared" ref="G80:G135" si="28">F80*$H$1</f>
        <v>0</v>
      </c>
    </row>
    <row r="81" spans="1:7" x14ac:dyDescent="0.2">
      <c r="A81" s="65"/>
      <c r="B81" s="69"/>
      <c r="C81" s="24" t="s">
        <v>9</v>
      </c>
      <c r="D81" s="40">
        <v>2</v>
      </c>
      <c r="E81" s="17"/>
      <c r="F81" s="18">
        <f t="shared" si="27"/>
        <v>0</v>
      </c>
      <c r="G81" s="19">
        <f t="shared" si="28"/>
        <v>0</v>
      </c>
    </row>
    <row r="82" spans="1:7" x14ac:dyDescent="0.2">
      <c r="A82" s="65"/>
      <c r="B82" s="69"/>
      <c r="C82" s="24" t="s">
        <v>10</v>
      </c>
      <c r="D82" s="40">
        <v>1</v>
      </c>
      <c r="E82" s="17"/>
      <c r="F82" s="18">
        <f t="shared" si="27"/>
        <v>0</v>
      </c>
      <c r="G82" s="19">
        <f t="shared" si="28"/>
        <v>0</v>
      </c>
    </row>
    <row r="83" spans="1:7" x14ac:dyDescent="0.2">
      <c r="A83" s="65"/>
      <c r="B83" s="69"/>
      <c r="C83" s="24" t="s">
        <v>11</v>
      </c>
      <c r="D83" s="40">
        <v>5</v>
      </c>
      <c r="E83" s="17"/>
      <c r="F83" s="18">
        <f t="shared" si="27"/>
        <v>0</v>
      </c>
      <c r="G83" s="19">
        <f t="shared" si="28"/>
        <v>0</v>
      </c>
    </row>
    <row r="84" spans="1:7" x14ac:dyDescent="0.2">
      <c r="A84" s="65"/>
      <c r="B84" s="69"/>
      <c r="C84" s="24" t="s">
        <v>12</v>
      </c>
      <c r="D84" s="40">
        <v>3</v>
      </c>
      <c r="E84" s="17"/>
      <c r="F84" s="18">
        <f t="shared" si="27"/>
        <v>0</v>
      </c>
      <c r="G84" s="19">
        <f t="shared" si="28"/>
        <v>0</v>
      </c>
    </row>
    <row r="85" spans="1:7" x14ac:dyDescent="0.2">
      <c r="A85" s="65"/>
      <c r="B85" s="69"/>
      <c r="C85" s="24" t="s">
        <v>103</v>
      </c>
      <c r="D85" s="40">
        <v>1</v>
      </c>
      <c r="E85" s="17"/>
      <c r="F85" s="18">
        <f t="shared" si="27"/>
        <v>0</v>
      </c>
      <c r="G85" s="19">
        <f t="shared" si="28"/>
        <v>0</v>
      </c>
    </row>
    <row r="86" spans="1:7" x14ac:dyDescent="0.2">
      <c r="A86" s="65"/>
      <c r="B86" s="69"/>
      <c r="C86" s="24" t="s">
        <v>104</v>
      </c>
      <c r="D86" s="40">
        <v>3</v>
      </c>
      <c r="E86" s="17"/>
      <c r="F86" s="18">
        <f t="shared" si="27"/>
        <v>0</v>
      </c>
      <c r="G86" s="19">
        <f t="shared" si="28"/>
        <v>0</v>
      </c>
    </row>
    <row r="87" spans="1:7" x14ac:dyDescent="0.2">
      <c r="A87" s="65"/>
      <c r="B87" s="69"/>
      <c r="C87" s="24" t="s">
        <v>105</v>
      </c>
      <c r="D87" s="40">
        <v>2</v>
      </c>
      <c r="E87" s="17"/>
      <c r="F87" s="18">
        <f t="shared" si="27"/>
        <v>0</v>
      </c>
      <c r="G87" s="19">
        <f t="shared" si="28"/>
        <v>0</v>
      </c>
    </row>
    <row r="88" spans="1:7" x14ac:dyDescent="0.2">
      <c r="A88" s="65"/>
      <c r="B88" s="69"/>
      <c r="C88" s="24" t="s">
        <v>106</v>
      </c>
      <c r="D88" s="40">
        <v>17</v>
      </c>
      <c r="E88" s="17"/>
      <c r="F88" s="18">
        <f t="shared" si="27"/>
        <v>0</v>
      </c>
      <c r="G88" s="19">
        <f t="shared" si="28"/>
        <v>0</v>
      </c>
    </row>
    <row r="89" spans="1:7" x14ac:dyDescent="0.2">
      <c r="A89" s="65"/>
      <c r="B89" s="69"/>
      <c r="C89" s="24" t="s">
        <v>107</v>
      </c>
      <c r="D89" s="40">
        <v>8</v>
      </c>
      <c r="E89" s="17"/>
      <c r="F89" s="18">
        <f t="shared" si="27"/>
        <v>0</v>
      </c>
      <c r="G89" s="19">
        <f t="shared" si="28"/>
        <v>0</v>
      </c>
    </row>
    <row r="90" spans="1:7" x14ac:dyDescent="0.2">
      <c r="A90" s="65"/>
      <c r="B90" s="69"/>
      <c r="C90" s="24" t="s">
        <v>108</v>
      </c>
      <c r="D90" s="40">
        <v>2</v>
      </c>
      <c r="E90" s="17"/>
      <c r="F90" s="18">
        <f t="shared" si="27"/>
        <v>0</v>
      </c>
      <c r="G90" s="19">
        <f t="shared" si="28"/>
        <v>0</v>
      </c>
    </row>
    <row r="91" spans="1:7" ht="13.5" thickBot="1" x14ac:dyDescent="0.25">
      <c r="A91" s="66"/>
      <c r="B91" s="70"/>
      <c r="C91" s="20" t="s">
        <v>63</v>
      </c>
      <c r="D91" s="41">
        <f>SUM(D80:D90)</f>
        <v>45</v>
      </c>
      <c r="E91" s="41">
        <f t="shared" ref="E91:G91" si="29">SUM(E80:E90)</f>
        <v>0</v>
      </c>
      <c r="F91" s="41">
        <f t="shared" si="29"/>
        <v>0</v>
      </c>
      <c r="G91" s="42">
        <f t="shared" si="29"/>
        <v>0</v>
      </c>
    </row>
    <row r="92" spans="1:7" x14ac:dyDescent="0.2">
      <c r="A92" s="67" t="s">
        <v>72</v>
      </c>
      <c r="B92" s="68" t="s">
        <v>7</v>
      </c>
      <c r="C92" s="38" t="s">
        <v>13</v>
      </c>
      <c r="D92" s="39">
        <v>2</v>
      </c>
      <c r="E92" s="11"/>
      <c r="F92" s="12">
        <f t="shared" ref="F92:F119" si="30">E92*D92</f>
        <v>0</v>
      </c>
      <c r="G92" s="13">
        <f t="shared" si="28"/>
        <v>0</v>
      </c>
    </row>
    <row r="93" spans="1:7" x14ac:dyDescent="0.2">
      <c r="A93" s="65"/>
      <c r="B93" s="69"/>
      <c r="C93" s="24" t="s">
        <v>14</v>
      </c>
      <c r="D93" s="40">
        <v>6</v>
      </c>
      <c r="E93" s="17"/>
      <c r="F93" s="18">
        <f t="shared" si="30"/>
        <v>0</v>
      </c>
      <c r="G93" s="19">
        <f t="shared" si="28"/>
        <v>0</v>
      </c>
    </row>
    <row r="94" spans="1:7" x14ac:dyDescent="0.2">
      <c r="A94" s="65"/>
      <c r="B94" s="69"/>
      <c r="C94" s="24" t="s">
        <v>15</v>
      </c>
      <c r="D94" s="40">
        <v>3</v>
      </c>
      <c r="E94" s="17"/>
      <c r="F94" s="18">
        <f t="shared" si="30"/>
        <v>0</v>
      </c>
      <c r="G94" s="19">
        <f t="shared" si="28"/>
        <v>0</v>
      </c>
    </row>
    <row r="95" spans="1:7" x14ac:dyDescent="0.2">
      <c r="A95" s="65"/>
      <c r="B95" s="69"/>
      <c r="C95" s="24" t="s">
        <v>16</v>
      </c>
      <c r="D95" s="40">
        <v>3</v>
      </c>
      <c r="E95" s="17"/>
      <c r="F95" s="18">
        <f t="shared" si="30"/>
        <v>0</v>
      </c>
      <c r="G95" s="19">
        <f t="shared" si="28"/>
        <v>0</v>
      </c>
    </row>
    <row r="96" spans="1:7" x14ac:dyDescent="0.2">
      <c r="A96" s="65"/>
      <c r="B96" s="69"/>
      <c r="C96" s="24" t="s">
        <v>17</v>
      </c>
      <c r="D96" s="40">
        <v>90</v>
      </c>
      <c r="E96" s="17"/>
      <c r="F96" s="18">
        <f t="shared" si="30"/>
        <v>0</v>
      </c>
      <c r="G96" s="19">
        <f t="shared" si="28"/>
        <v>0</v>
      </c>
    </row>
    <row r="97" spans="1:7" x14ac:dyDescent="0.2">
      <c r="A97" s="65"/>
      <c r="B97" s="69"/>
      <c r="C97" s="24" t="s">
        <v>18</v>
      </c>
      <c r="D97" s="40">
        <v>18</v>
      </c>
      <c r="E97" s="17"/>
      <c r="F97" s="18">
        <f t="shared" si="30"/>
        <v>0</v>
      </c>
      <c r="G97" s="19">
        <f t="shared" si="28"/>
        <v>0</v>
      </c>
    </row>
    <row r="98" spans="1:7" x14ac:dyDescent="0.2">
      <c r="A98" s="65"/>
      <c r="B98" s="69"/>
      <c r="C98" s="24" t="s">
        <v>19</v>
      </c>
      <c r="D98" s="40">
        <v>96</v>
      </c>
      <c r="E98" s="17"/>
      <c r="F98" s="18">
        <f t="shared" si="30"/>
        <v>0</v>
      </c>
      <c r="G98" s="19">
        <f t="shared" si="28"/>
        <v>0</v>
      </c>
    </row>
    <row r="99" spans="1:7" x14ac:dyDescent="0.2">
      <c r="A99" s="65"/>
      <c r="B99" s="69"/>
      <c r="C99" s="24" t="s">
        <v>20</v>
      </c>
      <c r="D99" s="40">
        <v>9</v>
      </c>
      <c r="E99" s="17"/>
      <c r="F99" s="18">
        <f t="shared" si="30"/>
        <v>0</v>
      </c>
      <c r="G99" s="19">
        <f t="shared" si="28"/>
        <v>0</v>
      </c>
    </row>
    <row r="100" spans="1:7" x14ac:dyDescent="0.2">
      <c r="A100" s="65"/>
      <c r="B100" s="69"/>
      <c r="C100" s="24" t="s">
        <v>21</v>
      </c>
      <c r="D100" s="40">
        <v>11</v>
      </c>
      <c r="E100" s="17"/>
      <c r="F100" s="18">
        <f t="shared" si="30"/>
        <v>0</v>
      </c>
      <c r="G100" s="19">
        <f t="shared" si="28"/>
        <v>0</v>
      </c>
    </row>
    <row r="101" spans="1:7" x14ac:dyDescent="0.2">
      <c r="A101" s="65"/>
      <c r="B101" s="69"/>
      <c r="C101" s="24" t="s">
        <v>22</v>
      </c>
      <c r="D101" s="40">
        <v>17</v>
      </c>
      <c r="E101" s="17"/>
      <c r="F101" s="18">
        <f t="shared" si="30"/>
        <v>0</v>
      </c>
      <c r="G101" s="19">
        <f t="shared" si="28"/>
        <v>0</v>
      </c>
    </row>
    <row r="102" spans="1:7" x14ac:dyDescent="0.2">
      <c r="A102" s="65"/>
      <c r="B102" s="69"/>
      <c r="C102" s="24" t="s">
        <v>23</v>
      </c>
      <c r="D102" s="40">
        <v>16</v>
      </c>
      <c r="E102" s="17"/>
      <c r="F102" s="18">
        <f t="shared" si="30"/>
        <v>0</v>
      </c>
      <c r="G102" s="19">
        <f t="shared" si="28"/>
        <v>0</v>
      </c>
    </row>
    <row r="103" spans="1:7" x14ac:dyDescent="0.2">
      <c r="A103" s="65"/>
      <c r="B103" s="69"/>
      <c r="C103" s="24" t="s">
        <v>24</v>
      </c>
      <c r="D103" s="40">
        <v>1</v>
      </c>
      <c r="E103" s="17"/>
      <c r="F103" s="18">
        <f t="shared" si="30"/>
        <v>0</v>
      </c>
      <c r="G103" s="19">
        <f t="shared" si="28"/>
        <v>0</v>
      </c>
    </row>
    <row r="104" spans="1:7" x14ac:dyDescent="0.2">
      <c r="A104" s="65"/>
      <c r="B104" s="69"/>
      <c r="C104" s="24" t="s">
        <v>25</v>
      </c>
      <c r="D104" s="40">
        <v>4</v>
      </c>
      <c r="E104" s="17"/>
      <c r="F104" s="18">
        <f t="shared" si="30"/>
        <v>0</v>
      </c>
      <c r="G104" s="19">
        <f t="shared" si="28"/>
        <v>0</v>
      </c>
    </row>
    <row r="105" spans="1:7" x14ac:dyDescent="0.2">
      <c r="A105" s="65"/>
      <c r="B105" s="69"/>
      <c r="C105" s="24" t="s">
        <v>24</v>
      </c>
      <c r="D105" s="40">
        <v>1</v>
      </c>
      <c r="E105" s="17"/>
      <c r="F105" s="18">
        <f t="shared" si="30"/>
        <v>0</v>
      </c>
      <c r="G105" s="19">
        <f t="shared" si="28"/>
        <v>0</v>
      </c>
    </row>
    <row r="106" spans="1:7" x14ac:dyDescent="0.2">
      <c r="A106" s="65"/>
      <c r="B106" s="69"/>
      <c r="C106" s="24" t="s">
        <v>26</v>
      </c>
      <c r="D106" s="40">
        <v>5</v>
      </c>
      <c r="E106" s="17"/>
      <c r="F106" s="18">
        <f t="shared" si="30"/>
        <v>0</v>
      </c>
      <c r="G106" s="19">
        <f t="shared" si="28"/>
        <v>0</v>
      </c>
    </row>
    <row r="107" spans="1:7" x14ac:dyDescent="0.2">
      <c r="A107" s="65"/>
      <c r="B107" s="69"/>
      <c r="C107" s="24" t="s">
        <v>27</v>
      </c>
      <c r="D107" s="40">
        <v>52</v>
      </c>
      <c r="E107" s="17"/>
      <c r="F107" s="18">
        <f t="shared" si="30"/>
        <v>0</v>
      </c>
      <c r="G107" s="19">
        <f t="shared" si="28"/>
        <v>0</v>
      </c>
    </row>
    <row r="108" spans="1:7" x14ac:dyDescent="0.2">
      <c r="A108" s="65"/>
      <c r="B108" s="69"/>
      <c r="C108" s="24" t="s">
        <v>28</v>
      </c>
      <c r="D108" s="40">
        <v>9</v>
      </c>
      <c r="E108" s="17"/>
      <c r="F108" s="18">
        <f t="shared" si="30"/>
        <v>0</v>
      </c>
      <c r="G108" s="19">
        <f t="shared" si="28"/>
        <v>0</v>
      </c>
    </row>
    <row r="109" spans="1:7" x14ac:dyDescent="0.2">
      <c r="A109" s="65"/>
      <c r="B109" s="69"/>
      <c r="C109" s="24" t="s">
        <v>29</v>
      </c>
      <c r="D109" s="40">
        <v>4</v>
      </c>
      <c r="E109" s="17"/>
      <c r="F109" s="18">
        <f t="shared" si="30"/>
        <v>0</v>
      </c>
      <c r="G109" s="19">
        <f t="shared" si="28"/>
        <v>0</v>
      </c>
    </row>
    <row r="110" spans="1:7" x14ac:dyDescent="0.2">
      <c r="A110" s="65"/>
      <c r="B110" s="69"/>
      <c r="C110" s="24" t="s">
        <v>30</v>
      </c>
      <c r="D110" s="40">
        <v>61</v>
      </c>
      <c r="E110" s="17"/>
      <c r="F110" s="18">
        <f t="shared" si="30"/>
        <v>0</v>
      </c>
      <c r="G110" s="19">
        <f t="shared" si="28"/>
        <v>0</v>
      </c>
    </row>
    <row r="111" spans="1:7" x14ac:dyDescent="0.2">
      <c r="A111" s="65"/>
      <c r="B111" s="69"/>
      <c r="C111" s="24" t="s">
        <v>31</v>
      </c>
      <c r="D111" s="40">
        <v>3</v>
      </c>
      <c r="E111" s="17"/>
      <c r="F111" s="18">
        <f t="shared" si="30"/>
        <v>0</v>
      </c>
      <c r="G111" s="19">
        <f t="shared" si="28"/>
        <v>0</v>
      </c>
    </row>
    <row r="112" spans="1:7" x14ac:dyDescent="0.2">
      <c r="A112" s="65"/>
      <c r="B112" s="69"/>
      <c r="C112" s="24" t="s">
        <v>32</v>
      </c>
      <c r="D112" s="40">
        <v>136</v>
      </c>
      <c r="E112" s="17"/>
      <c r="F112" s="18">
        <f t="shared" si="30"/>
        <v>0</v>
      </c>
      <c r="G112" s="19">
        <f t="shared" si="28"/>
        <v>0</v>
      </c>
    </row>
    <row r="113" spans="1:7" x14ac:dyDescent="0.2">
      <c r="A113" s="65"/>
      <c r="B113" s="69"/>
      <c r="C113" s="24" t="s">
        <v>33</v>
      </c>
      <c r="D113" s="40">
        <v>3</v>
      </c>
      <c r="E113" s="17"/>
      <c r="F113" s="18">
        <f t="shared" si="30"/>
        <v>0</v>
      </c>
      <c r="G113" s="19">
        <f t="shared" si="28"/>
        <v>0</v>
      </c>
    </row>
    <row r="114" spans="1:7" x14ac:dyDescent="0.2">
      <c r="A114" s="65"/>
      <c r="B114" s="69"/>
      <c r="C114" s="24" t="s">
        <v>34</v>
      </c>
      <c r="D114" s="40">
        <v>2</v>
      </c>
      <c r="E114" s="17"/>
      <c r="F114" s="18">
        <f t="shared" si="30"/>
        <v>0</v>
      </c>
      <c r="G114" s="19">
        <f t="shared" si="28"/>
        <v>0</v>
      </c>
    </row>
    <row r="115" spans="1:7" x14ac:dyDescent="0.2">
      <c r="A115" s="65"/>
      <c r="B115" s="69"/>
      <c r="C115" s="24" t="s">
        <v>35</v>
      </c>
      <c r="D115" s="40">
        <v>3</v>
      </c>
      <c r="E115" s="17"/>
      <c r="F115" s="18">
        <f t="shared" si="30"/>
        <v>0</v>
      </c>
      <c r="G115" s="19">
        <f t="shared" si="28"/>
        <v>0</v>
      </c>
    </row>
    <row r="116" spans="1:7" x14ac:dyDescent="0.2">
      <c r="A116" s="65"/>
      <c r="B116" s="69"/>
      <c r="C116" s="24" t="s">
        <v>114</v>
      </c>
      <c r="D116" s="40">
        <v>3</v>
      </c>
      <c r="E116" s="17"/>
      <c r="F116" s="18">
        <f t="shared" si="30"/>
        <v>0</v>
      </c>
      <c r="G116" s="19">
        <f t="shared" si="28"/>
        <v>0</v>
      </c>
    </row>
    <row r="117" spans="1:7" x14ac:dyDescent="0.2">
      <c r="A117" s="65"/>
      <c r="B117" s="69"/>
      <c r="C117" s="24" t="s">
        <v>116</v>
      </c>
      <c r="D117" s="40">
        <v>2</v>
      </c>
      <c r="E117" s="17"/>
      <c r="F117" s="18">
        <f t="shared" si="30"/>
        <v>0</v>
      </c>
      <c r="G117" s="19">
        <f t="shared" si="28"/>
        <v>0</v>
      </c>
    </row>
    <row r="118" spans="1:7" x14ac:dyDescent="0.2">
      <c r="A118" s="65"/>
      <c r="B118" s="69"/>
      <c r="C118" s="24" t="s">
        <v>115</v>
      </c>
      <c r="D118" s="40">
        <v>3</v>
      </c>
      <c r="E118" s="17"/>
      <c r="F118" s="18">
        <f t="shared" si="30"/>
        <v>0</v>
      </c>
      <c r="G118" s="19">
        <f t="shared" si="28"/>
        <v>0</v>
      </c>
    </row>
    <row r="119" spans="1:7" x14ac:dyDescent="0.2">
      <c r="A119" s="65"/>
      <c r="B119" s="69"/>
      <c r="C119" s="24" t="s">
        <v>36</v>
      </c>
      <c r="D119" s="40">
        <v>4</v>
      </c>
      <c r="E119" s="17"/>
      <c r="F119" s="18">
        <f t="shared" si="30"/>
        <v>0</v>
      </c>
      <c r="G119" s="19">
        <f t="shared" si="28"/>
        <v>0</v>
      </c>
    </row>
    <row r="120" spans="1:7" ht="13.5" thickBot="1" x14ac:dyDescent="0.25">
      <c r="A120" s="66"/>
      <c r="B120" s="70"/>
      <c r="C120" s="20" t="s">
        <v>63</v>
      </c>
      <c r="D120" s="41">
        <f>SUM(D92:D119)</f>
        <v>567</v>
      </c>
      <c r="E120" s="41">
        <f>SUM(E92:E119)</f>
        <v>0</v>
      </c>
      <c r="F120" s="41">
        <f>SUM(F92:F119)</f>
        <v>0</v>
      </c>
      <c r="G120" s="42">
        <f>SUM(G92:G119)</f>
        <v>0</v>
      </c>
    </row>
    <row r="121" spans="1:7" ht="16.5" customHeight="1" x14ac:dyDescent="0.2">
      <c r="A121" s="83" t="s">
        <v>73</v>
      </c>
      <c r="B121" s="68" t="s">
        <v>7</v>
      </c>
      <c r="C121" s="9" t="s">
        <v>37</v>
      </c>
      <c r="D121" s="10">
        <v>4</v>
      </c>
      <c r="E121" s="11"/>
      <c r="F121" s="12">
        <f t="shared" ref="F121:F135" si="31">E121*D121</f>
        <v>0</v>
      </c>
      <c r="G121" s="13">
        <f t="shared" si="28"/>
        <v>0</v>
      </c>
    </row>
    <row r="122" spans="1:7" x14ac:dyDescent="0.2">
      <c r="A122" s="84"/>
      <c r="B122" s="69"/>
      <c r="C122" s="15" t="s">
        <v>38</v>
      </c>
      <c r="D122" s="16">
        <v>7</v>
      </c>
      <c r="E122" s="17"/>
      <c r="F122" s="18">
        <f t="shared" si="31"/>
        <v>0</v>
      </c>
      <c r="G122" s="19">
        <f t="shared" si="28"/>
        <v>0</v>
      </c>
    </row>
    <row r="123" spans="1:7" x14ac:dyDescent="0.2">
      <c r="A123" s="84"/>
      <c r="B123" s="69"/>
      <c r="C123" s="15" t="s">
        <v>39</v>
      </c>
      <c r="D123" s="16">
        <v>6</v>
      </c>
      <c r="E123" s="17"/>
      <c r="F123" s="18">
        <f t="shared" ref="F123:F129" si="32">E123*D123</f>
        <v>0</v>
      </c>
      <c r="G123" s="19">
        <f t="shared" ref="G123:G129" si="33">F123*$H$1</f>
        <v>0</v>
      </c>
    </row>
    <row r="124" spans="1:7" x14ac:dyDescent="0.2">
      <c r="A124" s="84"/>
      <c r="B124" s="69"/>
      <c r="C124" s="15" t="s">
        <v>40</v>
      </c>
      <c r="D124" s="16">
        <v>2</v>
      </c>
      <c r="E124" s="17"/>
      <c r="F124" s="18">
        <f t="shared" si="32"/>
        <v>0</v>
      </c>
      <c r="G124" s="19">
        <f t="shared" si="33"/>
        <v>0</v>
      </c>
    </row>
    <row r="125" spans="1:7" x14ac:dyDescent="0.2">
      <c r="A125" s="84"/>
      <c r="B125" s="69"/>
      <c r="C125" s="43" t="s">
        <v>109</v>
      </c>
      <c r="D125" s="16">
        <v>3</v>
      </c>
      <c r="E125" s="17"/>
      <c r="F125" s="18">
        <f t="shared" si="32"/>
        <v>0</v>
      </c>
      <c r="G125" s="19">
        <f t="shared" si="33"/>
        <v>0</v>
      </c>
    </row>
    <row r="126" spans="1:7" x14ac:dyDescent="0.2">
      <c r="A126" s="84"/>
      <c r="B126" s="69"/>
      <c r="C126" s="43" t="s">
        <v>110</v>
      </c>
      <c r="D126" s="16">
        <v>25</v>
      </c>
      <c r="E126" s="17"/>
      <c r="F126" s="18">
        <f t="shared" si="32"/>
        <v>0</v>
      </c>
      <c r="G126" s="19">
        <f t="shared" si="33"/>
        <v>0</v>
      </c>
    </row>
    <row r="127" spans="1:7" x14ac:dyDescent="0.2">
      <c r="A127" s="84"/>
      <c r="B127" s="69"/>
      <c r="C127" s="43" t="s">
        <v>111</v>
      </c>
      <c r="D127" s="16">
        <v>77</v>
      </c>
      <c r="E127" s="17"/>
      <c r="F127" s="18">
        <f t="shared" si="32"/>
        <v>0</v>
      </c>
      <c r="G127" s="19">
        <f t="shared" si="33"/>
        <v>0</v>
      </c>
    </row>
    <row r="128" spans="1:7" x14ac:dyDescent="0.2">
      <c r="A128" s="84"/>
      <c r="B128" s="69"/>
      <c r="C128" s="15" t="s">
        <v>112</v>
      </c>
      <c r="D128" s="16">
        <v>1</v>
      </c>
      <c r="E128" s="17"/>
      <c r="F128" s="18">
        <f t="shared" si="32"/>
        <v>0</v>
      </c>
      <c r="G128" s="19">
        <f t="shared" si="33"/>
        <v>0</v>
      </c>
    </row>
    <row r="129" spans="1:7" x14ac:dyDescent="0.2">
      <c r="A129" s="84"/>
      <c r="B129" s="69"/>
      <c r="C129" s="15" t="s">
        <v>113</v>
      </c>
      <c r="D129" s="16">
        <v>1</v>
      </c>
      <c r="E129" s="17"/>
      <c r="F129" s="18">
        <f t="shared" si="32"/>
        <v>0</v>
      </c>
      <c r="G129" s="19">
        <f t="shared" si="33"/>
        <v>0</v>
      </c>
    </row>
    <row r="130" spans="1:7" x14ac:dyDescent="0.2">
      <c r="A130" s="84"/>
      <c r="B130" s="69"/>
      <c r="C130" s="15" t="s">
        <v>117</v>
      </c>
      <c r="D130" s="16">
        <v>14</v>
      </c>
      <c r="E130" s="17"/>
      <c r="F130" s="18">
        <f t="shared" si="31"/>
        <v>0</v>
      </c>
      <c r="G130" s="19">
        <f t="shared" si="28"/>
        <v>0</v>
      </c>
    </row>
    <row r="131" spans="1:7" x14ac:dyDescent="0.2">
      <c r="A131" s="84"/>
      <c r="B131" s="69"/>
      <c r="C131" s="15" t="s">
        <v>118</v>
      </c>
      <c r="D131" s="16">
        <v>7</v>
      </c>
      <c r="E131" s="17"/>
      <c r="F131" s="18">
        <f t="shared" si="31"/>
        <v>0</v>
      </c>
      <c r="G131" s="19">
        <f t="shared" si="28"/>
        <v>0</v>
      </c>
    </row>
    <row r="132" spans="1:7" x14ac:dyDescent="0.2">
      <c r="A132" s="84"/>
      <c r="B132" s="69"/>
      <c r="C132" s="15" t="s">
        <v>119</v>
      </c>
      <c r="D132" s="16">
        <v>32</v>
      </c>
      <c r="E132" s="17"/>
      <c r="F132" s="18">
        <f t="shared" si="31"/>
        <v>0</v>
      </c>
      <c r="G132" s="19">
        <f t="shared" si="28"/>
        <v>0</v>
      </c>
    </row>
    <row r="133" spans="1:7" x14ac:dyDescent="0.2">
      <c r="A133" s="84"/>
      <c r="B133" s="69"/>
      <c r="C133" s="15" t="s">
        <v>120</v>
      </c>
      <c r="D133" s="16">
        <v>42</v>
      </c>
      <c r="E133" s="17"/>
      <c r="F133" s="18">
        <f t="shared" si="31"/>
        <v>0</v>
      </c>
      <c r="G133" s="19">
        <f t="shared" si="28"/>
        <v>0</v>
      </c>
    </row>
    <row r="134" spans="1:7" x14ac:dyDescent="0.2">
      <c r="A134" s="84"/>
      <c r="B134" s="69"/>
      <c r="C134" s="15" t="s">
        <v>121</v>
      </c>
      <c r="D134" s="16">
        <v>14</v>
      </c>
      <c r="E134" s="17"/>
      <c r="F134" s="18">
        <f t="shared" si="31"/>
        <v>0</v>
      </c>
      <c r="G134" s="19">
        <f t="shared" si="28"/>
        <v>0</v>
      </c>
    </row>
    <row r="135" spans="1:7" x14ac:dyDescent="0.2">
      <c r="A135" s="84"/>
      <c r="B135" s="69"/>
      <c r="C135" s="15" t="s">
        <v>122</v>
      </c>
      <c r="D135" s="16">
        <v>3</v>
      </c>
      <c r="E135" s="17"/>
      <c r="F135" s="18">
        <f t="shared" si="31"/>
        <v>0</v>
      </c>
      <c r="G135" s="19">
        <f t="shared" si="28"/>
        <v>0</v>
      </c>
    </row>
    <row r="136" spans="1:7" ht="13.5" thickBot="1" x14ac:dyDescent="0.25">
      <c r="A136" s="85"/>
      <c r="B136" s="70"/>
      <c r="C136" s="20" t="s">
        <v>63</v>
      </c>
      <c r="D136" s="41">
        <f>SUM(D121:D135)</f>
        <v>238</v>
      </c>
      <c r="E136" s="41">
        <f>SUM(E121:E135)</f>
        <v>0</v>
      </c>
      <c r="F136" s="41">
        <f>SUM(F121:F135)</f>
        <v>0</v>
      </c>
      <c r="G136" s="42">
        <f>SUM(G121:G135)</f>
        <v>0</v>
      </c>
    </row>
    <row r="137" spans="1:7" x14ac:dyDescent="0.2">
      <c r="A137" s="44"/>
      <c r="C137" s="46"/>
    </row>
    <row r="138" spans="1:7" x14ac:dyDescent="0.2">
      <c r="C138" s="46"/>
      <c r="D138" s="63">
        <f>SUM(D136+D120+D91+D79+D62+D54+D52+D50+D40+D23+D5)</f>
        <v>2127</v>
      </c>
    </row>
    <row r="139" spans="1:7" ht="15.75" x14ac:dyDescent="0.2">
      <c r="A139" s="95" t="s">
        <v>123</v>
      </c>
      <c r="C139" s="46"/>
    </row>
    <row r="140" spans="1:7" ht="15.75" x14ac:dyDescent="0.2">
      <c r="A140" s="93" t="s">
        <v>124</v>
      </c>
      <c r="B140" s="93"/>
      <c r="C140" s="93"/>
      <c r="D140" s="93"/>
      <c r="E140" s="93"/>
      <c r="F140" s="93"/>
      <c r="G140" s="93"/>
    </row>
    <row r="141" spans="1:7" ht="47.25" customHeight="1" x14ac:dyDescent="0.2">
      <c r="A141" s="93" t="s">
        <v>125</v>
      </c>
      <c r="B141" s="93"/>
      <c r="C141" s="93"/>
      <c r="D141" s="93"/>
      <c r="E141" s="93"/>
      <c r="F141" s="93"/>
      <c r="G141" s="94"/>
    </row>
    <row r="142" spans="1:7" ht="15.75" x14ac:dyDescent="0.2">
      <c r="A142" s="93" t="s">
        <v>126</v>
      </c>
      <c r="B142" s="93"/>
      <c r="C142" s="93"/>
      <c r="D142" s="93"/>
      <c r="E142" s="93"/>
      <c r="F142" s="93"/>
      <c r="G142" s="94"/>
    </row>
    <row r="143" spans="1:7" ht="15.75" x14ac:dyDescent="0.2">
      <c r="A143" s="93" t="s">
        <v>127</v>
      </c>
      <c r="B143" s="93"/>
      <c r="C143" s="93"/>
      <c r="D143" s="93"/>
      <c r="E143" s="93"/>
      <c r="F143" s="93"/>
      <c r="G143" s="94"/>
    </row>
    <row r="144" spans="1:7" ht="15.75" x14ac:dyDescent="0.2">
      <c r="A144" s="93" t="s">
        <v>128</v>
      </c>
      <c r="B144" s="93"/>
      <c r="C144" s="93"/>
      <c r="D144" s="93"/>
      <c r="E144" s="93"/>
      <c r="F144" s="93"/>
      <c r="G144" s="94"/>
    </row>
    <row r="145" spans="1:7" ht="15.75" x14ac:dyDescent="0.2">
      <c r="A145" s="93" t="s">
        <v>129</v>
      </c>
      <c r="B145" s="93"/>
      <c r="C145" s="93"/>
      <c r="D145" s="93"/>
      <c r="E145" s="93"/>
      <c r="F145" s="93"/>
      <c r="G145" s="94"/>
    </row>
    <row r="146" spans="1:7" ht="15.75" x14ac:dyDescent="0.2">
      <c r="A146" s="93" t="s">
        <v>130</v>
      </c>
      <c r="B146" s="93"/>
      <c r="C146" s="93"/>
      <c r="D146" s="93"/>
      <c r="E146" s="93"/>
      <c r="F146" s="93"/>
      <c r="G146" s="94"/>
    </row>
    <row r="147" spans="1:7" ht="31.5" customHeight="1" x14ac:dyDescent="0.2">
      <c r="A147" s="96" t="s">
        <v>131</v>
      </c>
      <c r="B147" s="96"/>
      <c r="C147" s="96"/>
      <c r="D147" s="96"/>
      <c r="E147" s="96"/>
      <c r="F147" s="96"/>
      <c r="G147" s="94"/>
    </row>
  </sheetData>
  <mergeCells count="30">
    <mergeCell ref="A145:F145"/>
    <mergeCell ref="A146:F146"/>
    <mergeCell ref="A147:F147"/>
    <mergeCell ref="A140:G140"/>
    <mergeCell ref="A141:F141"/>
    <mergeCell ref="A142:F142"/>
    <mergeCell ref="A143:F143"/>
    <mergeCell ref="A144:F144"/>
    <mergeCell ref="A55:A62"/>
    <mergeCell ref="B55:B62"/>
    <mergeCell ref="A121:A136"/>
    <mergeCell ref="B121:B136"/>
    <mergeCell ref="A41:A50"/>
    <mergeCell ref="B41:B50"/>
    <mergeCell ref="A80:A91"/>
    <mergeCell ref="B80:B91"/>
    <mergeCell ref="A92:A120"/>
    <mergeCell ref="B92:B120"/>
    <mergeCell ref="A51:A52"/>
    <mergeCell ref="B51:B52"/>
    <mergeCell ref="A53:A54"/>
    <mergeCell ref="B53:B54"/>
    <mergeCell ref="A63:A79"/>
    <mergeCell ref="B63:B79"/>
    <mergeCell ref="A2:A5"/>
    <mergeCell ref="A6:A23"/>
    <mergeCell ref="B6:B23"/>
    <mergeCell ref="A24:A40"/>
    <mergeCell ref="B24:B40"/>
    <mergeCell ref="B2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wyk. z podz. na bud.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Janusz Faciszewski</cp:lastModifiedBy>
  <dcterms:created xsi:type="dcterms:W3CDTF">2015-06-05T18:19:34Z</dcterms:created>
  <dcterms:modified xsi:type="dcterms:W3CDTF">2024-07-31T05:30:13Z</dcterms:modified>
</cp:coreProperties>
</file>