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G:\Dyski współdzielone\Purchases &amp; Public procurement\Przetargi\2022\IMOL.ZP.13.2022\SWZ\"/>
    </mc:Choice>
  </mc:AlternateContent>
  <xr:revisionPtr revIDLastSave="0" documentId="8_{013A3B8A-7CE4-4149-ACB9-9E6819EEB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F6" i="1" s="1"/>
  <c r="P7" i="1"/>
  <c r="P8" i="1"/>
  <c r="F8" i="1" s="1"/>
  <c r="P9" i="1"/>
  <c r="K10" i="1"/>
  <c r="G8" i="1"/>
  <c r="G9" i="1"/>
  <c r="F9" i="1"/>
  <c r="D10" i="1"/>
  <c r="E18" i="1"/>
  <c r="E17" i="1"/>
  <c r="E16" i="1"/>
  <c r="E15" i="1"/>
  <c r="E14" i="1"/>
  <c r="M10" i="1"/>
  <c r="J10" i="1"/>
  <c r="G7" i="1"/>
  <c r="G6" i="1"/>
  <c r="G5" i="1"/>
  <c r="P4" i="1"/>
  <c r="G4" i="1"/>
  <c r="H9" i="1" l="1"/>
  <c r="I9" i="1" s="1"/>
  <c r="H8" i="1"/>
  <c r="I8" i="1" s="1"/>
  <c r="E10" i="1"/>
  <c r="H5" i="1"/>
  <c r="I5" i="1" s="1"/>
  <c r="H4" i="1"/>
  <c r="I4" i="1" s="1"/>
  <c r="F4" i="1"/>
  <c r="F5" i="1"/>
  <c r="H7" i="1"/>
  <c r="I7" i="1" s="1"/>
  <c r="G10" i="1"/>
  <c r="F7" i="1"/>
  <c r="H6" i="1"/>
  <c r="F10" i="1" l="1"/>
  <c r="H10" i="1"/>
  <c r="I6" i="1"/>
  <c r="I10" i="1" s="1"/>
</calcChain>
</file>

<file path=xl/sharedStrings.xml><?xml version="1.0" encoding="utf-8"?>
<sst xmlns="http://schemas.openxmlformats.org/spreadsheetml/2006/main" count="31" uniqueCount="26">
  <si>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</si>
  <si>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</si>
  <si>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</si>
  <si>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</si>
  <si>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</si>
  <si>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</si>
  <si>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</si>
  <si>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</si>
  <si>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</si>
  <si>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</si>
  <si>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</si>
  <si>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</si>
  <si>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</si>
  <si>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</si>
  <si>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</si>
  <si>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</si>
  <si>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</si>
  <si>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BD Bioscience</t>
  </si>
  <si>
    <t>CD11b-PE-Cy5</t>
  </si>
  <si>
    <t>CD150-PE-Cy7</t>
  </si>
  <si>
    <t>Anti-TRAP1 antibody 612344</t>
  </si>
  <si>
    <t>Cytochrome C (mAB BD Bioscience)</t>
  </si>
  <si>
    <t>ROCK Inhibitor (Y-27632)</t>
  </si>
  <si>
    <t>TIMM23 antibody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</si>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</sst>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Arial"/>
    </font>
    <font>
      <sz val="11"/>
      <color theme="0"/>
      <name val="Calibri"/>
    </font>
    <font>
      <b/>
      <sz val="12"/>
      <color theme="1"/>
      <name val="Calibri"/>
    </font>
    <font>
      <sz val="11"/>
      <color theme="1"/>
      <name val="Arial"/>
    </font>
    <font>
      <sz val="11"/>
      <color rgb="FFFFFFFF"/>
      <name val="Arial"/>
    </font>
    <font>
      <sz val="8"/>
      <color theme="1"/>
      <name val="Arial"/>
    </font>
    <font>
      <sz val="11"/>
      <color rgb="FFFFFFFF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43600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13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7"/>
  <sheetViews>
    <sheetView tabSelected="1" zoomScaleNormal="100" workbookViewId="0">
      <selection activeCell="D4" sqref="D4"/>
    </sheetView>
  </sheetViews>
  <sheetFormatPr defaultColWidth="14.42578125" defaultRowHeight="15" customHeight="1" x14ac:dyDescent="0.25"/>
  <cols>
    <col min="1" max="1" width="8" customWidth="1"/>
    <col min="2" max="2" width="45.85546875" customWidth="1"/>
    <col min="3" max="3" width="12.140625" customWidth="1"/>
    <col min="4" max="4" width="13.85546875" customWidth="1"/>
    <col min="5" max="5" width="9.140625" customWidth="1"/>
    <col min="6" max="9" width="17.28515625" customWidth="1"/>
    <col min="10" max="13" width="12.140625" customWidth="1"/>
    <col min="14" max="14" width="18.42578125" customWidth="1"/>
    <col min="15" max="15" width="14.42578125" customWidth="1"/>
    <col min="16" max="16" width="13.140625" customWidth="1"/>
    <col min="17" max="28" width="7.42578125" customWidth="1"/>
    <col min="29" max="34" width="12.42578125" customWidth="1"/>
  </cols>
  <sheetData>
    <row r="1" spans="1:28" ht="191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5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75.75" thickBot="1" x14ac:dyDescent="0.3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24</v>
      </c>
      <c r="L3" s="40" t="s">
        <v>25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11">
        <v>1</v>
      </c>
      <c r="B4" s="35" t="s">
        <v>18</v>
      </c>
      <c r="C4" s="12">
        <v>1</v>
      </c>
      <c r="D4" s="32"/>
      <c r="E4" s="33"/>
      <c r="F4" s="13">
        <f t="shared" ref="F4:F9" si="0">(1+P4)*D4</f>
        <v>0</v>
      </c>
      <c r="G4" s="14">
        <f t="shared" ref="G4:G9" si="1">D4*C4</f>
        <v>0</v>
      </c>
      <c r="H4" s="14">
        <f t="shared" ref="H4:H9" si="2">P4*G4</f>
        <v>0</v>
      </c>
      <c r="I4" s="14">
        <f t="shared" ref="I4:I9" si="3">G4+H4</f>
        <v>0</v>
      </c>
      <c r="J4" s="34"/>
      <c r="K4" s="44"/>
      <c r="L4" s="48">
        <v>12</v>
      </c>
      <c r="M4" s="44"/>
      <c r="N4" s="34" t="s">
        <v>17</v>
      </c>
      <c r="O4" s="34">
        <v>103210</v>
      </c>
      <c r="P4" s="15">
        <f t="shared" ref="P4:P9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1">
        <v>2</v>
      </c>
      <c r="B5" s="35" t="s">
        <v>19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6"/>
      <c r="L5" s="49"/>
      <c r="M5" s="45"/>
      <c r="N5" s="34" t="s">
        <v>17</v>
      </c>
      <c r="O5" s="34">
        <v>103404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1">
        <v>3</v>
      </c>
      <c r="B6" s="35" t="s">
        <v>20</v>
      </c>
      <c r="C6" s="36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6"/>
      <c r="L6" s="49"/>
      <c r="M6" s="45"/>
      <c r="N6" s="34" t="s">
        <v>17</v>
      </c>
      <c r="O6" s="34">
        <v>612344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11">
        <v>4</v>
      </c>
      <c r="B7" s="35" t="s">
        <v>21</v>
      </c>
      <c r="C7" s="36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6"/>
      <c r="L7" s="49"/>
      <c r="M7" s="45"/>
      <c r="N7" s="34" t="s">
        <v>17</v>
      </c>
      <c r="O7" s="34">
        <v>556432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35">
        <v>5</v>
      </c>
      <c r="B8" s="35" t="s">
        <v>22</v>
      </c>
      <c r="C8" s="38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6"/>
      <c r="L8" s="49"/>
      <c r="M8" s="45"/>
      <c r="N8" s="34" t="s">
        <v>17</v>
      </c>
      <c r="O8" s="34">
        <v>562822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thickBot="1" x14ac:dyDescent="0.3">
      <c r="A9" s="35">
        <v>6</v>
      </c>
      <c r="B9" s="35" t="s">
        <v>23</v>
      </c>
      <c r="C9" s="38">
        <v>1</v>
      </c>
      <c r="D9" s="32"/>
      <c r="E9" s="33"/>
      <c r="F9" s="13">
        <f t="shared" si="0"/>
        <v>0</v>
      </c>
      <c r="G9" s="14">
        <f t="shared" si="1"/>
        <v>0</v>
      </c>
      <c r="H9" s="14">
        <f t="shared" si="2"/>
        <v>0</v>
      </c>
      <c r="I9" s="14">
        <f t="shared" si="3"/>
        <v>0</v>
      </c>
      <c r="J9" s="34"/>
      <c r="K9" s="47"/>
      <c r="L9" s="50"/>
      <c r="M9" s="45"/>
      <c r="N9" s="34" t="s">
        <v>17</v>
      </c>
      <c r="O9" s="34">
        <v>611222</v>
      </c>
      <c r="P9" s="15">
        <f t="shared" si="4"/>
        <v>0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41.25" customHeight="1" thickBot="1" x14ac:dyDescent="0.3">
      <c r="A10" s="16"/>
      <c r="B10" s="16"/>
      <c r="C10" s="16"/>
      <c r="D10" s="17">
        <f>SUM(D4:D9)</f>
        <v>0</v>
      </c>
      <c r="E10" s="17" t="str">
        <f>IFERROR(CONCATENATE((IF(E14&gt;0,D14*100&amp;"%","")),(IF(E15&gt;0,", "&amp;D15*100&amp;"%", "")),(IF(E16&gt;0,", "&amp;D16*100&amp;"%", "")),(IF(E17&gt;0,", "&amp;D17*100&amp;"%", "")),(IF(E18&gt;0,", "&amp;D18, ""))),"")</f>
        <v/>
      </c>
      <c r="F10" s="18">
        <f>SUM(F4:F9)</f>
        <v>0</v>
      </c>
      <c r="G10" s="19">
        <f>SUM(G4:G9)</f>
        <v>0</v>
      </c>
      <c r="H10" s="18">
        <f>SUM(H4:H9)</f>
        <v>0</v>
      </c>
      <c r="I10" s="19">
        <f>SUM(I4:I9)</f>
        <v>0</v>
      </c>
      <c r="J10" s="20" t="str">
        <f>IFERROR(SUM(J4:J9)/COUNT(J4:J9),"")</f>
        <v/>
      </c>
      <c r="K10" s="20">
        <f>K4</f>
        <v>0</v>
      </c>
      <c r="L10" s="20"/>
      <c r="M10" s="21">
        <f>M4</f>
        <v>0</v>
      </c>
      <c r="N10" s="22"/>
      <c r="O10" s="22"/>
      <c r="P10" s="10"/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 customHeight="1" x14ac:dyDescent="0.25">
      <c r="A11" s="23"/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15" customHeight="1" x14ac:dyDescent="0.25">
      <c r="A12" s="37" t="s">
        <v>14</v>
      </c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15" customHeight="1" x14ac:dyDescent="0.25">
      <c r="A13" s="37" t="s">
        <v>15</v>
      </c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28" ht="45.75" customHeight="1" x14ac:dyDescent="0.25">
      <c r="A14" s="23"/>
      <c r="B14" s="25"/>
      <c r="C14" s="23"/>
      <c r="D14" s="26">
        <v>0.23</v>
      </c>
      <c r="E14" s="27">
        <f t="shared" ref="E14:E18" si="5">COUNTIF(E$4,D14)</f>
        <v>0</v>
      </c>
      <c r="F14" s="23"/>
      <c r="G14" s="23"/>
      <c r="H14" s="23"/>
      <c r="I14" s="23"/>
      <c r="J14" s="23"/>
      <c r="K14" s="23"/>
      <c r="L14" s="23"/>
      <c r="M14" s="23"/>
      <c r="N14" s="28"/>
      <c r="O14" s="28"/>
    </row>
    <row r="15" spans="1:28" ht="15" customHeight="1" x14ac:dyDescent="0.25">
      <c r="A15" s="23"/>
      <c r="B15" s="24"/>
      <c r="C15" s="23"/>
      <c r="D15" s="26">
        <v>0.08</v>
      </c>
      <c r="E15" s="27">
        <f t="shared" si="5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8" ht="15" customHeight="1" x14ac:dyDescent="0.25">
      <c r="A16" s="23"/>
      <c r="B16" s="24"/>
      <c r="C16" s="23"/>
      <c r="D16" s="26">
        <v>0.05</v>
      </c>
      <c r="E16" s="27">
        <f t="shared" si="5"/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8" ht="30" customHeight="1" x14ac:dyDescent="0.25">
      <c r="A17" s="1"/>
      <c r="B17" s="3"/>
      <c r="C17" s="29"/>
      <c r="D17" s="26">
        <v>0</v>
      </c>
      <c r="E17" s="27">
        <f t="shared" si="5"/>
        <v>0</v>
      </c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5">
      <c r="A18" s="1"/>
      <c r="B18" s="3"/>
      <c r="C18" s="29"/>
      <c r="D18" s="31" t="s">
        <v>10</v>
      </c>
      <c r="E18" s="27">
        <f t="shared" si="5"/>
        <v>0</v>
      </c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5">
      <c r="A19" s="1"/>
      <c r="B19" s="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5">
      <c r="A20" s="1"/>
      <c r="B20" s="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5">
      <c r="A21" s="1"/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5">
      <c r="A22" s="1"/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5">
      <c r="A23" s="1"/>
      <c r="B23" s="2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0" customHeight="1" x14ac:dyDescent="0.25">
      <c r="A24" s="1"/>
      <c r="B24" s="3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 customHeight="1" x14ac:dyDescent="0.25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5">
      <c r="A27" s="1"/>
      <c r="B27" s="2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5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5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5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5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5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5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5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5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5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5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5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5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5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28" ht="15.75" customHeight="1" x14ac:dyDescent="0.25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28" ht="15.75" customHeight="1" x14ac:dyDescent="0.25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28" ht="15.75" customHeight="1" x14ac:dyDescent="0.25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5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5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5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5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5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5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5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5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5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5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5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5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5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5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5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5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5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5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5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5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5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5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5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5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5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5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5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5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5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5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5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5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5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5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5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5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5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5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5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5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5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5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5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5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5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5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5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5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5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5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5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5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5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5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5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5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5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5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5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5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5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5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5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5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5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5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5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5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5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5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5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5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5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5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5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5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5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5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5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5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5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5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5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5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5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5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5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5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5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5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5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5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5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5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5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5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5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5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5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5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5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5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5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5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5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5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5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5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5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5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5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5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5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5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5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5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5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5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5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5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5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5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5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5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5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5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5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5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5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5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5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5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5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5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5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5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5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5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5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5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5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5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5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5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5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5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5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5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5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5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5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5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5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5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5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5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5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5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5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5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5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5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5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5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5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5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5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5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5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5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5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5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5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5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5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5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5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5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5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5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5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5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5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5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5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5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5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5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5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5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5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5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5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5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5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5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5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5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5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5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5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5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5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5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5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5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5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5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5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5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5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5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5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5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5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5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5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5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5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5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5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5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5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5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5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5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5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5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5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5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5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5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5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5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5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5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5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5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5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5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5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5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5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5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5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5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5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5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5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5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5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5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5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5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5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5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5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5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5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5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5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5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5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5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5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5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5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5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5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5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5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5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5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5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5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5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5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5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5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5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5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5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5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5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5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5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5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5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5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5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5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5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5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5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5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5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5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5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5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5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5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5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5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5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5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5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5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5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5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5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5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5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5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5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5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5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5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5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5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5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5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5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5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5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5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5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5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5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5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5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5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5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5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5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5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5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5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5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5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5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5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5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5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5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5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5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5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5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5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5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5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5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5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5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5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5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5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5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5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5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5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5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5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5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5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5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5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5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5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5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5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5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5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5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5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5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5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5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5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5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5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5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5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5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5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5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5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5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5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5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5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5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5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5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5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5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5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5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5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5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5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5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5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5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5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5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5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5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5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5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5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5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5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5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5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5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5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5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5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5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5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5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5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5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5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5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5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5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5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5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5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5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5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5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5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5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5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5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5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5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5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5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5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5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5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5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5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5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5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5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5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5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5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5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5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5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5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5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5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5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5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5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5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5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5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5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5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5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5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5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5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5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5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5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5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5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5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5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5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5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5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5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5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5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5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5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5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5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5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5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5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5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5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5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5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5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5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5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5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5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5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5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5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5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5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5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5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5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5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5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5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5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5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5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5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5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5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5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5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5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5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5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5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5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5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5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5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5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5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5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5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5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5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5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5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5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5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5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5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5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5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5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5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5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5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5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5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5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5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5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5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5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5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5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5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5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5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5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5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5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5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5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5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5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5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5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5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5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5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5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5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5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5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5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5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5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5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5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5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5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5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5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5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5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5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5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5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5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5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5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5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5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5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5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5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5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5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5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5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5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5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5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5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5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5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5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5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5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5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5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5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5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5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5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5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5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5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5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5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5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5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5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5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5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5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5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5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5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5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5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5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5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5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5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5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5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5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5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5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5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5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5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5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5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5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5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5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5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5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5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5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5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5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5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5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5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5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5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5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5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5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5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5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5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5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5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5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5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5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5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5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5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5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5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5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5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5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5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5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5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5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5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5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5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5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5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5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5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5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5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5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5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5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5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5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5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5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5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5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5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5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5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5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5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5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5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5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5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5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5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5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5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5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5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5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5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5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5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5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5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5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5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5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5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5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5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5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5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5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5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5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5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5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5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5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5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5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5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5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5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5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5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5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5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5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5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5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5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5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5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5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5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5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5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5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5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5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5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5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5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5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5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5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5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5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5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5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5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5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5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5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5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5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5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5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  <row r="1007" spans="1:15" ht="15.75" customHeight="1" x14ac:dyDescent="0.25">
      <c r="A1007" s="23"/>
      <c r="B1007" s="24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</row>
  </sheetData>
  <sheetProtection algorithmName="SHA-512" hashValue="r66ZjYVyHz+rbyP+fhCQ2UDzlCrnXJH4eFjvbXrIlRT0Kmc5xk6bX1QIHqyJmf6TsepgZCZ96xiuaUVT1VsNXg==" saltValue="e9F9vYvfWNA/uR53B/cdDg==" spinCount="100000" sheet="1" objects="1" scenarios="1"/>
  <mergeCells count="4">
    <mergeCell ref="A1:O1"/>
    <mergeCell ref="M4:M9"/>
    <mergeCell ref="K4:K9"/>
    <mergeCell ref="L4:L9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2022-06-21T14:02:43Z</dcterms:modified>
</cp:coreProperties>
</file>