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" windowWidth="11343" windowHeight="6792" activeTab="0"/>
  </bookViews>
  <sheets>
    <sheet name="Formularz" sheetId="1" r:id="rId1"/>
  </sheets>
  <definedNames>
    <definedName name="_xlnm.Print_Titles" localSheetId="0">'Formularz'!$2:$4</definedName>
  </definedNames>
  <calcPr fullCalcOnLoad="1"/>
</workbook>
</file>

<file path=xl/sharedStrings.xml><?xml version="1.0" encoding="utf-8"?>
<sst xmlns="http://schemas.openxmlformats.org/spreadsheetml/2006/main" count="384" uniqueCount="164">
  <si>
    <t>FORMULARZ OFERTOWY</t>
  </si>
  <si>
    <t>Remont dróg na terenie gminy Zawoja etap II</t>
  </si>
  <si>
    <t>nrPoz</t>
  </si>
  <si>
    <t>Nr pozycji</t>
  </si>
  <si>
    <t>podst</t>
  </si>
  <si>
    <t>Podstawa</t>
  </si>
  <si>
    <t>opis</t>
  </si>
  <si>
    <t>Opis</t>
  </si>
  <si>
    <t>jm</t>
  </si>
  <si>
    <t>Jm</t>
  </si>
  <si>
    <t>ilosc</t>
  </si>
  <si>
    <t>Ilość</t>
  </si>
  <si>
    <t>cenaJedn</t>
  </si>
  <si>
    <t>Cena jednost.</t>
  </si>
  <si>
    <t>wartosc</t>
  </si>
  <si>
    <t>Wartość</t>
  </si>
  <si>
    <t>E</t>
  </si>
  <si>
    <t>1</t>
  </si>
  <si>
    <t>Droga Warzechówka 75mb</t>
  </si>
  <si>
    <t>1.1</t>
  </si>
  <si>
    <t>Roboty przygotowawcze</t>
  </si>
  <si>
    <t>U</t>
  </si>
  <si>
    <t>KNR 2-31 1402-05</t>
  </si>
  <si>
    <t>Mechaniczne ścinanie poboczy o grub. 10 cm</t>
  </si>
  <si>
    <t>m2</t>
  </si>
  <si>
    <t>2</t>
  </si>
  <si>
    <t>KNR 2-31 0103-04</t>
  </si>
  <si>
    <t>Mechaniczne profilowanie i zagęszczenie podłoża pod warstwy konstrukcyjne nawierzchni w gruncie kat. I-IV</t>
  </si>
  <si>
    <t>3</t>
  </si>
  <si>
    <t>KNR 2-31 0114-07 0114-08</t>
  </si>
  <si>
    <t>Podbudowa z kruszywa łamanego - warstwa górna o grubości po zagęszczeniu 15 cm</t>
  </si>
  <si>
    <t>1.2</t>
  </si>
  <si>
    <t>Nawierzchnia asfaltowa</t>
  </si>
  <si>
    <t>4</t>
  </si>
  <si>
    <t>KNR 2-31 1004-07</t>
  </si>
  <si>
    <t>Skropienie nawierzchni drogowej asfaltem</t>
  </si>
  <si>
    <t>5</t>
  </si>
  <si>
    <t>KNR 2-31 0310-01</t>
  </si>
  <si>
    <t>Nawierzchnia z mieszanek mineralno-bitumicznych grysowych - warstwa wiążąca asfaltowa - grubość po zagęszczeniu 4 cm</t>
  </si>
  <si>
    <t>6</t>
  </si>
  <si>
    <t>7</t>
  </si>
  <si>
    <t>KNR 2-31 0310-05 0310-06</t>
  </si>
  <si>
    <t>Nawierzchnia z mieszanek mineralno-bitumicznych grysowych - warstwa ścieralna asfaltowa - grubość po zagęszczeniu 4 cm</t>
  </si>
  <si>
    <t>8</t>
  </si>
  <si>
    <t>KNR 2-31 0204-05</t>
  </si>
  <si>
    <t>Nawierzchnia z tłucznia kamiennego - warstwa górna z tłucznia - grubość po zagęszczeniu 7 cm</t>
  </si>
  <si>
    <t>Droga Kuklówka  odcinek dł.146mb</t>
  </si>
  <si>
    <t>2.1</t>
  </si>
  <si>
    <t>9</t>
  </si>
  <si>
    <t>10</t>
  </si>
  <si>
    <t>KNR 2-31 1403-01</t>
  </si>
  <si>
    <t>Oczyszczenie rowów z namułu o grub. 10 cm bez naruszania skarp rowu</t>
  </si>
  <si>
    <t>m</t>
  </si>
  <si>
    <t>11</t>
  </si>
  <si>
    <t>2.2</t>
  </si>
  <si>
    <t>12</t>
  </si>
  <si>
    <t>13</t>
  </si>
  <si>
    <t>14</t>
  </si>
  <si>
    <t>KNR 2-31 0310-05</t>
  </si>
  <si>
    <t>Nawierzchnia z mieszanek mineralno-bitumicznych grysowych - warstwa ścieralna asfaltowa - grubość po zagęszczeniu 3 cm</t>
  </si>
  <si>
    <t>15</t>
  </si>
  <si>
    <t>Droga Toczki</t>
  </si>
  <si>
    <t>3.1</t>
  </si>
  <si>
    <t>16</t>
  </si>
  <si>
    <t>17</t>
  </si>
  <si>
    <t>KNR 2-01 0205-01</t>
  </si>
  <si>
    <t>Roboty ziemne wykonywane koparkami podsiębiernymi o poj. łyżki 0.15 m3 w gruncie kat. I-II z transportem urobku samochodami samowyładowczymi na odległość do 1 km</t>
  </si>
  <si>
    <t>m3</t>
  </si>
  <si>
    <t>18</t>
  </si>
  <si>
    <t>KNR-W 2-18 0408-03</t>
  </si>
  <si>
    <t>Kanały z rur PVC łączonych na wcisk o śr. zewn. 200 mm</t>
  </si>
  <si>
    <t>19</t>
  </si>
  <si>
    <t>KNR-W 2-18 0511-05</t>
  </si>
  <si>
    <t>Podłoża pod kanały i obiekty z materiałów sypkich z dodatkiem cementu grub. 14 cm</t>
  </si>
  <si>
    <t>20</t>
  </si>
  <si>
    <t>KNR 2-31 0606-02</t>
  </si>
  <si>
    <t>Ścieki z prefabrykatów betonowych o grubości 20 cm na podsypce piaskowej</t>
  </si>
  <si>
    <t>21</t>
  </si>
  <si>
    <t>Podbudowa z kruszywa łamanego - warstwa górna o grubości po zagęszczeniu 12 cm</t>
  </si>
  <si>
    <t>3.2</t>
  </si>
  <si>
    <t>22</t>
  </si>
  <si>
    <t>23</t>
  </si>
  <si>
    <t>24</t>
  </si>
  <si>
    <t>25</t>
  </si>
  <si>
    <t>Droga Wełczoń -Wyśnia</t>
  </si>
  <si>
    <t>4.1</t>
  </si>
  <si>
    <t>Roboty przygotowawcze remont odwodnienia</t>
  </si>
  <si>
    <t>26</t>
  </si>
  <si>
    <t>27</t>
  </si>
  <si>
    <t>KNR 2-31 1403-02</t>
  </si>
  <si>
    <t>Oczyszczenie rowów z namułu o grub. 20 cm bez naruszania skarp rowu</t>
  </si>
  <si>
    <t>28</t>
  </si>
  <si>
    <t>KNR 2-31 0817-02</t>
  </si>
  <si>
    <t>Rozebranie ścieków z elementów betonowych o grubości 15 cm na podsypce piaskowej</t>
  </si>
  <si>
    <t>29</t>
  </si>
  <si>
    <t>KNR 2-31 0402-03</t>
  </si>
  <si>
    <t>Ława pod krawężniki betonowa zwykła</t>
  </si>
  <si>
    <t>30</t>
  </si>
  <si>
    <t>KNR 2-31 0606-04</t>
  </si>
  <si>
    <t>Ścieki z prefabrykatów betonowych 50x38x21 cm na podsypce cementowo-piaskowej</t>
  </si>
  <si>
    <t>31</t>
  </si>
  <si>
    <t>KNR-W 2-02 1210-03 analogia</t>
  </si>
  <si>
    <t>Kraty stałe stalowe prętowe osadzone w korytkach betonowych długości 3,5m szerokości 0,40m masa ~60kg</t>
  </si>
  <si>
    <t>4.2</t>
  </si>
  <si>
    <t>Uzupełenienie na łuku -płytami Jomb</t>
  </si>
  <si>
    <t>32</t>
  </si>
  <si>
    <t>KNR 2-31 0102-01 0102-02</t>
  </si>
  <si>
    <t>Wykonanie koryta na poszerzeniach jezdni w gruncie kat. II-IV - 20 cm głębokości koryta</t>
  </si>
  <si>
    <t>33</t>
  </si>
  <si>
    <t>KNR 2-31 0114-07</t>
  </si>
  <si>
    <t>Podbudowa z kruszywa łamanego - warstwa górna o grubości po zagęszczeniu 8 cm</t>
  </si>
  <si>
    <t>34</t>
  </si>
  <si>
    <t>KNR 2-02 1901-05</t>
  </si>
  <si>
    <t>Nawierzchnia z płyt JOMB 100x75x12 cm</t>
  </si>
  <si>
    <t>35</t>
  </si>
  <si>
    <t>4.3</t>
  </si>
  <si>
    <t>Nawierzchnia asfaltowa odc. 85 mb</t>
  </si>
  <si>
    <t>36</t>
  </si>
  <si>
    <t>KNR 2-31 0107-01 analogia</t>
  </si>
  <si>
    <t>Wyrównanie istniejącej podbudowy tłuczniem kamiennym sortowanym z zagęszczeniem mechanicznym - średnia grubość warstwy po zagęszczeniu do 10 cm</t>
  </si>
  <si>
    <t>37</t>
  </si>
  <si>
    <t>38</t>
  </si>
  <si>
    <t>Nawierzchnia z mieszanek mineralno-bitumicznych grysowych - warstwa ścieralna asfaltowa - grubość po zagęszczeniu 6 cm</t>
  </si>
  <si>
    <t>39</t>
  </si>
  <si>
    <t>40</t>
  </si>
  <si>
    <t>KNR 2-31 0204-05 analogia</t>
  </si>
  <si>
    <t>Droga Policzne Górne</t>
  </si>
  <si>
    <t>41</t>
  </si>
  <si>
    <t>Podbudowa z kruszywa łamanego - warstwa górna o grubości po zagęszczeniu 10 cm</t>
  </si>
  <si>
    <t>42</t>
  </si>
  <si>
    <t>43</t>
  </si>
  <si>
    <t>44</t>
  </si>
  <si>
    <t>45</t>
  </si>
  <si>
    <t>Droga Do Sołtysa Zawoja  Czatoża</t>
  </si>
  <si>
    <t>6.1</t>
  </si>
  <si>
    <t>46</t>
  </si>
  <si>
    <t>47</t>
  </si>
  <si>
    <t>KNR 2-31 0107-01</t>
  </si>
  <si>
    <t>48</t>
  </si>
  <si>
    <t>KNR 2-31 1004-06</t>
  </si>
  <si>
    <t>Mechaniczne czyszczenie nawierzchni drogowej ulepszonej (bitum)</t>
  </si>
  <si>
    <t>49</t>
  </si>
  <si>
    <t>50</t>
  </si>
  <si>
    <t>6.2</t>
  </si>
  <si>
    <t>51</t>
  </si>
  <si>
    <t>KNR 2-31 0108-02</t>
  </si>
  <si>
    <t>Wyrównanie istniejącej podbudowy mieszanką mineralno-asfaltową z wbudowaniem mechanicznym</t>
  </si>
  <si>
    <t>t</t>
  </si>
  <si>
    <t>52</t>
  </si>
  <si>
    <t>53</t>
  </si>
  <si>
    <t>54</t>
  </si>
  <si>
    <t>Droga wew. Podryżowane dz. nr ewid. 23552/1</t>
  </si>
  <si>
    <t>7.1</t>
  </si>
  <si>
    <t>55</t>
  </si>
  <si>
    <t>56</t>
  </si>
  <si>
    <t>57</t>
  </si>
  <si>
    <t>7.2</t>
  </si>
  <si>
    <t>58</t>
  </si>
  <si>
    <t>59</t>
  </si>
  <si>
    <t>60</t>
  </si>
  <si>
    <t>61</t>
  </si>
  <si>
    <t>Razem netto</t>
  </si>
  <si>
    <t>Vat 23%</t>
  </si>
  <si>
    <t>Razem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</si>
</sst>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;;"/>
    <numFmt numFmtId="165" formatCode="_-* #\ ##0.00\ &quot;zł&quot;_-;\-* #\ ##0.00\ &quot;zł&quot;_-;_-* &quot;-&quot;??\ &quot;zł&quot;_-;_-@_-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B2">
      <selection activeCell="M8" sqref="M8"/>
    </sheetView>
  </sheetViews>
  <sheetFormatPr defaultColWidth="9.140625" defaultRowHeight="12.75"/>
  <cols>
    <col min="1" max="1" width="8.8515625" style="1" hidden="1" customWidth="1"/>
    <col min="2" max="2" width="7.00390625" style="1" customWidth="1"/>
    <col min="3" max="3" width="10.00390625" style="1" customWidth="1"/>
    <col min="4" max="4" width="31.140625" style="1" customWidth="1"/>
    <col min="5" max="5" width="5.421875" style="1" customWidth="1"/>
    <col min="6" max="6" width="7.00390625" style="1" customWidth="1"/>
    <col min="7" max="8" width="8.28125" style="1" customWidth="1"/>
  </cols>
  <sheetData>
    <row r="1" spans="2:8" s="1" customFormat="1" ht="12.75" hidden="1">
      <c r="B1" s="1" t="s">
        <v>2</v>
      </c>
      <c r="C1" s="1" t="s">
        <v>4</v>
      </c>
      <c r="D1" s="1" t="s">
        <v>6</v>
      </c>
      <c r="E1" s="1" t="s">
        <v>8</v>
      </c>
      <c r="F1" s="1" t="s">
        <v>10</v>
      </c>
      <c r="G1" s="1" t="s">
        <v>12</v>
      </c>
      <c r="H1" s="1" t="s">
        <v>14</v>
      </c>
    </row>
    <row r="2" spans="2:8" ht="18">
      <c r="B2" s="2" t="s">
        <v>0</v>
      </c>
      <c r="C2" s="2"/>
      <c r="D2" s="2"/>
      <c r="E2" s="2"/>
      <c r="F2" s="2"/>
      <c r="G2" s="2"/>
      <c r="H2" s="2"/>
    </row>
    <row r="3" spans="2:8" ht="13.5">
      <c r="B3" s="3" t="s">
        <v>1</v>
      </c>
      <c r="C3" s="3"/>
      <c r="D3" s="3"/>
      <c r="E3" s="3"/>
      <c r="F3" s="3"/>
      <c r="G3" s="3"/>
      <c r="H3" s="3"/>
    </row>
    <row r="4" spans="2:8" ht="25.5">
      <c r="B4" s="4" t="s">
        <v>3</v>
      </c>
      <c r="C4" s="4" t="s">
        <v>5</v>
      </c>
      <c r="D4" s="5" t="s">
        <v>7</v>
      </c>
      <c r="E4" s="5" t="s">
        <v>9</v>
      </c>
      <c r="F4" s="5" t="s">
        <v>11</v>
      </c>
      <c r="G4" s="5" t="s">
        <v>13</v>
      </c>
      <c r="H4" s="5" t="s">
        <v>15</v>
      </c>
    </row>
    <row r="5" spans="1:8" s="6" customFormat="1" ht="10.5">
      <c r="A5" s="6" t="s">
        <v>16</v>
      </c>
      <c r="B5" s="7" t="s">
        <v>17</v>
      </c>
      <c r="C5" s="9" t="s">
        <v>18</v>
      </c>
      <c r="D5" s="10"/>
      <c r="E5" s="10"/>
      <c r="F5" s="10"/>
      <c r="G5" s="10"/>
      <c r="H5" s="8"/>
    </row>
    <row r="6" spans="1:8" s="6" customFormat="1" ht="10.5">
      <c r="A6" s="6" t="s">
        <v>16</v>
      </c>
      <c r="B6" s="7" t="s">
        <v>19</v>
      </c>
      <c r="C6" s="9" t="s">
        <v>20</v>
      </c>
      <c r="D6" s="10"/>
      <c r="E6" s="10"/>
      <c r="F6" s="10"/>
      <c r="G6" s="10"/>
      <c r="H6" s="8"/>
    </row>
    <row r="7" spans="1:8" s="11" customFormat="1" ht="21.75">
      <c r="A7" s="11" t="s">
        <v>21</v>
      </c>
      <c r="B7" s="12" t="s">
        <v>17</v>
      </c>
      <c r="C7" s="12" t="s">
        <v>22</v>
      </c>
      <c r="D7" s="13" t="s">
        <v>23</v>
      </c>
      <c r="E7" s="12" t="s">
        <v>24</v>
      </c>
      <c r="F7" s="14">
        <v>30</v>
      </c>
      <c r="G7" s="14">
        <v>0</v>
      </c>
      <c r="H7" s="14">
        <f>ROUND(F7*G7,2)</f>
        <v>0</v>
      </c>
    </row>
    <row r="8" spans="1:8" s="11" customFormat="1" ht="32.25">
      <c r="A8" s="11" t="s">
        <v>21</v>
      </c>
      <c r="B8" s="12" t="s">
        <v>25</v>
      </c>
      <c r="C8" s="12" t="s">
        <v>26</v>
      </c>
      <c r="D8" s="13" t="s">
        <v>27</v>
      </c>
      <c r="E8" s="12" t="s">
        <v>24</v>
      </c>
      <c r="F8" s="14">
        <v>210</v>
      </c>
      <c r="G8" s="14">
        <v>0</v>
      </c>
      <c r="H8" s="14">
        <f>ROUND(F8*G8,2)</f>
        <v>0</v>
      </c>
    </row>
    <row r="9" spans="1:8" s="11" customFormat="1" ht="32.25">
      <c r="A9" s="11" t="s">
        <v>21</v>
      </c>
      <c r="B9" s="12" t="s">
        <v>28</v>
      </c>
      <c r="C9" s="12" t="s">
        <v>29</v>
      </c>
      <c r="D9" s="13" t="s">
        <v>30</v>
      </c>
      <c r="E9" s="12" t="s">
        <v>24</v>
      </c>
      <c r="F9" s="14">
        <v>232.5</v>
      </c>
      <c r="G9" s="14">
        <v>0</v>
      </c>
      <c r="H9" s="14">
        <f>ROUND(F9*G9,2)</f>
        <v>0</v>
      </c>
    </row>
    <row r="10" spans="2:8" s="6" customFormat="1" ht="10.5">
      <c r="B10" s="16" t="str">
        <f>CONCATENATE("Razem - ",C6)</f>
        <v>Razem - Roboty przygotowawcze</v>
      </c>
      <c r="C10" s="15"/>
      <c r="D10" s="15"/>
      <c r="E10" s="15"/>
      <c r="F10" s="15"/>
      <c r="G10" s="15"/>
      <c r="H10" s="17">
        <f>SUM(H7:H9)</f>
        <v>0</v>
      </c>
    </row>
    <row r="11" spans="1:8" s="6" customFormat="1" ht="10.5">
      <c r="A11" s="6" t="s">
        <v>16</v>
      </c>
      <c r="B11" s="7" t="s">
        <v>31</v>
      </c>
      <c r="C11" s="9" t="s">
        <v>32</v>
      </c>
      <c r="D11" s="10"/>
      <c r="E11" s="10"/>
      <c r="F11" s="10"/>
      <c r="G11" s="10"/>
      <c r="H11" s="8"/>
    </row>
    <row r="12" spans="1:8" s="11" customFormat="1" ht="21.75">
      <c r="A12" s="11" t="s">
        <v>21</v>
      </c>
      <c r="B12" s="12" t="s">
        <v>33</v>
      </c>
      <c r="C12" s="12" t="s">
        <v>34</v>
      </c>
      <c r="D12" s="13" t="s">
        <v>35</v>
      </c>
      <c r="E12" s="12" t="s">
        <v>24</v>
      </c>
      <c r="F12" s="14">
        <v>221.25</v>
      </c>
      <c r="G12" s="14">
        <v>0</v>
      </c>
      <c r="H12" s="14">
        <f>ROUND(F12*G12,2)</f>
        <v>0</v>
      </c>
    </row>
    <row r="13" spans="1:8" s="11" customFormat="1" ht="32.25">
      <c r="A13" s="11" t="s">
        <v>21</v>
      </c>
      <c r="B13" s="12" t="s">
        <v>36</v>
      </c>
      <c r="C13" s="12" t="s">
        <v>37</v>
      </c>
      <c r="D13" s="13" t="s">
        <v>38</v>
      </c>
      <c r="E13" s="12" t="s">
        <v>24</v>
      </c>
      <c r="F13" s="14">
        <v>221.25</v>
      </c>
      <c r="G13" s="14">
        <v>0</v>
      </c>
      <c r="H13" s="14">
        <f>ROUND(F13*G13,2)</f>
        <v>0</v>
      </c>
    </row>
    <row r="14" spans="1:8" s="11" customFormat="1" ht="21.75">
      <c r="A14" s="11" t="s">
        <v>21</v>
      </c>
      <c r="B14" s="12" t="s">
        <v>39</v>
      </c>
      <c r="C14" s="12" t="s">
        <v>34</v>
      </c>
      <c r="D14" s="13" t="s">
        <v>35</v>
      </c>
      <c r="E14" s="12" t="s">
        <v>24</v>
      </c>
      <c r="F14" s="14">
        <v>221.25</v>
      </c>
      <c r="G14" s="14">
        <v>0</v>
      </c>
      <c r="H14" s="14">
        <f>ROUND(F14*G14,2)</f>
        <v>0</v>
      </c>
    </row>
    <row r="15" spans="1:8" s="11" customFormat="1" ht="43.5">
      <c r="A15" s="11" t="s">
        <v>21</v>
      </c>
      <c r="B15" s="12" t="s">
        <v>40</v>
      </c>
      <c r="C15" s="12" t="s">
        <v>41</v>
      </c>
      <c r="D15" s="13" t="s">
        <v>42</v>
      </c>
      <c r="E15" s="12" t="s">
        <v>24</v>
      </c>
      <c r="F15" s="14">
        <v>221.25</v>
      </c>
      <c r="G15" s="14">
        <v>0</v>
      </c>
      <c r="H15" s="14">
        <f>ROUND(F15*G15,2)</f>
        <v>0</v>
      </c>
    </row>
    <row r="16" spans="1:8" s="11" customFormat="1" ht="32.25">
      <c r="A16" s="11" t="s">
        <v>21</v>
      </c>
      <c r="B16" s="12" t="s">
        <v>43</v>
      </c>
      <c r="C16" s="12" t="s">
        <v>44</v>
      </c>
      <c r="D16" s="13" t="s">
        <v>45</v>
      </c>
      <c r="E16" s="12" t="s">
        <v>24</v>
      </c>
      <c r="F16" s="14">
        <v>37.5</v>
      </c>
      <c r="G16" s="14">
        <v>0</v>
      </c>
      <c r="H16" s="14">
        <f>ROUND(F16*G16,2)</f>
        <v>0</v>
      </c>
    </row>
    <row r="17" spans="2:8" s="6" customFormat="1" ht="10.5">
      <c r="B17" s="16" t="str">
        <f>CONCATENATE("Razem - ",C11)</f>
        <v>Razem - Nawierzchnia asfaltowa</v>
      </c>
      <c r="C17" s="15"/>
      <c r="D17" s="15"/>
      <c r="E17" s="15"/>
      <c r="F17" s="15"/>
      <c r="G17" s="15"/>
      <c r="H17" s="17">
        <f>SUM(H12:H16)</f>
        <v>0</v>
      </c>
    </row>
    <row r="18" spans="2:8" s="6" customFormat="1" ht="10.5">
      <c r="B18" s="16" t="str">
        <f>CONCATENATE("Razem - ",C5)</f>
        <v>Razem - Droga Warzechówka 75mb</v>
      </c>
      <c r="C18" s="15"/>
      <c r="D18" s="15"/>
      <c r="E18" s="15"/>
      <c r="F18" s="15"/>
      <c r="G18" s="15"/>
      <c r="H18" s="17">
        <f>SUM(H7:H9,H12:H16)</f>
        <v>0</v>
      </c>
    </row>
    <row r="19" spans="1:8" s="6" customFormat="1" ht="10.5">
      <c r="A19" s="6" t="s">
        <v>16</v>
      </c>
      <c r="B19" s="7" t="s">
        <v>25</v>
      </c>
      <c r="C19" s="9" t="s">
        <v>46</v>
      </c>
      <c r="D19" s="10"/>
      <c r="E19" s="10"/>
      <c r="F19" s="10"/>
      <c r="G19" s="10"/>
      <c r="H19" s="8"/>
    </row>
    <row r="20" spans="1:8" s="6" customFormat="1" ht="10.5">
      <c r="A20" s="6" t="s">
        <v>16</v>
      </c>
      <c r="B20" s="7" t="s">
        <v>47</v>
      </c>
      <c r="C20" s="9" t="s">
        <v>20</v>
      </c>
      <c r="D20" s="10"/>
      <c r="E20" s="10"/>
      <c r="F20" s="10"/>
      <c r="G20" s="10"/>
      <c r="H20" s="8"/>
    </row>
    <row r="21" spans="1:8" s="11" customFormat="1" ht="21.75">
      <c r="A21" s="11" t="s">
        <v>21</v>
      </c>
      <c r="B21" s="12" t="s">
        <v>48</v>
      </c>
      <c r="C21" s="12" t="s">
        <v>22</v>
      </c>
      <c r="D21" s="13" t="s">
        <v>23</v>
      </c>
      <c r="E21" s="12" t="s">
        <v>24</v>
      </c>
      <c r="F21" s="14">
        <v>82.8</v>
      </c>
      <c r="G21" s="14">
        <v>0</v>
      </c>
      <c r="H21" s="14">
        <f>ROUND(F21*G21,2)</f>
        <v>0</v>
      </c>
    </row>
    <row r="22" spans="1:8" s="11" customFormat="1" ht="21.75">
      <c r="A22" s="11" t="s">
        <v>21</v>
      </c>
      <c r="B22" s="12" t="s">
        <v>49</v>
      </c>
      <c r="C22" s="12" t="s">
        <v>50</v>
      </c>
      <c r="D22" s="13" t="s">
        <v>51</v>
      </c>
      <c r="E22" s="12" t="s">
        <v>52</v>
      </c>
      <c r="F22" s="14">
        <v>122</v>
      </c>
      <c r="G22" s="14">
        <v>0</v>
      </c>
      <c r="H22" s="14">
        <f>ROUND(F22*G22,2)</f>
        <v>0</v>
      </c>
    </row>
    <row r="23" spans="1:8" s="11" customFormat="1" ht="32.25">
      <c r="A23" s="11" t="s">
        <v>21</v>
      </c>
      <c r="B23" s="12" t="s">
        <v>53</v>
      </c>
      <c r="C23" s="12" t="s">
        <v>29</v>
      </c>
      <c r="D23" s="13" t="s">
        <v>30</v>
      </c>
      <c r="E23" s="12" t="s">
        <v>24</v>
      </c>
      <c r="F23" s="14">
        <v>487.8</v>
      </c>
      <c r="G23" s="14">
        <v>0</v>
      </c>
      <c r="H23" s="14">
        <f>ROUND(F23*G23,2)</f>
        <v>0</v>
      </c>
    </row>
    <row r="24" spans="2:8" s="6" customFormat="1" ht="10.5">
      <c r="B24" s="16" t="str">
        <f>CONCATENATE("Razem - ",C20)</f>
        <v>Razem - Roboty przygotowawcze</v>
      </c>
      <c r="C24" s="15"/>
      <c r="D24" s="15"/>
      <c r="E24" s="15"/>
      <c r="F24" s="15"/>
      <c r="G24" s="15"/>
      <c r="H24" s="17">
        <f>SUM(H21:H23)</f>
        <v>0</v>
      </c>
    </row>
    <row r="25" spans="1:8" s="6" customFormat="1" ht="10.5">
      <c r="A25" s="6" t="s">
        <v>16</v>
      </c>
      <c r="B25" s="7" t="s">
        <v>54</v>
      </c>
      <c r="C25" s="9" t="s">
        <v>32</v>
      </c>
      <c r="D25" s="10"/>
      <c r="E25" s="10"/>
      <c r="F25" s="10"/>
      <c r="G25" s="10"/>
      <c r="H25" s="8"/>
    </row>
    <row r="26" spans="1:8" s="11" customFormat="1" ht="32.25">
      <c r="A26" s="11" t="s">
        <v>21</v>
      </c>
      <c r="B26" s="12" t="s">
        <v>55</v>
      </c>
      <c r="C26" s="12" t="s">
        <v>37</v>
      </c>
      <c r="D26" s="13" t="s">
        <v>38</v>
      </c>
      <c r="E26" s="12" t="s">
        <v>24</v>
      </c>
      <c r="F26" s="14">
        <v>455.4</v>
      </c>
      <c r="G26" s="14">
        <v>0</v>
      </c>
      <c r="H26" s="14">
        <f>ROUND(F26*G26,2)</f>
        <v>0</v>
      </c>
    </row>
    <row r="27" spans="1:8" s="11" customFormat="1" ht="21.75">
      <c r="A27" s="11" t="s">
        <v>21</v>
      </c>
      <c r="B27" s="12" t="s">
        <v>56</v>
      </c>
      <c r="C27" s="12" t="s">
        <v>34</v>
      </c>
      <c r="D27" s="13" t="s">
        <v>35</v>
      </c>
      <c r="E27" s="12" t="s">
        <v>24</v>
      </c>
      <c r="F27" s="14">
        <v>455.4</v>
      </c>
      <c r="G27" s="14">
        <v>0</v>
      </c>
      <c r="H27" s="14">
        <f>ROUND(F27*G27,2)</f>
        <v>0</v>
      </c>
    </row>
    <row r="28" spans="1:8" s="11" customFormat="1" ht="43.5">
      <c r="A28" s="11" t="s">
        <v>21</v>
      </c>
      <c r="B28" s="12" t="s">
        <v>57</v>
      </c>
      <c r="C28" s="12" t="s">
        <v>58</v>
      </c>
      <c r="D28" s="13" t="s">
        <v>59</v>
      </c>
      <c r="E28" s="12" t="s">
        <v>24</v>
      </c>
      <c r="F28" s="14">
        <v>455</v>
      </c>
      <c r="G28" s="14">
        <v>0</v>
      </c>
      <c r="H28" s="14">
        <f>ROUND(F28*G28,2)</f>
        <v>0</v>
      </c>
    </row>
    <row r="29" spans="1:8" s="11" customFormat="1" ht="32.25">
      <c r="A29" s="11" t="s">
        <v>21</v>
      </c>
      <c r="B29" s="12" t="s">
        <v>60</v>
      </c>
      <c r="C29" s="12" t="s">
        <v>44</v>
      </c>
      <c r="D29" s="13" t="s">
        <v>45</v>
      </c>
      <c r="E29" s="12" t="s">
        <v>24</v>
      </c>
      <c r="F29" s="14">
        <v>87</v>
      </c>
      <c r="G29" s="14">
        <v>0</v>
      </c>
      <c r="H29" s="14">
        <f>ROUND(F29*G29,2)</f>
        <v>0</v>
      </c>
    </row>
    <row r="30" spans="2:8" s="6" customFormat="1" ht="10.5">
      <c r="B30" s="16" t="str">
        <f>CONCATENATE("Razem - ",C25)</f>
        <v>Razem - Nawierzchnia asfaltowa</v>
      </c>
      <c r="C30" s="15"/>
      <c r="D30" s="15"/>
      <c r="E30" s="15"/>
      <c r="F30" s="15"/>
      <c r="G30" s="15"/>
      <c r="H30" s="17">
        <f>SUM(H26:H29)</f>
        <v>0</v>
      </c>
    </row>
    <row r="31" spans="2:8" s="6" customFormat="1" ht="10.5">
      <c r="B31" s="16" t="str">
        <f>CONCATENATE("Razem - ",C19)</f>
        <v>Razem - Droga Kuklówka  odcinek dł.146mb</v>
      </c>
      <c r="C31" s="15"/>
      <c r="D31" s="15"/>
      <c r="E31" s="15"/>
      <c r="F31" s="15"/>
      <c r="G31" s="15"/>
      <c r="H31" s="17">
        <f>SUM(H21:H23,H26:H29)</f>
        <v>0</v>
      </c>
    </row>
    <row r="32" spans="1:8" s="6" customFormat="1" ht="10.5">
      <c r="A32" s="6" t="s">
        <v>16</v>
      </c>
      <c r="B32" s="7" t="s">
        <v>28</v>
      </c>
      <c r="C32" s="9" t="s">
        <v>61</v>
      </c>
      <c r="D32" s="10"/>
      <c r="E32" s="10"/>
      <c r="F32" s="10"/>
      <c r="G32" s="10"/>
      <c r="H32" s="8"/>
    </row>
    <row r="33" spans="1:8" s="6" customFormat="1" ht="10.5">
      <c r="A33" s="6" t="s">
        <v>16</v>
      </c>
      <c r="B33" s="7" t="s">
        <v>62</v>
      </c>
      <c r="C33" s="9" t="s">
        <v>20</v>
      </c>
      <c r="D33" s="10"/>
      <c r="E33" s="10"/>
      <c r="F33" s="10"/>
      <c r="G33" s="10"/>
      <c r="H33" s="8"/>
    </row>
    <row r="34" spans="1:8" s="11" customFormat="1" ht="21.75">
      <c r="A34" s="11" t="s">
        <v>21</v>
      </c>
      <c r="B34" s="12" t="s">
        <v>63</v>
      </c>
      <c r="C34" s="12" t="s">
        <v>22</v>
      </c>
      <c r="D34" s="13" t="s">
        <v>23</v>
      </c>
      <c r="E34" s="12" t="s">
        <v>24</v>
      </c>
      <c r="F34" s="14">
        <v>148</v>
      </c>
      <c r="G34" s="14">
        <v>0</v>
      </c>
      <c r="H34" s="14">
        <f aca="true" t="shared" si="0" ref="H34:H39">ROUND(F34*G34,2)</f>
        <v>0</v>
      </c>
    </row>
    <row r="35" spans="1:8" s="11" customFormat="1" ht="54">
      <c r="A35" s="11" t="s">
        <v>21</v>
      </c>
      <c r="B35" s="12" t="s">
        <v>64</v>
      </c>
      <c r="C35" s="12" t="s">
        <v>65</v>
      </c>
      <c r="D35" s="13" t="s">
        <v>66</v>
      </c>
      <c r="E35" s="12" t="s">
        <v>67</v>
      </c>
      <c r="F35" s="14">
        <v>5.44</v>
      </c>
      <c r="G35" s="14">
        <v>0</v>
      </c>
      <c r="H35" s="14">
        <f t="shared" si="0"/>
        <v>0</v>
      </c>
    </row>
    <row r="36" spans="1:8" s="11" customFormat="1" ht="21.75">
      <c r="A36" s="11" t="s">
        <v>21</v>
      </c>
      <c r="B36" s="12" t="s">
        <v>68</v>
      </c>
      <c r="C36" s="12" t="s">
        <v>69</v>
      </c>
      <c r="D36" s="13" t="s">
        <v>70</v>
      </c>
      <c r="E36" s="12" t="s">
        <v>52</v>
      </c>
      <c r="F36" s="14">
        <v>4</v>
      </c>
      <c r="G36" s="14">
        <v>0</v>
      </c>
      <c r="H36" s="14">
        <f t="shared" si="0"/>
        <v>0</v>
      </c>
    </row>
    <row r="37" spans="1:8" s="11" customFormat="1" ht="21.75">
      <c r="A37" s="11" t="s">
        <v>21</v>
      </c>
      <c r="B37" s="12" t="s">
        <v>71</v>
      </c>
      <c r="C37" s="12" t="s">
        <v>72</v>
      </c>
      <c r="D37" s="13" t="s">
        <v>73</v>
      </c>
      <c r="E37" s="12" t="s">
        <v>67</v>
      </c>
      <c r="F37" s="14">
        <v>0.24</v>
      </c>
      <c r="G37" s="14">
        <v>0</v>
      </c>
      <c r="H37" s="14">
        <f t="shared" si="0"/>
        <v>0</v>
      </c>
    </row>
    <row r="38" spans="1:8" s="11" customFormat="1" ht="21.75">
      <c r="A38" s="11" t="s">
        <v>21</v>
      </c>
      <c r="B38" s="12" t="s">
        <v>74</v>
      </c>
      <c r="C38" s="12" t="s">
        <v>75</v>
      </c>
      <c r="D38" s="13" t="s">
        <v>76</v>
      </c>
      <c r="E38" s="12" t="s">
        <v>52</v>
      </c>
      <c r="F38" s="14">
        <v>15</v>
      </c>
      <c r="G38" s="14">
        <v>0</v>
      </c>
      <c r="H38" s="14">
        <f t="shared" si="0"/>
        <v>0</v>
      </c>
    </row>
    <row r="39" spans="1:8" s="11" customFormat="1" ht="32.25">
      <c r="A39" s="11" t="s">
        <v>21</v>
      </c>
      <c r="B39" s="12" t="s">
        <v>77</v>
      </c>
      <c r="C39" s="12" t="s">
        <v>29</v>
      </c>
      <c r="D39" s="13" t="s">
        <v>78</v>
      </c>
      <c r="E39" s="12" t="s">
        <v>24</v>
      </c>
      <c r="F39" s="14">
        <v>553.5</v>
      </c>
      <c r="G39" s="14">
        <v>0</v>
      </c>
      <c r="H39" s="14">
        <f t="shared" si="0"/>
        <v>0</v>
      </c>
    </row>
    <row r="40" spans="2:8" s="6" customFormat="1" ht="10.5">
      <c r="B40" s="16" t="str">
        <f>CONCATENATE("Razem - ",C33)</f>
        <v>Razem - Roboty przygotowawcze</v>
      </c>
      <c r="C40" s="15"/>
      <c r="D40" s="15"/>
      <c r="E40" s="15"/>
      <c r="F40" s="15"/>
      <c r="G40" s="15"/>
      <c r="H40" s="17">
        <f>SUM(H34:H39)</f>
        <v>0</v>
      </c>
    </row>
    <row r="41" spans="1:8" s="6" customFormat="1" ht="10.5">
      <c r="A41" s="6" t="s">
        <v>16</v>
      </c>
      <c r="B41" s="7" t="s">
        <v>79</v>
      </c>
      <c r="C41" s="9" t="s">
        <v>32</v>
      </c>
      <c r="D41" s="10"/>
      <c r="E41" s="10"/>
      <c r="F41" s="10"/>
      <c r="G41" s="10"/>
      <c r="H41" s="8"/>
    </row>
    <row r="42" spans="1:8" s="11" customFormat="1" ht="32.25">
      <c r="A42" s="11" t="s">
        <v>21</v>
      </c>
      <c r="B42" s="12" t="s">
        <v>80</v>
      </c>
      <c r="C42" s="12" t="s">
        <v>37</v>
      </c>
      <c r="D42" s="13" t="s">
        <v>38</v>
      </c>
      <c r="E42" s="12" t="s">
        <v>24</v>
      </c>
      <c r="F42" s="14">
        <v>552.25</v>
      </c>
      <c r="G42" s="14">
        <v>0</v>
      </c>
      <c r="H42" s="14">
        <f>ROUND(F42*G42,2)</f>
        <v>0</v>
      </c>
    </row>
    <row r="43" spans="1:8" s="11" customFormat="1" ht="21.75">
      <c r="A43" s="11" t="s">
        <v>21</v>
      </c>
      <c r="B43" s="12" t="s">
        <v>81</v>
      </c>
      <c r="C43" s="12" t="s">
        <v>34</v>
      </c>
      <c r="D43" s="13" t="s">
        <v>35</v>
      </c>
      <c r="E43" s="12" t="s">
        <v>24</v>
      </c>
      <c r="F43" s="14">
        <v>552.25</v>
      </c>
      <c r="G43" s="14">
        <v>0</v>
      </c>
      <c r="H43" s="14">
        <f>ROUND(F43*G43,2)</f>
        <v>0</v>
      </c>
    </row>
    <row r="44" spans="1:8" s="11" customFormat="1" ht="43.5">
      <c r="A44" s="11" t="s">
        <v>21</v>
      </c>
      <c r="B44" s="12" t="s">
        <v>82</v>
      </c>
      <c r="C44" s="12" t="s">
        <v>58</v>
      </c>
      <c r="D44" s="13" t="s">
        <v>59</v>
      </c>
      <c r="E44" s="12" t="s">
        <v>24</v>
      </c>
      <c r="F44" s="14">
        <v>552.25</v>
      </c>
      <c r="G44" s="14">
        <v>0</v>
      </c>
      <c r="H44" s="14">
        <f>ROUND(F44*G44,2)</f>
        <v>0</v>
      </c>
    </row>
    <row r="45" spans="1:8" s="11" customFormat="1" ht="32.25">
      <c r="A45" s="11" t="s">
        <v>21</v>
      </c>
      <c r="B45" s="12" t="s">
        <v>83</v>
      </c>
      <c r="C45" s="12" t="s">
        <v>44</v>
      </c>
      <c r="D45" s="13" t="s">
        <v>45</v>
      </c>
      <c r="E45" s="12" t="s">
        <v>24</v>
      </c>
      <c r="F45" s="14">
        <v>92.5</v>
      </c>
      <c r="G45" s="14">
        <v>0</v>
      </c>
      <c r="H45" s="14">
        <f>ROUND(F45*G45,2)</f>
        <v>0</v>
      </c>
    </row>
    <row r="46" spans="2:8" s="6" customFormat="1" ht="10.5">
      <c r="B46" s="16" t="str">
        <f>CONCATENATE("Razem - ",C41)</f>
        <v>Razem - Nawierzchnia asfaltowa</v>
      </c>
      <c r="C46" s="15"/>
      <c r="D46" s="15"/>
      <c r="E46" s="15"/>
      <c r="F46" s="15"/>
      <c r="G46" s="15"/>
      <c r="H46" s="17">
        <f>SUM(H42:H45)</f>
        <v>0</v>
      </c>
    </row>
    <row r="47" spans="2:8" s="6" customFormat="1" ht="10.5">
      <c r="B47" s="16" t="str">
        <f>CONCATENATE("Razem - ",C32)</f>
        <v>Razem - Droga Toczki</v>
      </c>
      <c r="C47" s="15"/>
      <c r="D47" s="15"/>
      <c r="E47" s="15"/>
      <c r="F47" s="15"/>
      <c r="G47" s="15"/>
      <c r="H47" s="17">
        <f>SUM(H34:H39,H42:H45)</f>
        <v>0</v>
      </c>
    </row>
    <row r="48" spans="1:8" s="6" customFormat="1" ht="10.5">
      <c r="A48" s="6" t="s">
        <v>16</v>
      </c>
      <c r="B48" s="7" t="s">
        <v>33</v>
      </c>
      <c r="C48" s="9" t="s">
        <v>84</v>
      </c>
      <c r="D48" s="10"/>
      <c r="E48" s="10"/>
      <c r="F48" s="10"/>
      <c r="G48" s="10"/>
      <c r="H48" s="8"/>
    </row>
    <row r="49" spans="1:8" s="6" customFormat="1" ht="10.5">
      <c r="A49" s="6" t="s">
        <v>16</v>
      </c>
      <c r="B49" s="7" t="s">
        <v>85</v>
      </c>
      <c r="C49" s="9" t="s">
        <v>86</v>
      </c>
      <c r="D49" s="10"/>
      <c r="E49" s="10"/>
      <c r="F49" s="10"/>
      <c r="G49" s="10"/>
      <c r="H49" s="8"/>
    </row>
    <row r="50" spans="1:8" s="11" customFormat="1" ht="21.75">
      <c r="A50" s="11" t="s">
        <v>21</v>
      </c>
      <c r="B50" s="12" t="s">
        <v>87</v>
      </c>
      <c r="C50" s="12" t="s">
        <v>22</v>
      </c>
      <c r="D50" s="13" t="s">
        <v>23</v>
      </c>
      <c r="E50" s="12" t="s">
        <v>24</v>
      </c>
      <c r="F50" s="14">
        <v>54</v>
      </c>
      <c r="G50" s="14">
        <v>0</v>
      </c>
      <c r="H50" s="14">
        <f aca="true" t="shared" si="1" ref="H50:H55">ROUND(F50*G50,2)</f>
        <v>0</v>
      </c>
    </row>
    <row r="51" spans="1:8" s="11" customFormat="1" ht="21.75">
      <c r="A51" s="11" t="s">
        <v>21</v>
      </c>
      <c r="B51" s="12" t="s">
        <v>88</v>
      </c>
      <c r="C51" s="12" t="s">
        <v>89</v>
      </c>
      <c r="D51" s="13" t="s">
        <v>90</v>
      </c>
      <c r="E51" s="12" t="s">
        <v>52</v>
      </c>
      <c r="F51" s="14">
        <v>100</v>
      </c>
      <c r="G51" s="14">
        <v>0</v>
      </c>
      <c r="H51" s="14">
        <f t="shared" si="1"/>
        <v>0</v>
      </c>
    </row>
    <row r="52" spans="1:8" s="11" customFormat="1" ht="32.25">
      <c r="A52" s="11" t="s">
        <v>21</v>
      </c>
      <c r="B52" s="12" t="s">
        <v>91</v>
      </c>
      <c r="C52" s="12" t="s">
        <v>92</v>
      </c>
      <c r="D52" s="13" t="s">
        <v>93</v>
      </c>
      <c r="E52" s="12" t="s">
        <v>52</v>
      </c>
      <c r="F52" s="14">
        <v>3.5</v>
      </c>
      <c r="G52" s="14">
        <v>0</v>
      </c>
      <c r="H52" s="14">
        <f t="shared" si="1"/>
        <v>0</v>
      </c>
    </row>
    <row r="53" spans="1:8" s="11" customFormat="1" ht="21.75">
      <c r="A53" s="11" t="s">
        <v>21</v>
      </c>
      <c r="B53" s="12" t="s">
        <v>94</v>
      </c>
      <c r="C53" s="12" t="s">
        <v>95</v>
      </c>
      <c r="D53" s="13" t="s">
        <v>96</v>
      </c>
      <c r="E53" s="12" t="s">
        <v>67</v>
      </c>
      <c r="F53" s="14">
        <v>0.525</v>
      </c>
      <c r="G53" s="14">
        <v>0</v>
      </c>
      <c r="H53" s="14">
        <f t="shared" si="1"/>
        <v>0</v>
      </c>
    </row>
    <row r="54" spans="1:8" s="11" customFormat="1" ht="32.25">
      <c r="A54" s="11" t="s">
        <v>21</v>
      </c>
      <c r="B54" s="12" t="s">
        <v>97</v>
      </c>
      <c r="C54" s="12" t="s">
        <v>98</v>
      </c>
      <c r="D54" s="13" t="s">
        <v>99</v>
      </c>
      <c r="E54" s="12" t="s">
        <v>52</v>
      </c>
      <c r="F54" s="14">
        <v>3.5</v>
      </c>
      <c r="G54" s="14">
        <v>0</v>
      </c>
      <c r="H54" s="14">
        <f t="shared" si="1"/>
        <v>0</v>
      </c>
    </row>
    <row r="55" spans="1:8" s="11" customFormat="1" ht="32.25">
      <c r="A55" s="11" t="s">
        <v>21</v>
      </c>
      <c r="B55" s="12" t="s">
        <v>100</v>
      </c>
      <c r="C55" s="12" t="s">
        <v>101</v>
      </c>
      <c r="D55" s="13" t="s">
        <v>102</v>
      </c>
      <c r="E55" s="12" t="s">
        <v>24</v>
      </c>
      <c r="F55" s="14">
        <v>1.4</v>
      </c>
      <c r="G55" s="14">
        <v>0</v>
      </c>
      <c r="H55" s="14">
        <f t="shared" si="1"/>
        <v>0</v>
      </c>
    </row>
    <row r="56" spans="2:8" s="6" customFormat="1" ht="10.5">
      <c r="B56" s="16" t="str">
        <f>CONCATENATE("Razem - ",C49)</f>
        <v>Razem - Roboty przygotowawcze remont odwodnienia</v>
      </c>
      <c r="C56" s="15"/>
      <c r="D56" s="15"/>
      <c r="E56" s="15"/>
      <c r="F56" s="15"/>
      <c r="G56" s="15"/>
      <c r="H56" s="17">
        <f>SUM(H50:H55)</f>
        <v>0</v>
      </c>
    </row>
    <row r="57" spans="1:8" s="6" customFormat="1" ht="10.5">
      <c r="A57" s="6" t="s">
        <v>16</v>
      </c>
      <c r="B57" s="7" t="s">
        <v>103</v>
      </c>
      <c r="C57" s="9" t="s">
        <v>104</v>
      </c>
      <c r="D57" s="10"/>
      <c r="E57" s="10"/>
      <c r="F57" s="10"/>
      <c r="G57" s="10"/>
      <c r="H57" s="8"/>
    </row>
    <row r="58" spans="1:8" s="11" customFormat="1" ht="32.25">
      <c r="A58" s="11" t="s">
        <v>21</v>
      </c>
      <c r="B58" s="12" t="s">
        <v>105</v>
      </c>
      <c r="C58" s="12" t="s">
        <v>106</v>
      </c>
      <c r="D58" s="13" t="s">
        <v>107</v>
      </c>
      <c r="E58" s="12" t="s">
        <v>24</v>
      </c>
      <c r="F58" s="14">
        <v>25.5</v>
      </c>
      <c r="G58" s="14">
        <v>0</v>
      </c>
      <c r="H58" s="14">
        <f>ROUND(F58*G58,2)</f>
        <v>0</v>
      </c>
    </row>
    <row r="59" spans="1:8" s="11" customFormat="1" ht="32.25">
      <c r="A59" s="11" t="s">
        <v>21</v>
      </c>
      <c r="B59" s="12" t="s">
        <v>108</v>
      </c>
      <c r="C59" s="12" t="s">
        <v>109</v>
      </c>
      <c r="D59" s="13" t="s">
        <v>110</v>
      </c>
      <c r="E59" s="12" t="s">
        <v>24</v>
      </c>
      <c r="F59" s="14">
        <v>25.5</v>
      </c>
      <c r="G59" s="14">
        <v>0</v>
      </c>
      <c r="H59" s="14">
        <f>ROUND(F59*G59,2)</f>
        <v>0</v>
      </c>
    </row>
    <row r="60" spans="1:8" s="11" customFormat="1" ht="21.75">
      <c r="A60" s="11" t="s">
        <v>21</v>
      </c>
      <c r="B60" s="12" t="s">
        <v>111</v>
      </c>
      <c r="C60" s="12" t="s">
        <v>112</v>
      </c>
      <c r="D60" s="13" t="s">
        <v>113</v>
      </c>
      <c r="E60" s="12" t="s">
        <v>24</v>
      </c>
      <c r="F60" s="14">
        <v>22.5</v>
      </c>
      <c r="G60" s="14">
        <v>0</v>
      </c>
      <c r="H60" s="14">
        <f>ROUND(F60*G60,2)</f>
        <v>0</v>
      </c>
    </row>
    <row r="61" spans="1:8" s="11" customFormat="1" ht="32.25">
      <c r="A61" s="11" t="s">
        <v>21</v>
      </c>
      <c r="B61" s="12" t="s">
        <v>114</v>
      </c>
      <c r="C61" s="12" t="s">
        <v>44</v>
      </c>
      <c r="D61" s="13" t="s">
        <v>45</v>
      </c>
      <c r="E61" s="12" t="s">
        <v>24</v>
      </c>
      <c r="F61" s="14">
        <v>3</v>
      </c>
      <c r="G61" s="14">
        <v>0</v>
      </c>
      <c r="H61" s="14">
        <f>ROUND(F61*G61,2)</f>
        <v>0</v>
      </c>
    </row>
    <row r="62" spans="2:8" s="6" customFormat="1" ht="10.5">
      <c r="B62" s="16" t="str">
        <f>CONCATENATE("Razem - ",C57)</f>
        <v>Razem - Uzupełenienie na łuku -płytami Jomb</v>
      </c>
      <c r="C62" s="15"/>
      <c r="D62" s="15"/>
      <c r="E62" s="15"/>
      <c r="F62" s="15"/>
      <c r="G62" s="15"/>
      <c r="H62" s="17">
        <f>SUM(H58:H61)</f>
        <v>0</v>
      </c>
    </row>
    <row r="63" spans="1:8" s="6" customFormat="1" ht="10.5">
      <c r="A63" s="6" t="s">
        <v>16</v>
      </c>
      <c r="B63" s="7" t="s">
        <v>115</v>
      </c>
      <c r="C63" s="9" t="s">
        <v>116</v>
      </c>
      <c r="D63" s="10"/>
      <c r="E63" s="10"/>
      <c r="F63" s="10"/>
      <c r="G63" s="10"/>
      <c r="H63" s="8"/>
    </row>
    <row r="64" spans="1:8" s="11" customFormat="1" ht="54">
      <c r="A64" s="11" t="s">
        <v>21</v>
      </c>
      <c r="B64" s="12" t="s">
        <v>117</v>
      </c>
      <c r="C64" s="12" t="s">
        <v>118</v>
      </c>
      <c r="D64" s="13" t="s">
        <v>119</v>
      </c>
      <c r="E64" s="12" t="s">
        <v>67</v>
      </c>
      <c r="F64" s="14">
        <v>8.55</v>
      </c>
      <c r="G64" s="14">
        <v>0</v>
      </c>
      <c r="H64" s="14">
        <f>ROUND(F64*G64,2)</f>
        <v>0</v>
      </c>
    </row>
    <row r="65" spans="1:8" s="11" customFormat="1" ht="32.25">
      <c r="A65" s="11" t="s">
        <v>21</v>
      </c>
      <c r="B65" s="12" t="s">
        <v>120</v>
      </c>
      <c r="C65" s="12" t="s">
        <v>109</v>
      </c>
      <c r="D65" s="13" t="s">
        <v>110</v>
      </c>
      <c r="E65" s="12" t="s">
        <v>24</v>
      </c>
      <c r="F65" s="14">
        <v>242.25</v>
      </c>
      <c r="G65" s="14">
        <v>0</v>
      </c>
      <c r="H65" s="14">
        <f>ROUND(F65*G65,2)</f>
        <v>0</v>
      </c>
    </row>
    <row r="66" spans="1:8" s="11" customFormat="1" ht="43.5">
      <c r="A66" s="11" t="s">
        <v>21</v>
      </c>
      <c r="B66" s="12" t="s">
        <v>121</v>
      </c>
      <c r="C66" s="12" t="s">
        <v>41</v>
      </c>
      <c r="D66" s="13" t="s">
        <v>122</v>
      </c>
      <c r="E66" s="12" t="s">
        <v>24</v>
      </c>
      <c r="F66" s="14">
        <v>233.75</v>
      </c>
      <c r="G66" s="14">
        <v>0</v>
      </c>
      <c r="H66" s="14">
        <f>ROUND(F66*G66,2)</f>
        <v>0</v>
      </c>
    </row>
    <row r="67" spans="1:8" s="11" customFormat="1" ht="21.75">
      <c r="A67" s="11" t="s">
        <v>21</v>
      </c>
      <c r="B67" s="12" t="s">
        <v>123</v>
      </c>
      <c r="C67" s="12" t="s">
        <v>34</v>
      </c>
      <c r="D67" s="13" t="s">
        <v>35</v>
      </c>
      <c r="E67" s="12" t="s">
        <v>24</v>
      </c>
      <c r="F67" s="14">
        <v>156.75</v>
      </c>
      <c r="G67" s="14">
        <v>0</v>
      </c>
      <c r="H67" s="14">
        <f>ROUND(F67*G67,2)</f>
        <v>0</v>
      </c>
    </row>
    <row r="68" spans="1:8" s="11" customFormat="1" ht="32.25">
      <c r="A68" s="11" t="s">
        <v>21</v>
      </c>
      <c r="B68" s="12" t="s">
        <v>124</v>
      </c>
      <c r="C68" s="12" t="s">
        <v>125</v>
      </c>
      <c r="D68" s="13" t="s">
        <v>45</v>
      </c>
      <c r="E68" s="12" t="s">
        <v>24</v>
      </c>
      <c r="F68" s="14">
        <v>51</v>
      </c>
      <c r="G68" s="14">
        <v>0</v>
      </c>
      <c r="H68" s="14">
        <f>ROUND(F68*G68,2)</f>
        <v>0</v>
      </c>
    </row>
    <row r="69" spans="2:8" s="6" customFormat="1" ht="10.5">
      <c r="B69" s="16" t="str">
        <f>CONCATENATE("Razem - ",C63)</f>
        <v>Razem - Nawierzchnia asfaltowa odc. 85 mb</v>
      </c>
      <c r="C69" s="15"/>
      <c r="D69" s="15"/>
      <c r="E69" s="15"/>
      <c r="F69" s="15"/>
      <c r="G69" s="15"/>
      <c r="H69" s="17">
        <f>SUM(H64:H68)</f>
        <v>0</v>
      </c>
    </row>
    <row r="70" spans="2:8" s="6" customFormat="1" ht="10.5">
      <c r="B70" s="16" t="str">
        <f>CONCATENATE("Razem - ",C48)</f>
        <v>Razem - Droga Wełczoń -Wyśnia</v>
      </c>
      <c r="C70" s="15"/>
      <c r="D70" s="15"/>
      <c r="E70" s="15"/>
      <c r="F70" s="15"/>
      <c r="G70" s="15"/>
      <c r="H70" s="17">
        <f>SUM(H50:H55,H58:H61,H64:H68)</f>
        <v>0</v>
      </c>
    </row>
    <row r="71" spans="1:8" s="6" customFormat="1" ht="10.5">
      <c r="A71" s="6" t="s">
        <v>16</v>
      </c>
      <c r="B71" s="7" t="s">
        <v>36</v>
      </c>
      <c r="C71" s="9" t="s">
        <v>126</v>
      </c>
      <c r="D71" s="10"/>
      <c r="E71" s="10"/>
      <c r="F71" s="10"/>
      <c r="G71" s="10"/>
      <c r="H71" s="8"/>
    </row>
    <row r="72" spans="1:8" s="11" customFormat="1" ht="32.25">
      <c r="A72" s="11" t="s">
        <v>21</v>
      </c>
      <c r="B72" s="12" t="s">
        <v>127</v>
      </c>
      <c r="C72" s="12" t="s">
        <v>29</v>
      </c>
      <c r="D72" s="13" t="s">
        <v>128</v>
      </c>
      <c r="E72" s="12" t="s">
        <v>24</v>
      </c>
      <c r="F72" s="14">
        <v>418.6</v>
      </c>
      <c r="G72" s="14">
        <v>0</v>
      </c>
      <c r="H72" s="14">
        <f>ROUND(F72*G72,2)</f>
        <v>0</v>
      </c>
    </row>
    <row r="73" spans="1:8" s="11" customFormat="1" ht="32.25">
      <c r="A73" s="11" t="s">
        <v>21</v>
      </c>
      <c r="B73" s="12" t="s">
        <v>129</v>
      </c>
      <c r="C73" s="12" t="s">
        <v>37</v>
      </c>
      <c r="D73" s="13" t="s">
        <v>38</v>
      </c>
      <c r="E73" s="12" t="s">
        <v>24</v>
      </c>
      <c r="F73" s="14">
        <v>418.6</v>
      </c>
      <c r="G73" s="14">
        <v>0</v>
      </c>
      <c r="H73" s="14">
        <f>ROUND(F73*G73,2)</f>
        <v>0</v>
      </c>
    </row>
    <row r="74" spans="1:8" s="11" customFormat="1" ht="21.75">
      <c r="A74" s="11" t="s">
        <v>21</v>
      </c>
      <c r="B74" s="12" t="s">
        <v>130</v>
      </c>
      <c r="C74" s="12" t="s">
        <v>34</v>
      </c>
      <c r="D74" s="13" t="s">
        <v>35</v>
      </c>
      <c r="E74" s="12" t="s">
        <v>24</v>
      </c>
      <c r="F74" s="14">
        <v>418.6</v>
      </c>
      <c r="G74" s="14">
        <v>0</v>
      </c>
      <c r="H74" s="14">
        <f>ROUND(F74*G74,2)</f>
        <v>0</v>
      </c>
    </row>
    <row r="75" spans="1:8" s="11" customFormat="1" ht="43.5">
      <c r="A75" s="11" t="s">
        <v>21</v>
      </c>
      <c r="B75" s="12" t="s">
        <v>131</v>
      </c>
      <c r="C75" s="12" t="s">
        <v>58</v>
      </c>
      <c r="D75" s="13" t="s">
        <v>59</v>
      </c>
      <c r="E75" s="12" t="s">
        <v>24</v>
      </c>
      <c r="F75" s="14">
        <v>360.6</v>
      </c>
      <c r="G75" s="14">
        <v>0</v>
      </c>
      <c r="H75" s="14">
        <f>ROUND(F75*G75,2)</f>
        <v>0</v>
      </c>
    </row>
    <row r="76" spans="1:8" s="11" customFormat="1" ht="32.25">
      <c r="A76" s="11" t="s">
        <v>21</v>
      </c>
      <c r="B76" s="12" t="s">
        <v>132</v>
      </c>
      <c r="C76" s="12" t="s">
        <v>44</v>
      </c>
      <c r="D76" s="13" t="s">
        <v>45</v>
      </c>
      <c r="E76" s="12" t="s">
        <v>24</v>
      </c>
      <c r="F76" s="14">
        <v>134</v>
      </c>
      <c r="G76" s="14">
        <v>0</v>
      </c>
      <c r="H76" s="14">
        <f>ROUND(F76*G76,2)</f>
        <v>0</v>
      </c>
    </row>
    <row r="77" spans="2:8" s="6" customFormat="1" ht="10.5">
      <c r="B77" s="16" t="str">
        <f>CONCATENATE("Razem - ",C71)</f>
        <v>Razem - Droga Policzne Górne</v>
      </c>
      <c r="C77" s="15"/>
      <c r="D77" s="15"/>
      <c r="E77" s="15"/>
      <c r="F77" s="15"/>
      <c r="G77" s="15"/>
      <c r="H77" s="17">
        <f>SUM(H72:H76)</f>
        <v>0</v>
      </c>
    </row>
    <row r="78" spans="1:8" s="6" customFormat="1" ht="10.5">
      <c r="A78" s="6" t="s">
        <v>16</v>
      </c>
      <c r="B78" s="7" t="s">
        <v>39</v>
      </c>
      <c r="C78" s="9" t="s">
        <v>133</v>
      </c>
      <c r="D78" s="10"/>
      <c r="E78" s="10"/>
      <c r="F78" s="10"/>
      <c r="G78" s="10"/>
      <c r="H78" s="8"/>
    </row>
    <row r="79" spans="1:8" s="6" customFormat="1" ht="10.5">
      <c r="A79" s="6" t="s">
        <v>16</v>
      </c>
      <c r="B79" s="7" t="s">
        <v>134</v>
      </c>
      <c r="C79" s="9" t="s">
        <v>20</v>
      </c>
      <c r="D79" s="10"/>
      <c r="E79" s="10"/>
      <c r="F79" s="10"/>
      <c r="G79" s="10"/>
      <c r="H79" s="8"/>
    </row>
    <row r="80" spans="1:8" s="11" customFormat="1" ht="21.75">
      <c r="A80" s="11" t="s">
        <v>21</v>
      </c>
      <c r="B80" s="12" t="s">
        <v>135</v>
      </c>
      <c r="C80" s="12" t="s">
        <v>22</v>
      </c>
      <c r="D80" s="13" t="s">
        <v>23</v>
      </c>
      <c r="E80" s="12" t="s">
        <v>24</v>
      </c>
      <c r="F80" s="14">
        <v>226</v>
      </c>
      <c r="G80" s="14">
        <v>0</v>
      </c>
      <c r="H80" s="14">
        <f>ROUND(F80*G80,2)</f>
        <v>0</v>
      </c>
    </row>
    <row r="81" spans="1:8" s="11" customFormat="1" ht="54">
      <c r="A81" s="11" t="s">
        <v>21</v>
      </c>
      <c r="B81" s="12" t="s">
        <v>136</v>
      </c>
      <c r="C81" s="12" t="s">
        <v>137</v>
      </c>
      <c r="D81" s="13" t="s">
        <v>119</v>
      </c>
      <c r="E81" s="12" t="s">
        <v>67</v>
      </c>
      <c r="F81" s="14">
        <v>5.8</v>
      </c>
      <c r="G81" s="14">
        <v>0</v>
      </c>
      <c r="H81" s="14">
        <f>ROUND(F81*G81,2)</f>
        <v>0</v>
      </c>
    </row>
    <row r="82" spans="1:8" s="11" customFormat="1" ht="21.75">
      <c r="A82" s="11" t="s">
        <v>21</v>
      </c>
      <c r="B82" s="12" t="s">
        <v>138</v>
      </c>
      <c r="C82" s="12" t="s">
        <v>139</v>
      </c>
      <c r="D82" s="13" t="s">
        <v>140</v>
      </c>
      <c r="E82" s="12" t="s">
        <v>24</v>
      </c>
      <c r="F82" s="14">
        <v>348</v>
      </c>
      <c r="G82" s="14">
        <v>0</v>
      </c>
      <c r="H82" s="14">
        <f>ROUND(F82*G82,2)</f>
        <v>0</v>
      </c>
    </row>
    <row r="83" spans="1:8" s="11" customFormat="1" ht="32.25">
      <c r="A83" s="11" t="s">
        <v>21</v>
      </c>
      <c r="B83" s="12" t="s">
        <v>141</v>
      </c>
      <c r="C83" s="12" t="s">
        <v>29</v>
      </c>
      <c r="D83" s="13" t="s">
        <v>128</v>
      </c>
      <c r="E83" s="12" t="s">
        <v>24</v>
      </c>
      <c r="F83" s="14">
        <v>290</v>
      </c>
      <c r="G83" s="14">
        <v>0</v>
      </c>
      <c r="H83" s="14">
        <f>ROUND(F83*G83,2)</f>
        <v>0</v>
      </c>
    </row>
    <row r="84" spans="1:8" s="11" customFormat="1" ht="32.25">
      <c r="A84" s="11" t="s">
        <v>21</v>
      </c>
      <c r="B84" s="12" t="s">
        <v>142</v>
      </c>
      <c r="C84" s="12" t="s">
        <v>44</v>
      </c>
      <c r="D84" s="13" t="s">
        <v>45</v>
      </c>
      <c r="E84" s="12" t="s">
        <v>24</v>
      </c>
      <c r="F84" s="14">
        <v>290</v>
      </c>
      <c r="G84" s="14">
        <v>0</v>
      </c>
      <c r="H84" s="14">
        <f>ROUND(F84*G84,2)</f>
        <v>0</v>
      </c>
    </row>
    <row r="85" spans="2:8" s="6" customFormat="1" ht="10.5">
      <c r="B85" s="16" t="str">
        <f>CONCATENATE("Razem - ",C79)</f>
        <v>Razem - Roboty przygotowawcze</v>
      </c>
      <c r="C85" s="15"/>
      <c r="D85" s="15"/>
      <c r="E85" s="15"/>
      <c r="F85" s="15"/>
      <c r="G85" s="15"/>
      <c r="H85" s="17">
        <f>SUM(H80:H84)</f>
        <v>0</v>
      </c>
    </row>
    <row r="86" spans="1:8" s="6" customFormat="1" ht="10.5">
      <c r="A86" s="6" t="s">
        <v>16</v>
      </c>
      <c r="B86" s="7" t="s">
        <v>143</v>
      </c>
      <c r="C86" s="9" t="s">
        <v>32</v>
      </c>
      <c r="D86" s="10"/>
      <c r="E86" s="10"/>
      <c r="F86" s="10"/>
      <c r="G86" s="10"/>
      <c r="H86" s="8"/>
    </row>
    <row r="87" spans="1:8" s="11" customFormat="1" ht="32.25">
      <c r="A87" s="11" t="s">
        <v>21</v>
      </c>
      <c r="B87" s="12" t="s">
        <v>144</v>
      </c>
      <c r="C87" s="12" t="s">
        <v>145</v>
      </c>
      <c r="D87" s="13" t="s">
        <v>146</v>
      </c>
      <c r="E87" s="12" t="s">
        <v>147</v>
      </c>
      <c r="F87" s="14">
        <v>27.405</v>
      </c>
      <c r="G87" s="14">
        <v>0</v>
      </c>
      <c r="H87" s="14">
        <f>ROUND(F87*G87,2)</f>
        <v>0</v>
      </c>
    </row>
    <row r="88" spans="1:8" s="11" customFormat="1" ht="21.75">
      <c r="A88" s="11" t="s">
        <v>21</v>
      </c>
      <c r="B88" s="12" t="s">
        <v>148</v>
      </c>
      <c r="C88" s="12" t="s">
        <v>34</v>
      </c>
      <c r="D88" s="13" t="s">
        <v>35</v>
      </c>
      <c r="E88" s="12" t="s">
        <v>24</v>
      </c>
      <c r="F88" s="14">
        <v>3654</v>
      </c>
      <c r="G88" s="14">
        <v>0</v>
      </c>
      <c r="H88" s="14">
        <f>ROUND(F88*G88,2)</f>
        <v>0</v>
      </c>
    </row>
    <row r="89" spans="1:8" s="11" customFormat="1" ht="43.5">
      <c r="A89" s="11" t="s">
        <v>21</v>
      </c>
      <c r="B89" s="12" t="s">
        <v>149</v>
      </c>
      <c r="C89" s="12" t="s">
        <v>41</v>
      </c>
      <c r="D89" s="13" t="s">
        <v>42</v>
      </c>
      <c r="E89" s="12" t="s">
        <v>24</v>
      </c>
      <c r="F89" s="14">
        <v>365.4</v>
      </c>
      <c r="G89" s="14">
        <v>0</v>
      </c>
      <c r="H89" s="14">
        <f>ROUND(F89*G89,2)</f>
        <v>0</v>
      </c>
    </row>
    <row r="90" spans="1:8" s="11" customFormat="1" ht="32.25">
      <c r="A90" s="11" t="s">
        <v>21</v>
      </c>
      <c r="B90" s="12" t="s">
        <v>150</v>
      </c>
      <c r="C90" s="12" t="s">
        <v>44</v>
      </c>
      <c r="D90" s="13" t="s">
        <v>45</v>
      </c>
      <c r="E90" s="12" t="s">
        <v>24</v>
      </c>
      <c r="F90" s="14">
        <v>75.6</v>
      </c>
      <c r="G90" s="14">
        <v>0</v>
      </c>
      <c r="H90" s="14">
        <f>ROUND(F90*G90,2)</f>
        <v>0</v>
      </c>
    </row>
    <row r="91" spans="2:8" s="6" customFormat="1" ht="10.5">
      <c r="B91" s="16" t="str">
        <f>CONCATENATE("Razem - ",C86)</f>
        <v>Razem - Nawierzchnia asfaltowa</v>
      </c>
      <c r="C91" s="15"/>
      <c r="D91" s="15"/>
      <c r="E91" s="15"/>
      <c r="F91" s="15"/>
      <c r="G91" s="15"/>
      <c r="H91" s="17">
        <f>SUM(H87:H90)</f>
        <v>0</v>
      </c>
    </row>
    <row r="92" spans="2:8" s="6" customFormat="1" ht="10.5">
      <c r="B92" s="16" t="str">
        <f>CONCATENATE("Razem - ",C78)</f>
        <v>Razem - Droga Do Sołtysa Zawoja  Czatoża</v>
      </c>
      <c r="C92" s="15"/>
      <c r="D92" s="15"/>
      <c r="E92" s="15"/>
      <c r="F92" s="15"/>
      <c r="G92" s="15"/>
      <c r="H92" s="17">
        <f>SUM(H80:H84,H87:H90)</f>
        <v>0</v>
      </c>
    </row>
    <row r="93" spans="1:8" s="6" customFormat="1" ht="10.5">
      <c r="A93" s="6" t="s">
        <v>16</v>
      </c>
      <c r="B93" s="7" t="s">
        <v>40</v>
      </c>
      <c r="C93" s="9" t="s">
        <v>151</v>
      </c>
      <c r="D93" s="10"/>
      <c r="E93" s="10"/>
      <c r="F93" s="10"/>
      <c r="G93" s="10"/>
      <c r="H93" s="8"/>
    </row>
    <row r="94" spans="1:8" s="6" customFormat="1" ht="10.5">
      <c r="A94" s="6" t="s">
        <v>16</v>
      </c>
      <c r="B94" s="7" t="s">
        <v>152</v>
      </c>
      <c r="C94" s="9" t="s">
        <v>20</v>
      </c>
      <c r="D94" s="10"/>
      <c r="E94" s="10"/>
      <c r="F94" s="10"/>
      <c r="G94" s="10"/>
      <c r="H94" s="8"/>
    </row>
    <row r="95" spans="1:8" s="11" customFormat="1" ht="21.75">
      <c r="A95" s="11" t="s">
        <v>21</v>
      </c>
      <c r="B95" s="12" t="s">
        <v>153</v>
      </c>
      <c r="C95" s="12" t="s">
        <v>22</v>
      </c>
      <c r="D95" s="13" t="s">
        <v>23</v>
      </c>
      <c r="E95" s="12" t="s">
        <v>24</v>
      </c>
      <c r="F95" s="14">
        <v>17</v>
      </c>
      <c r="G95" s="14">
        <v>0</v>
      </c>
      <c r="H95" s="14">
        <f>ROUND(F95*G95,2)</f>
        <v>0</v>
      </c>
    </row>
    <row r="96" spans="1:8" s="11" customFormat="1" ht="32.25">
      <c r="A96" s="11" t="s">
        <v>21</v>
      </c>
      <c r="B96" s="12" t="s">
        <v>154</v>
      </c>
      <c r="C96" s="12" t="s">
        <v>26</v>
      </c>
      <c r="D96" s="13" t="s">
        <v>27</v>
      </c>
      <c r="E96" s="12" t="s">
        <v>24</v>
      </c>
      <c r="F96" s="14">
        <v>119</v>
      </c>
      <c r="G96" s="14">
        <v>0</v>
      </c>
      <c r="H96" s="14">
        <f>ROUND(F96*G96,2)</f>
        <v>0</v>
      </c>
    </row>
    <row r="97" spans="1:8" s="11" customFormat="1" ht="32.25">
      <c r="A97" s="11" t="s">
        <v>21</v>
      </c>
      <c r="B97" s="12" t="s">
        <v>155</v>
      </c>
      <c r="C97" s="12" t="s">
        <v>29</v>
      </c>
      <c r="D97" s="13" t="s">
        <v>128</v>
      </c>
      <c r="E97" s="12" t="s">
        <v>24</v>
      </c>
      <c r="F97" s="14">
        <v>127.5</v>
      </c>
      <c r="G97" s="14">
        <v>0</v>
      </c>
      <c r="H97" s="14">
        <f>ROUND(F97*G97,2)</f>
        <v>0</v>
      </c>
    </row>
    <row r="98" spans="2:8" s="6" customFormat="1" ht="10.5">
      <c r="B98" s="16" t="str">
        <f>CONCATENATE("Razem - ",C94)</f>
        <v>Razem - Roboty przygotowawcze</v>
      </c>
      <c r="C98" s="15"/>
      <c r="D98" s="15"/>
      <c r="E98" s="15"/>
      <c r="F98" s="15"/>
      <c r="G98" s="15"/>
      <c r="H98" s="17">
        <f>SUM(H95:H97)</f>
        <v>0</v>
      </c>
    </row>
    <row r="99" spans="1:8" s="6" customFormat="1" ht="10.5">
      <c r="A99" s="6" t="s">
        <v>16</v>
      </c>
      <c r="B99" s="7" t="s">
        <v>156</v>
      </c>
      <c r="C99" s="9" t="s">
        <v>32</v>
      </c>
      <c r="D99" s="10"/>
      <c r="E99" s="10"/>
      <c r="F99" s="10"/>
      <c r="G99" s="10"/>
      <c r="H99" s="8"/>
    </row>
    <row r="100" spans="1:8" s="11" customFormat="1" ht="32.25">
      <c r="A100" s="11" t="s">
        <v>21</v>
      </c>
      <c r="B100" s="12" t="s">
        <v>157</v>
      </c>
      <c r="C100" s="12" t="s">
        <v>37</v>
      </c>
      <c r="D100" s="13" t="s">
        <v>38</v>
      </c>
      <c r="E100" s="12" t="s">
        <v>24</v>
      </c>
      <c r="F100" s="14">
        <v>119</v>
      </c>
      <c r="G100" s="14">
        <v>0</v>
      </c>
      <c r="H100" s="14">
        <f>ROUND(F100*G100,2)</f>
        <v>0</v>
      </c>
    </row>
    <row r="101" spans="1:8" s="11" customFormat="1" ht="21.75">
      <c r="A101" s="11" t="s">
        <v>21</v>
      </c>
      <c r="B101" s="12" t="s">
        <v>158</v>
      </c>
      <c r="C101" s="12" t="s">
        <v>34</v>
      </c>
      <c r="D101" s="13" t="s">
        <v>35</v>
      </c>
      <c r="E101" s="12" t="s">
        <v>24</v>
      </c>
      <c r="F101" s="14">
        <v>119</v>
      </c>
      <c r="G101" s="14">
        <v>0</v>
      </c>
      <c r="H101" s="14">
        <f>ROUND(F101*G101,2)</f>
        <v>0</v>
      </c>
    </row>
    <row r="102" spans="1:8" s="11" customFormat="1" ht="43.5">
      <c r="A102" s="11" t="s">
        <v>21</v>
      </c>
      <c r="B102" s="12" t="s">
        <v>159</v>
      </c>
      <c r="C102" s="12" t="s">
        <v>58</v>
      </c>
      <c r="D102" s="13" t="s">
        <v>59</v>
      </c>
      <c r="E102" s="12" t="s">
        <v>24</v>
      </c>
      <c r="F102" s="14">
        <v>119</v>
      </c>
      <c r="G102" s="14">
        <v>0</v>
      </c>
      <c r="H102" s="14">
        <f>ROUND(F102*G102,2)</f>
        <v>0</v>
      </c>
    </row>
    <row r="103" spans="1:8" s="11" customFormat="1" ht="32.25">
      <c r="A103" s="11" t="s">
        <v>21</v>
      </c>
      <c r="B103" s="12" t="s">
        <v>160</v>
      </c>
      <c r="C103" s="12" t="s">
        <v>44</v>
      </c>
      <c r="D103" s="13" t="s">
        <v>45</v>
      </c>
      <c r="E103" s="12" t="s">
        <v>24</v>
      </c>
      <c r="F103" s="14">
        <v>20.2</v>
      </c>
      <c r="G103" s="14">
        <v>0</v>
      </c>
      <c r="H103" s="14">
        <f>ROUND(F103*G103,2)</f>
        <v>0</v>
      </c>
    </row>
    <row r="104" spans="2:8" s="6" customFormat="1" ht="10.5">
      <c r="B104" s="16" t="str">
        <f>CONCATENATE("Razem - ",C99)</f>
        <v>Razem - Nawierzchnia asfaltowa</v>
      </c>
      <c r="C104" s="15"/>
      <c r="D104" s="15"/>
      <c r="E104" s="15"/>
      <c r="F104" s="15"/>
      <c r="G104" s="15"/>
      <c r="H104" s="17">
        <f>SUM(H100:H103)</f>
        <v>0</v>
      </c>
    </row>
    <row r="105" spans="2:8" s="6" customFormat="1" ht="10.5">
      <c r="B105" s="16" t="str">
        <f>CONCATENATE("Razem - ",C93)</f>
        <v>Razem - Droga wew. Podryżowane dz. nr ewid. 23552/1</v>
      </c>
      <c r="C105" s="15"/>
      <c r="D105" s="15"/>
      <c r="E105" s="15"/>
      <c r="F105" s="15"/>
      <c r="G105" s="15"/>
      <c r="H105" s="17">
        <f>SUM(H95:H97,H100:H103)</f>
        <v>0</v>
      </c>
    </row>
    <row r="106" spans="6:8" s="18" customFormat="1" ht="13.5">
      <c r="F106" s="20" t="s">
        <v>161</v>
      </c>
      <c r="G106" s="20"/>
      <c r="H106" s="19">
        <f>SUM(H7:H9,H12:H16,H21:H23,H26:H29,H34:H39,H42:H45,H50:H55,H58:H61,H64:H68,H72:H76,H80:H84,H87:H90,H95:H97,H100:H103)</f>
        <v>0</v>
      </c>
    </row>
    <row r="107" spans="6:8" s="18" customFormat="1" ht="13.5">
      <c r="F107" s="20" t="s">
        <v>162</v>
      </c>
      <c r="G107" s="20"/>
      <c r="H107" s="19">
        <f>H106*0.23</f>
        <v>0</v>
      </c>
    </row>
    <row r="108" spans="6:8" s="18" customFormat="1" ht="13.5">
      <c r="F108" s="20" t="s">
        <v>163</v>
      </c>
      <c r="G108" s="20"/>
      <c r="H108" s="19">
        <f>H106+H107</f>
        <v>0</v>
      </c>
    </row>
  </sheetData>
  <sheetProtection/>
  <mergeCells count="45">
    <mergeCell ref="F106:G106"/>
    <mergeCell ref="F107:G107"/>
    <mergeCell ref="F108:G108"/>
    <mergeCell ref="C93:G93"/>
    <mergeCell ref="C94:G94"/>
    <mergeCell ref="B98:G98"/>
    <mergeCell ref="C99:G99"/>
    <mergeCell ref="B104:G104"/>
    <mergeCell ref="B105:G105"/>
    <mergeCell ref="C78:G78"/>
    <mergeCell ref="C79:G79"/>
    <mergeCell ref="B85:G85"/>
    <mergeCell ref="C86:G86"/>
    <mergeCell ref="B91:G91"/>
    <mergeCell ref="B92:G92"/>
    <mergeCell ref="B62:G62"/>
    <mergeCell ref="C63:G63"/>
    <mergeCell ref="B69:G69"/>
    <mergeCell ref="B70:G70"/>
    <mergeCell ref="C71:G71"/>
    <mergeCell ref="B77:G77"/>
    <mergeCell ref="B46:G46"/>
    <mergeCell ref="B47:G47"/>
    <mergeCell ref="C48:G48"/>
    <mergeCell ref="C49:G49"/>
    <mergeCell ref="B56:G56"/>
    <mergeCell ref="C57:G57"/>
    <mergeCell ref="B30:G30"/>
    <mergeCell ref="B31:G31"/>
    <mergeCell ref="C32:G32"/>
    <mergeCell ref="C33:G33"/>
    <mergeCell ref="B40:G40"/>
    <mergeCell ref="C41:G41"/>
    <mergeCell ref="B17:G17"/>
    <mergeCell ref="B18:G18"/>
    <mergeCell ref="C19:G19"/>
    <mergeCell ref="C20:G20"/>
    <mergeCell ref="B24:G24"/>
    <mergeCell ref="C25:G25"/>
    <mergeCell ref="B2:H2"/>
    <mergeCell ref="B3:H3"/>
    <mergeCell ref="C5:G5"/>
    <mergeCell ref="C6:G6"/>
    <mergeCell ref="B10:G10"/>
    <mergeCell ref="C11:G11"/>
  </mergeCells>
  <printOptions/>
  <pageMargins left="0.8" right="0.8" top="1" bottom="1" header="0.5" footer="0.5"/>
  <pageSetup orientation="portrait" paperSize="9"/>
  <headerFooter alignWithMargins="0">
    <oddFooter>&amp;L&amp;D&amp;RStrona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Kurek</dc:creator>
  <cp:keywords/>
  <dc:description/>
  <cp:lastModifiedBy>Adam Kurek</cp:lastModifiedBy>
  <dcterms:created xsi:type="dcterms:W3CDTF">2021-04-02T10:46:55Z</dcterms:created>
  <dcterms:modified xsi:type="dcterms:W3CDTF">2021-04-02T10:46:58Z</dcterms:modified>
  <cp:category/>
  <cp:version/>
  <cp:contentType/>
  <cp:contentStatus/>
</cp:coreProperties>
</file>