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E:\16_DOSTAWA ENERGII\SWZ\"/>
    </mc:Choice>
  </mc:AlternateContent>
  <xr:revisionPtr revIDLastSave="0" documentId="13_ncr:1_{2416FE69-D4DE-47FA-9228-44C0C0F2435C}" xr6:coauthVersionLast="47" xr6:coauthVersionMax="47" xr10:uidLastSave="{00000000-0000-0000-0000-000000000000}"/>
  <bookViews>
    <workbookView xWindow="-108" yWindow="-108" windowWidth="23256" windowHeight="12456" tabRatio="657" xr2:uid="{00000000-000D-0000-FFFF-FFFF00000000}"/>
  </bookViews>
  <sheets>
    <sheet name="Arkusz1" sheetId="1" r:id="rId1"/>
    <sheet name="Arkusz2" sheetId="8" r:id="rId2"/>
    <sheet name="Arkusz3" sheetId="9" r:id="rId3"/>
  </sheets>
  <definedNames>
    <definedName name="_xlnm._FilterDatabase" localSheetId="0" hidden="1">Arkusz1!$B$2:$AS$200</definedName>
  </definedNames>
  <calcPr calcId="191029" iterateDelta="1E-4"/>
  <extLst>
    <ext uri="smNativeData">
      <pm:revision xmlns:pm="smNativeData" day="1639384547" val="982" rev="124" revOS="4" revMin="124" revMax="0"/>
      <pm:docPrefs xmlns:pm="smNativeData" id="1639384547" fixedDigits="0" showNotice="1" showFrameBounds="1" autoChart="1" recalcOnPrint="1" recalcOnCopy="1" compatTextArt="1" tab="567" useDefinedPrintRange="1" printArea="selection"/>
      <pm:compatibility xmlns:pm="smNativeData" id="1639384547" overlapCells="1"/>
      <pm:defCurrency xmlns:pm="smNativeData" id="1639384547"/>
    </ext>
  </extLst>
</workbook>
</file>

<file path=xl/calcChain.xml><?xml version="1.0" encoding="utf-8"?>
<calcChain xmlns="http://schemas.openxmlformats.org/spreadsheetml/2006/main">
  <c r="F19" i="8" l="1"/>
  <c r="S5" i="9"/>
  <c r="R5" i="9"/>
  <c r="M61" i="9"/>
  <c r="L61" i="9"/>
  <c r="H100" i="9"/>
  <c r="D209" i="1"/>
  <c r="C10" i="8"/>
  <c r="C12" i="8" s="1"/>
  <c r="D41" i="9"/>
  <c r="AR200" i="1"/>
  <c r="AH200" i="1"/>
  <c r="AF200" i="1"/>
  <c r="AD200" i="1"/>
  <c r="Y200" i="1"/>
  <c r="X200" i="1"/>
  <c r="W200" i="1"/>
  <c r="AP200" i="1" s="1"/>
  <c r="AR199" i="1"/>
  <c r="AH199" i="1"/>
  <c r="AF199" i="1"/>
  <c r="AD199" i="1"/>
  <c r="Y199" i="1"/>
  <c r="X199" i="1"/>
  <c r="W199" i="1"/>
  <c r="AN199" i="1" s="1"/>
  <c r="F15" i="8"/>
  <c r="F14" i="8"/>
  <c r="Z199" i="1" l="1"/>
  <c r="AJ199" i="1" s="1"/>
  <c r="Z200" i="1"/>
  <c r="AL200" i="1" s="1"/>
  <c r="F16" i="8"/>
  <c r="F20" i="8" s="1"/>
  <c r="F21" i="8" s="1"/>
  <c r="AN200" i="1"/>
  <c r="AP199" i="1"/>
  <c r="AJ200" i="1"/>
  <c r="AL199" i="1"/>
  <c r="AR198" i="1"/>
  <c r="AH198" i="1"/>
  <c r="AF198" i="1"/>
  <c r="AD198" i="1"/>
  <c r="Y198" i="1"/>
  <c r="X198" i="1"/>
  <c r="W198" i="1"/>
  <c r="AP198" i="1" s="1"/>
  <c r="AH196" i="1"/>
  <c r="AF196" i="1"/>
  <c r="AD196" i="1"/>
  <c r="Y196" i="1"/>
  <c r="X196" i="1"/>
  <c r="W196" i="1"/>
  <c r="AP196" i="1" s="1"/>
  <c r="AR195" i="1"/>
  <c r="AH195" i="1"/>
  <c r="AF195" i="1"/>
  <c r="AD195" i="1"/>
  <c r="Y195" i="1"/>
  <c r="X195" i="1"/>
  <c r="W195" i="1"/>
  <c r="AP195" i="1" s="1"/>
  <c r="AR194" i="1"/>
  <c r="AH194" i="1"/>
  <c r="AF194" i="1"/>
  <c r="AD194" i="1"/>
  <c r="Y194" i="1"/>
  <c r="X194" i="1"/>
  <c r="W194" i="1"/>
  <c r="AP194" i="1" s="1"/>
  <c r="AH193" i="1"/>
  <c r="AF193" i="1"/>
  <c r="AD193" i="1"/>
  <c r="Y193" i="1"/>
  <c r="X193" i="1"/>
  <c r="W193" i="1"/>
  <c r="AP193" i="1" s="1"/>
  <c r="AR192" i="1"/>
  <c r="AH192" i="1"/>
  <c r="AF192" i="1"/>
  <c r="AD192" i="1"/>
  <c r="Y192" i="1"/>
  <c r="X192" i="1"/>
  <c r="W192" i="1"/>
  <c r="AP192" i="1" s="1"/>
  <c r="AR191" i="1"/>
  <c r="AH191" i="1"/>
  <c r="AF191" i="1"/>
  <c r="AD191" i="1"/>
  <c r="Y191" i="1"/>
  <c r="X191" i="1"/>
  <c r="W191" i="1"/>
  <c r="AP191" i="1" s="1"/>
  <c r="AR179" i="1"/>
  <c r="AH179" i="1"/>
  <c r="AF179" i="1"/>
  <c r="AD179" i="1"/>
  <c r="Y179" i="1"/>
  <c r="X179" i="1"/>
  <c r="W179" i="1"/>
  <c r="AP179" i="1" s="1"/>
  <c r="AR178" i="1"/>
  <c r="AH178" i="1"/>
  <c r="AF178" i="1"/>
  <c r="AD178" i="1"/>
  <c r="Y178" i="1"/>
  <c r="X178" i="1"/>
  <c r="W178" i="1"/>
  <c r="AP178" i="1" s="1"/>
  <c r="AR103" i="1"/>
  <c r="AH103" i="1"/>
  <c r="AF103" i="1"/>
  <c r="AD103" i="1"/>
  <c r="Y103" i="1"/>
  <c r="X103" i="1"/>
  <c r="W103" i="1"/>
  <c r="AP103" i="1" s="1"/>
  <c r="AR91" i="1"/>
  <c r="AH91" i="1"/>
  <c r="AF91" i="1"/>
  <c r="AD91" i="1"/>
  <c r="Y91" i="1"/>
  <c r="W91" i="1"/>
  <c r="AN91" i="1" s="1"/>
  <c r="X91" i="1"/>
  <c r="AR197" i="1"/>
  <c r="AH197" i="1"/>
  <c r="AF197" i="1"/>
  <c r="AD197" i="1"/>
  <c r="Y197" i="1"/>
  <c r="X197" i="1"/>
  <c r="W197" i="1"/>
  <c r="AP197" i="1" s="1"/>
  <c r="AR190" i="1"/>
  <c r="AH190" i="1"/>
  <c r="AF190" i="1"/>
  <c r="AD190" i="1"/>
  <c r="Y190" i="1"/>
  <c r="X190" i="1"/>
  <c r="W190" i="1"/>
  <c r="AP190" i="1" s="1"/>
  <c r="AR189" i="1"/>
  <c r="AH189" i="1"/>
  <c r="AF189" i="1"/>
  <c r="AD189" i="1"/>
  <c r="Y189" i="1"/>
  <c r="X189" i="1"/>
  <c r="W189" i="1"/>
  <c r="AP189" i="1" s="1"/>
  <c r="AR188" i="1"/>
  <c r="AH188" i="1"/>
  <c r="AF188" i="1"/>
  <c r="AD188" i="1"/>
  <c r="Y188" i="1"/>
  <c r="X188" i="1"/>
  <c r="W188" i="1"/>
  <c r="AP188" i="1" s="1"/>
  <c r="AR187" i="1"/>
  <c r="AH187" i="1"/>
  <c r="AF187" i="1"/>
  <c r="AD187" i="1"/>
  <c r="Y187" i="1"/>
  <c r="X187" i="1"/>
  <c r="W187" i="1"/>
  <c r="AP187" i="1" s="1"/>
  <c r="AR186" i="1"/>
  <c r="AH186" i="1"/>
  <c r="AF186" i="1"/>
  <c r="AD186" i="1"/>
  <c r="Y186" i="1"/>
  <c r="X186" i="1"/>
  <c r="W186" i="1"/>
  <c r="AP186" i="1" s="1"/>
  <c r="AH185" i="1"/>
  <c r="AF185" i="1"/>
  <c r="AD185" i="1"/>
  <c r="Y185" i="1"/>
  <c r="X185" i="1"/>
  <c r="W185" i="1"/>
  <c r="AP185" i="1" s="1"/>
  <c r="AR184" i="1"/>
  <c r="AH184" i="1"/>
  <c r="AF184" i="1"/>
  <c r="AD184" i="1"/>
  <c r="Y184" i="1"/>
  <c r="X184" i="1"/>
  <c r="W184" i="1"/>
  <c r="AP184" i="1" s="1"/>
  <c r="AR183" i="1"/>
  <c r="AH183" i="1"/>
  <c r="AF183" i="1"/>
  <c r="AD183" i="1"/>
  <c r="Y183" i="1"/>
  <c r="X183" i="1"/>
  <c r="W183" i="1"/>
  <c r="AP183" i="1" s="1"/>
  <c r="AR182" i="1"/>
  <c r="AH182" i="1"/>
  <c r="AF182" i="1"/>
  <c r="AD182" i="1"/>
  <c r="Y182" i="1"/>
  <c r="X182" i="1"/>
  <c r="W182" i="1"/>
  <c r="AP182" i="1" s="1"/>
  <c r="AR181" i="1"/>
  <c r="AH181" i="1"/>
  <c r="AF181" i="1"/>
  <c r="AD181" i="1"/>
  <c r="Y181" i="1"/>
  <c r="X181" i="1"/>
  <c r="W181" i="1"/>
  <c r="AP181" i="1" s="1"/>
  <c r="AH180" i="1"/>
  <c r="AF180" i="1"/>
  <c r="AD180" i="1"/>
  <c r="Y180" i="1"/>
  <c r="X180" i="1"/>
  <c r="W180" i="1"/>
  <c r="AP180" i="1" s="1"/>
  <c r="AR167" i="1"/>
  <c r="AH167" i="1"/>
  <c r="AF167" i="1"/>
  <c r="AD167" i="1"/>
  <c r="Y167" i="1"/>
  <c r="X167" i="1"/>
  <c r="W167" i="1"/>
  <c r="AP167" i="1" s="1"/>
  <c r="AR177" i="1"/>
  <c r="AH177" i="1"/>
  <c r="AF177" i="1"/>
  <c r="AD177" i="1"/>
  <c r="Y177" i="1"/>
  <c r="X177" i="1"/>
  <c r="W177" i="1"/>
  <c r="AP177" i="1" s="1"/>
  <c r="AR176" i="1"/>
  <c r="AH176" i="1"/>
  <c r="AF176" i="1"/>
  <c r="AD176" i="1"/>
  <c r="Y176" i="1"/>
  <c r="X176" i="1"/>
  <c r="W176" i="1"/>
  <c r="AP176" i="1" s="1"/>
  <c r="AR175" i="1"/>
  <c r="AH175" i="1"/>
  <c r="AF175" i="1"/>
  <c r="AD175" i="1"/>
  <c r="Y175" i="1"/>
  <c r="X175" i="1"/>
  <c r="W175" i="1"/>
  <c r="AP175" i="1" s="1"/>
  <c r="AR174" i="1"/>
  <c r="AH174" i="1"/>
  <c r="AF174" i="1"/>
  <c r="AD174" i="1"/>
  <c r="Y174" i="1"/>
  <c r="X174" i="1"/>
  <c r="W174" i="1"/>
  <c r="AP174" i="1" s="1"/>
  <c r="AR173" i="1"/>
  <c r="AH173" i="1"/>
  <c r="AF173" i="1"/>
  <c r="AD173" i="1"/>
  <c r="Y173" i="1"/>
  <c r="X173" i="1"/>
  <c r="W173" i="1"/>
  <c r="AP173" i="1" s="1"/>
  <c r="AR172" i="1"/>
  <c r="AH172" i="1"/>
  <c r="AF172" i="1"/>
  <c r="AD172" i="1"/>
  <c r="Y172" i="1"/>
  <c r="X172" i="1"/>
  <c r="W172" i="1"/>
  <c r="AP172" i="1" s="1"/>
  <c r="AH171" i="1"/>
  <c r="AF171" i="1"/>
  <c r="AD171" i="1"/>
  <c r="Y171" i="1"/>
  <c r="X171" i="1"/>
  <c r="W171" i="1"/>
  <c r="AP171" i="1" s="1"/>
  <c r="AH170" i="1"/>
  <c r="AF170" i="1"/>
  <c r="AD170" i="1"/>
  <c r="Y170" i="1"/>
  <c r="X170" i="1"/>
  <c r="W170" i="1"/>
  <c r="AP170" i="1" s="1"/>
  <c r="AR169" i="1"/>
  <c r="AH169" i="1"/>
  <c r="AF169" i="1"/>
  <c r="AD169" i="1"/>
  <c r="Y169" i="1"/>
  <c r="X169" i="1"/>
  <c r="W169" i="1"/>
  <c r="AP169" i="1" s="1"/>
  <c r="AR168" i="1"/>
  <c r="AH168" i="1"/>
  <c r="AF168" i="1"/>
  <c r="AD168" i="1"/>
  <c r="Y168" i="1"/>
  <c r="X168" i="1"/>
  <c r="W168" i="1"/>
  <c r="AP168" i="1" s="1"/>
  <c r="AH166" i="1"/>
  <c r="AF166" i="1"/>
  <c r="AD166" i="1"/>
  <c r="Y166" i="1"/>
  <c r="X166" i="1"/>
  <c r="W166" i="1"/>
  <c r="AP166" i="1" s="1"/>
  <c r="AH165" i="1"/>
  <c r="AF165" i="1"/>
  <c r="AD165" i="1"/>
  <c r="Y165" i="1"/>
  <c r="X165" i="1"/>
  <c r="W165" i="1"/>
  <c r="AP165" i="1" s="1"/>
  <c r="AR164" i="1"/>
  <c r="AH164" i="1"/>
  <c r="AF164" i="1"/>
  <c r="AD164" i="1"/>
  <c r="Y164" i="1"/>
  <c r="X164" i="1"/>
  <c r="W164" i="1"/>
  <c r="AP164" i="1" s="1"/>
  <c r="AH163" i="1"/>
  <c r="AF163" i="1"/>
  <c r="AD163" i="1"/>
  <c r="Y163" i="1"/>
  <c r="X163" i="1"/>
  <c r="W163" i="1"/>
  <c r="AP163" i="1" s="1"/>
  <c r="AH162" i="1"/>
  <c r="AF162" i="1"/>
  <c r="AD162" i="1"/>
  <c r="Y162" i="1"/>
  <c r="X162" i="1"/>
  <c r="W162" i="1"/>
  <c r="AP162" i="1" s="1"/>
  <c r="AR161" i="1"/>
  <c r="AH161" i="1"/>
  <c r="AF161" i="1"/>
  <c r="AD161" i="1"/>
  <c r="Y161" i="1"/>
  <c r="X161" i="1"/>
  <c r="W161" i="1"/>
  <c r="AP161" i="1" s="1"/>
  <c r="AH160" i="1"/>
  <c r="AF160" i="1"/>
  <c r="AD160" i="1"/>
  <c r="Y160" i="1"/>
  <c r="X160" i="1"/>
  <c r="W160" i="1"/>
  <c r="AP160" i="1" s="1"/>
  <c r="AR159" i="1"/>
  <c r="AH159" i="1"/>
  <c r="AF159" i="1"/>
  <c r="AD159" i="1"/>
  <c r="Y159" i="1"/>
  <c r="X159" i="1"/>
  <c r="W159" i="1"/>
  <c r="AP159" i="1" s="1"/>
  <c r="AR158" i="1"/>
  <c r="AH158" i="1"/>
  <c r="AF158" i="1"/>
  <c r="AD158" i="1"/>
  <c r="Y158" i="1"/>
  <c r="X158" i="1"/>
  <c r="W158" i="1"/>
  <c r="AP158" i="1" s="1"/>
  <c r="AR157" i="1"/>
  <c r="AH157" i="1"/>
  <c r="AF157" i="1"/>
  <c r="AD157" i="1"/>
  <c r="Y157" i="1"/>
  <c r="X157" i="1"/>
  <c r="W157" i="1"/>
  <c r="AP157" i="1" s="1"/>
  <c r="AR156" i="1"/>
  <c r="AH156" i="1"/>
  <c r="AF156" i="1"/>
  <c r="AD156" i="1"/>
  <c r="Y156" i="1"/>
  <c r="X156" i="1"/>
  <c r="W156" i="1"/>
  <c r="AP156" i="1" s="1"/>
  <c r="AR155" i="1"/>
  <c r="AH155" i="1"/>
  <c r="AF155" i="1"/>
  <c r="AD155" i="1"/>
  <c r="Y155" i="1"/>
  <c r="X155" i="1"/>
  <c r="W155" i="1"/>
  <c r="AP155" i="1" s="1"/>
  <c r="AR154" i="1"/>
  <c r="AH154" i="1"/>
  <c r="AF154" i="1"/>
  <c r="AD154" i="1"/>
  <c r="Y154" i="1"/>
  <c r="X154" i="1"/>
  <c r="W154" i="1"/>
  <c r="AP154" i="1" s="1"/>
  <c r="AR153" i="1"/>
  <c r="AH153" i="1"/>
  <c r="AF153" i="1"/>
  <c r="AD153" i="1"/>
  <c r="Y153" i="1"/>
  <c r="X153" i="1"/>
  <c r="W153" i="1"/>
  <c r="AP153" i="1" s="1"/>
  <c r="AR152" i="1"/>
  <c r="AH152" i="1"/>
  <c r="AF152" i="1"/>
  <c r="AD152" i="1"/>
  <c r="Y152" i="1"/>
  <c r="X152" i="1"/>
  <c r="W152" i="1"/>
  <c r="AP152" i="1" s="1"/>
  <c r="AR151" i="1"/>
  <c r="AH151" i="1"/>
  <c r="AF151" i="1"/>
  <c r="AD151" i="1"/>
  <c r="Y151" i="1"/>
  <c r="X151" i="1"/>
  <c r="W151" i="1"/>
  <c r="AP151" i="1" s="1"/>
  <c r="AR150" i="1"/>
  <c r="AH150" i="1"/>
  <c r="AF150" i="1"/>
  <c r="AD150" i="1"/>
  <c r="Y150" i="1"/>
  <c r="X150" i="1"/>
  <c r="W150" i="1"/>
  <c r="AP150" i="1" s="1"/>
  <c r="AR149" i="1"/>
  <c r="AH149" i="1"/>
  <c r="AF149" i="1"/>
  <c r="AD149" i="1"/>
  <c r="Y149" i="1"/>
  <c r="X149" i="1"/>
  <c r="W149" i="1"/>
  <c r="AP149" i="1" s="1"/>
  <c r="AR148" i="1"/>
  <c r="AH148" i="1"/>
  <c r="AF148" i="1"/>
  <c r="AD148" i="1"/>
  <c r="Y148" i="1"/>
  <c r="X148" i="1"/>
  <c r="W148" i="1"/>
  <c r="AP148" i="1" s="1"/>
  <c r="AR147" i="1"/>
  <c r="AH147" i="1"/>
  <c r="AF147" i="1"/>
  <c r="AD147" i="1"/>
  <c r="Y147" i="1"/>
  <c r="X147" i="1"/>
  <c r="W147" i="1"/>
  <c r="AP147" i="1" s="1"/>
  <c r="AR146" i="1"/>
  <c r="AH146" i="1"/>
  <c r="AF146" i="1"/>
  <c r="AD146" i="1"/>
  <c r="Y146" i="1"/>
  <c r="X146" i="1"/>
  <c r="W146" i="1"/>
  <c r="AP146" i="1" s="1"/>
  <c r="AR145" i="1"/>
  <c r="AH145" i="1"/>
  <c r="AF145" i="1"/>
  <c r="AD145" i="1"/>
  <c r="Y145" i="1"/>
  <c r="X145" i="1"/>
  <c r="W145" i="1"/>
  <c r="AP145" i="1" s="1"/>
  <c r="AR144" i="1"/>
  <c r="AH144" i="1"/>
  <c r="AF144" i="1"/>
  <c r="AD144" i="1"/>
  <c r="Y144" i="1"/>
  <c r="X144" i="1"/>
  <c r="W144" i="1"/>
  <c r="AP144" i="1" s="1"/>
  <c r="AR143" i="1"/>
  <c r="AH143" i="1"/>
  <c r="AF143" i="1"/>
  <c r="AD143" i="1"/>
  <c r="Y143" i="1"/>
  <c r="X143" i="1"/>
  <c r="W143" i="1"/>
  <c r="AP143" i="1" s="1"/>
  <c r="AR142" i="1"/>
  <c r="AH142" i="1"/>
  <c r="AF142" i="1"/>
  <c r="AD142" i="1"/>
  <c r="Y142" i="1"/>
  <c r="X142" i="1"/>
  <c r="W142" i="1"/>
  <c r="AP142" i="1" s="1"/>
  <c r="AR141" i="1"/>
  <c r="AH141" i="1"/>
  <c r="AF141" i="1"/>
  <c r="AD141" i="1"/>
  <c r="Y141" i="1"/>
  <c r="X141" i="1"/>
  <c r="W141" i="1"/>
  <c r="AP141" i="1" s="1"/>
  <c r="AR140" i="1"/>
  <c r="AH140" i="1"/>
  <c r="AF140" i="1"/>
  <c r="AD140" i="1"/>
  <c r="Y140" i="1"/>
  <c r="X140" i="1"/>
  <c r="W140" i="1"/>
  <c r="AP140" i="1" s="1"/>
  <c r="AR139" i="1"/>
  <c r="AH139" i="1"/>
  <c r="AF139" i="1"/>
  <c r="AD139" i="1"/>
  <c r="Y139" i="1"/>
  <c r="X139" i="1"/>
  <c r="W139" i="1"/>
  <c r="AP139" i="1" s="1"/>
  <c r="AR138" i="1"/>
  <c r="AH138" i="1"/>
  <c r="AF138" i="1"/>
  <c r="AD138" i="1"/>
  <c r="Y138" i="1"/>
  <c r="X138" i="1"/>
  <c r="W138" i="1"/>
  <c r="AP138" i="1" s="1"/>
  <c r="AR137" i="1"/>
  <c r="AH137" i="1"/>
  <c r="AF137" i="1"/>
  <c r="AD137" i="1"/>
  <c r="Y137" i="1"/>
  <c r="X137" i="1"/>
  <c r="W137" i="1"/>
  <c r="AP137" i="1" s="1"/>
  <c r="AR136" i="1"/>
  <c r="AH136" i="1"/>
  <c r="AF136" i="1"/>
  <c r="AD136" i="1"/>
  <c r="Y136" i="1"/>
  <c r="X136" i="1"/>
  <c r="W136" i="1"/>
  <c r="AP136" i="1" s="1"/>
  <c r="AR135" i="1"/>
  <c r="AH135" i="1"/>
  <c r="AF135" i="1"/>
  <c r="AD135" i="1"/>
  <c r="Y135" i="1"/>
  <c r="X135" i="1"/>
  <c r="W135" i="1"/>
  <c r="AP135" i="1" s="1"/>
  <c r="AR134" i="1"/>
  <c r="AH134" i="1"/>
  <c r="AF134" i="1"/>
  <c r="AD134" i="1"/>
  <c r="Y134" i="1"/>
  <c r="X134" i="1"/>
  <c r="W134" i="1"/>
  <c r="AP134" i="1" s="1"/>
  <c r="AR133" i="1"/>
  <c r="AH133" i="1"/>
  <c r="AF133" i="1"/>
  <c r="AD133" i="1"/>
  <c r="Y133" i="1"/>
  <c r="X133" i="1"/>
  <c r="W133" i="1"/>
  <c r="AP133" i="1" s="1"/>
  <c r="AR132" i="1"/>
  <c r="AH132" i="1"/>
  <c r="AF132" i="1"/>
  <c r="AD132" i="1"/>
  <c r="Y132" i="1"/>
  <c r="X132" i="1"/>
  <c r="W132" i="1"/>
  <c r="AP132" i="1" s="1"/>
  <c r="AR131" i="1"/>
  <c r="AH131" i="1"/>
  <c r="AF131" i="1"/>
  <c r="AD131" i="1"/>
  <c r="Y131" i="1"/>
  <c r="X131" i="1"/>
  <c r="W131" i="1"/>
  <c r="AP131" i="1" s="1"/>
  <c r="AR130" i="1"/>
  <c r="AH130" i="1"/>
  <c r="AF130" i="1"/>
  <c r="AD130" i="1"/>
  <c r="Y130" i="1"/>
  <c r="X130" i="1"/>
  <c r="W130" i="1"/>
  <c r="AP130" i="1" s="1"/>
  <c r="AR129" i="1"/>
  <c r="AH129" i="1"/>
  <c r="AF129" i="1"/>
  <c r="AD129" i="1"/>
  <c r="Y129" i="1"/>
  <c r="X129" i="1"/>
  <c r="W129" i="1"/>
  <c r="AP129" i="1" s="1"/>
  <c r="AR128" i="1"/>
  <c r="AH128" i="1"/>
  <c r="AF128" i="1"/>
  <c r="AD128" i="1"/>
  <c r="Y128" i="1"/>
  <c r="X128" i="1"/>
  <c r="W128" i="1"/>
  <c r="AP128" i="1" s="1"/>
  <c r="AR127" i="1"/>
  <c r="AH127" i="1"/>
  <c r="AF127" i="1"/>
  <c r="AD127" i="1"/>
  <c r="Y127" i="1"/>
  <c r="X127" i="1"/>
  <c r="W127" i="1"/>
  <c r="AP127" i="1" s="1"/>
  <c r="AR126" i="1"/>
  <c r="AH126" i="1"/>
  <c r="AF126" i="1"/>
  <c r="AD126" i="1"/>
  <c r="Y126" i="1"/>
  <c r="X126" i="1"/>
  <c r="W126" i="1"/>
  <c r="AP126" i="1" s="1"/>
  <c r="AR125" i="1"/>
  <c r="AH125" i="1"/>
  <c r="AF125" i="1"/>
  <c r="AD125" i="1"/>
  <c r="Y125" i="1"/>
  <c r="X125" i="1"/>
  <c r="W125" i="1"/>
  <c r="AP125" i="1" s="1"/>
  <c r="AR124" i="1"/>
  <c r="AH124" i="1"/>
  <c r="AF124" i="1"/>
  <c r="AD124" i="1"/>
  <c r="Y124" i="1"/>
  <c r="X124" i="1"/>
  <c r="W124" i="1"/>
  <c r="AN124" i="1" s="1"/>
  <c r="AR123" i="1"/>
  <c r="AH123" i="1"/>
  <c r="AF123" i="1"/>
  <c r="AD123" i="1"/>
  <c r="Y123" i="1"/>
  <c r="X123" i="1"/>
  <c r="W123" i="1"/>
  <c r="AP123" i="1" s="1"/>
  <c r="AR122" i="1"/>
  <c r="AH122" i="1"/>
  <c r="AF122" i="1"/>
  <c r="AD122" i="1"/>
  <c r="Y122" i="1"/>
  <c r="X122" i="1"/>
  <c r="W122" i="1"/>
  <c r="AP122" i="1" s="1"/>
  <c r="AR121" i="1"/>
  <c r="AH121" i="1"/>
  <c r="AF121" i="1"/>
  <c r="AD121" i="1"/>
  <c r="Y121" i="1"/>
  <c r="X121" i="1"/>
  <c r="W121" i="1"/>
  <c r="AP121" i="1" s="1"/>
  <c r="AR120" i="1"/>
  <c r="AH120" i="1"/>
  <c r="AF120" i="1"/>
  <c r="AD120" i="1"/>
  <c r="Y120" i="1"/>
  <c r="X120" i="1"/>
  <c r="W120" i="1"/>
  <c r="AP120" i="1" s="1"/>
  <c r="AR119" i="1"/>
  <c r="AH119" i="1"/>
  <c r="AF119" i="1"/>
  <c r="AD119" i="1"/>
  <c r="Y119" i="1"/>
  <c r="X119" i="1"/>
  <c r="W119" i="1"/>
  <c r="AP119" i="1" s="1"/>
  <c r="AH118" i="1"/>
  <c r="AF118" i="1"/>
  <c r="AD118" i="1"/>
  <c r="Y118" i="1"/>
  <c r="X118" i="1"/>
  <c r="W118" i="1"/>
  <c r="AP118" i="1" s="1"/>
  <c r="AR117" i="1"/>
  <c r="AH117" i="1"/>
  <c r="AF117" i="1"/>
  <c r="AD117" i="1"/>
  <c r="Y117" i="1"/>
  <c r="X117" i="1"/>
  <c r="W117" i="1"/>
  <c r="AP117" i="1" s="1"/>
  <c r="AR116" i="1"/>
  <c r="AH116" i="1"/>
  <c r="AF116" i="1"/>
  <c r="AD116" i="1"/>
  <c r="Y116" i="1"/>
  <c r="X116" i="1"/>
  <c r="W116" i="1"/>
  <c r="AP116" i="1" s="1"/>
  <c r="AH115" i="1"/>
  <c r="AF115" i="1"/>
  <c r="AD115" i="1"/>
  <c r="Y115" i="1"/>
  <c r="X115" i="1"/>
  <c r="W115" i="1"/>
  <c r="AP115" i="1" s="1"/>
  <c r="AR114" i="1"/>
  <c r="AH114" i="1"/>
  <c r="AF114" i="1"/>
  <c r="AD114" i="1"/>
  <c r="Y114" i="1"/>
  <c r="X114" i="1"/>
  <c r="W114" i="1"/>
  <c r="AP114" i="1" s="1"/>
  <c r="AR113" i="1"/>
  <c r="AH113" i="1"/>
  <c r="AF113" i="1"/>
  <c r="AD113" i="1"/>
  <c r="Y113" i="1"/>
  <c r="X113" i="1"/>
  <c r="W113" i="1"/>
  <c r="AP113" i="1" s="1"/>
  <c r="AR112" i="1"/>
  <c r="AH112" i="1"/>
  <c r="AF112" i="1"/>
  <c r="AD112" i="1"/>
  <c r="Y112" i="1"/>
  <c r="X112" i="1"/>
  <c r="W112" i="1"/>
  <c r="AP112" i="1" s="1"/>
  <c r="AR111" i="1"/>
  <c r="AH111" i="1"/>
  <c r="AF111" i="1"/>
  <c r="AD111" i="1"/>
  <c r="Y111" i="1"/>
  <c r="X111" i="1"/>
  <c r="W111" i="1"/>
  <c r="AP111" i="1" s="1"/>
  <c r="AR110" i="1"/>
  <c r="AH110" i="1"/>
  <c r="AF110" i="1"/>
  <c r="AD110" i="1"/>
  <c r="Y110" i="1"/>
  <c r="X110" i="1"/>
  <c r="W110" i="1"/>
  <c r="AP110" i="1" s="1"/>
  <c r="AR109" i="1"/>
  <c r="AH109" i="1"/>
  <c r="AF109" i="1"/>
  <c r="AD109" i="1"/>
  <c r="Y109" i="1"/>
  <c r="X109" i="1"/>
  <c r="W109" i="1"/>
  <c r="AP109" i="1" s="1"/>
  <c r="AR108" i="1"/>
  <c r="AH108" i="1"/>
  <c r="AF108" i="1"/>
  <c r="AD108" i="1"/>
  <c r="Y108" i="1"/>
  <c r="X108" i="1"/>
  <c r="W108" i="1"/>
  <c r="AP108" i="1" s="1"/>
  <c r="AR107" i="1"/>
  <c r="AH107" i="1"/>
  <c r="AF107" i="1"/>
  <c r="AD107" i="1"/>
  <c r="Y107" i="1"/>
  <c r="X107" i="1"/>
  <c r="W107" i="1"/>
  <c r="AP107" i="1" s="1"/>
  <c r="AR106" i="1"/>
  <c r="AH106" i="1"/>
  <c r="AF106" i="1"/>
  <c r="AD106" i="1"/>
  <c r="Y106" i="1"/>
  <c r="X106" i="1"/>
  <c r="W106" i="1"/>
  <c r="AP106" i="1" s="1"/>
  <c r="AR105" i="1"/>
  <c r="AH105" i="1"/>
  <c r="AF105" i="1"/>
  <c r="AD105" i="1"/>
  <c r="Y105" i="1"/>
  <c r="X105" i="1"/>
  <c r="W105" i="1"/>
  <c r="AP105" i="1" s="1"/>
  <c r="AR104" i="1"/>
  <c r="AH104" i="1"/>
  <c r="AF104" i="1"/>
  <c r="AD104" i="1"/>
  <c r="Y104" i="1"/>
  <c r="X104" i="1"/>
  <c r="W104" i="1"/>
  <c r="AP104" i="1" s="1"/>
  <c r="AR102" i="1"/>
  <c r="AH102" i="1"/>
  <c r="AF102" i="1"/>
  <c r="AD102" i="1"/>
  <c r="Y102" i="1"/>
  <c r="X102" i="1"/>
  <c r="W102" i="1"/>
  <c r="AP102" i="1" s="1"/>
  <c r="AR101" i="1"/>
  <c r="AH101" i="1"/>
  <c r="AF101" i="1"/>
  <c r="AD101" i="1"/>
  <c r="Y101" i="1"/>
  <c r="X101" i="1"/>
  <c r="W101" i="1"/>
  <c r="AP101" i="1" s="1"/>
  <c r="AR100" i="1"/>
  <c r="AH100" i="1"/>
  <c r="AF100" i="1"/>
  <c r="AD100" i="1"/>
  <c r="Y100" i="1"/>
  <c r="X100" i="1"/>
  <c r="W100" i="1"/>
  <c r="AP100" i="1" s="1"/>
  <c r="AR99" i="1"/>
  <c r="AH99" i="1"/>
  <c r="AF99" i="1"/>
  <c r="AD99" i="1"/>
  <c r="Y99" i="1"/>
  <c r="X99" i="1"/>
  <c r="W99" i="1"/>
  <c r="AP99" i="1" s="1"/>
  <c r="AR98" i="1"/>
  <c r="AH98" i="1"/>
  <c r="AF98" i="1"/>
  <c r="AD98" i="1"/>
  <c r="Y98" i="1"/>
  <c r="X98" i="1"/>
  <c r="W98" i="1"/>
  <c r="AP98" i="1" s="1"/>
  <c r="AR97" i="1"/>
  <c r="AH97" i="1"/>
  <c r="AF97" i="1"/>
  <c r="AD97" i="1"/>
  <c r="Y97" i="1"/>
  <c r="X97" i="1"/>
  <c r="W97" i="1"/>
  <c r="AP97" i="1" s="1"/>
  <c r="AR96" i="1"/>
  <c r="AH96" i="1"/>
  <c r="AF96" i="1"/>
  <c r="AD96" i="1"/>
  <c r="Y96" i="1"/>
  <c r="X96" i="1"/>
  <c r="W96" i="1"/>
  <c r="AP96" i="1" s="1"/>
  <c r="AR95" i="1"/>
  <c r="AH95" i="1"/>
  <c r="AF95" i="1"/>
  <c r="AD95" i="1"/>
  <c r="Y95" i="1"/>
  <c r="X95" i="1"/>
  <c r="W95" i="1"/>
  <c r="AP95" i="1" s="1"/>
  <c r="AR94" i="1"/>
  <c r="AH94" i="1"/>
  <c r="AF94" i="1"/>
  <c r="AD94" i="1"/>
  <c r="Y94" i="1"/>
  <c r="X94" i="1"/>
  <c r="W94" i="1"/>
  <c r="AP94" i="1" s="1"/>
  <c r="AR93" i="1"/>
  <c r="AH93" i="1"/>
  <c r="AF93" i="1"/>
  <c r="AD93" i="1"/>
  <c r="Y93" i="1"/>
  <c r="X93" i="1"/>
  <c r="W93" i="1"/>
  <c r="AP93" i="1" s="1"/>
  <c r="AR92" i="1"/>
  <c r="AH92" i="1"/>
  <c r="AF92" i="1"/>
  <c r="AD92" i="1"/>
  <c r="Y92" i="1"/>
  <c r="X92" i="1"/>
  <c r="W92" i="1"/>
  <c r="AP92" i="1" s="1"/>
  <c r="AR90" i="1"/>
  <c r="AH90" i="1"/>
  <c r="AF90" i="1"/>
  <c r="AD90" i="1"/>
  <c r="Y90" i="1"/>
  <c r="X90" i="1"/>
  <c r="W90" i="1"/>
  <c r="AP90" i="1" s="1"/>
  <c r="AR89" i="1"/>
  <c r="AH89" i="1"/>
  <c r="AF89" i="1"/>
  <c r="AD89" i="1"/>
  <c r="Y89" i="1"/>
  <c r="X89" i="1"/>
  <c r="W89" i="1"/>
  <c r="AP89" i="1" s="1"/>
  <c r="AR88" i="1"/>
  <c r="AH88" i="1"/>
  <c r="AF88" i="1"/>
  <c r="AD88" i="1"/>
  <c r="Y88" i="1"/>
  <c r="X88" i="1"/>
  <c r="W88" i="1"/>
  <c r="AP88" i="1" s="1"/>
  <c r="AR87" i="1"/>
  <c r="AH87" i="1"/>
  <c r="AF87" i="1"/>
  <c r="AD87" i="1"/>
  <c r="Y87" i="1"/>
  <c r="X87" i="1"/>
  <c r="W87" i="1"/>
  <c r="AP87" i="1" s="1"/>
  <c r="AR86" i="1"/>
  <c r="AH86" i="1"/>
  <c r="AF86" i="1"/>
  <c r="AD86" i="1"/>
  <c r="Y86" i="1"/>
  <c r="X86" i="1"/>
  <c r="W86" i="1"/>
  <c r="AP86" i="1" s="1"/>
  <c r="AR85" i="1"/>
  <c r="AH85" i="1"/>
  <c r="AF85" i="1"/>
  <c r="AD85" i="1"/>
  <c r="Y85" i="1"/>
  <c r="X85" i="1"/>
  <c r="W85" i="1"/>
  <c r="AP85" i="1" s="1"/>
  <c r="AR84" i="1"/>
  <c r="AH84" i="1"/>
  <c r="AF84" i="1"/>
  <c r="AD84" i="1"/>
  <c r="Y84" i="1"/>
  <c r="X84" i="1"/>
  <c r="W84" i="1"/>
  <c r="AP84" i="1" s="1"/>
  <c r="AR83" i="1"/>
  <c r="AH83" i="1"/>
  <c r="AF83" i="1"/>
  <c r="AD83" i="1"/>
  <c r="Y83" i="1"/>
  <c r="X83" i="1"/>
  <c r="W83" i="1"/>
  <c r="AP83" i="1" s="1"/>
  <c r="AR82" i="1"/>
  <c r="AH82" i="1"/>
  <c r="AF82" i="1"/>
  <c r="AD82" i="1"/>
  <c r="Y82" i="1"/>
  <c r="X82" i="1"/>
  <c r="W82" i="1"/>
  <c r="AP82" i="1" s="1"/>
  <c r="AR81" i="1"/>
  <c r="AH81" i="1"/>
  <c r="AF81" i="1"/>
  <c r="AD81" i="1"/>
  <c r="Y81" i="1"/>
  <c r="X81" i="1"/>
  <c r="W81" i="1"/>
  <c r="AP81" i="1" s="1"/>
  <c r="AR80" i="1"/>
  <c r="AH80" i="1"/>
  <c r="AF80" i="1"/>
  <c r="AD80" i="1"/>
  <c r="Y80" i="1"/>
  <c r="X80" i="1"/>
  <c r="W80" i="1"/>
  <c r="AP80" i="1" s="1"/>
  <c r="AR79" i="1"/>
  <c r="AH79" i="1"/>
  <c r="AF79" i="1"/>
  <c r="AD79" i="1"/>
  <c r="Y79" i="1"/>
  <c r="X79" i="1"/>
  <c r="W79" i="1"/>
  <c r="AP79" i="1" s="1"/>
  <c r="AH78" i="1"/>
  <c r="AF78" i="1"/>
  <c r="AD78" i="1"/>
  <c r="Y78" i="1"/>
  <c r="X78" i="1"/>
  <c r="W78" i="1"/>
  <c r="AP78" i="1" s="1"/>
  <c r="AH77" i="1"/>
  <c r="AF77" i="1"/>
  <c r="AD77" i="1"/>
  <c r="Y77" i="1"/>
  <c r="X77" i="1"/>
  <c r="W77" i="1"/>
  <c r="AP77" i="1" s="1"/>
  <c r="AR76" i="1"/>
  <c r="AH76" i="1"/>
  <c r="AF76" i="1"/>
  <c r="AD76" i="1"/>
  <c r="Y76" i="1"/>
  <c r="X76" i="1"/>
  <c r="W76" i="1"/>
  <c r="AP76" i="1" s="1"/>
  <c r="AR75" i="1"/>
  <c r="AH75" i="1"/>
  <c r="AF75" i="1"/>
  <c r="AD75" i="1"/>
  <c r="Y75" i="1"/>
  <c r="X75" i="1"/>
  <c r="W75" i="1"/>
  <c r="AP75" i="1" s="1"/>
  <c r="AR74" i="1"/>
  <c r="AH74" i="1"/>
  <c r="AF74" i="1"/>
  <c r="AD74" i="1"/>
  <c r="Y74" i="1"/>
  <c r="X74" i="1"/>
  <c r="W74" i="1"/>
  <c r="AP74" i="1" s="1"/>
  <c r="AR73" i="1"/>
  <c r="AH73" i="1"/>
  <c r="AF73" i="1"/>
  <c r="AD73" i="1"/>
  <c r="Y73" i="1"/>
  <c r="X73" i="1"/>
  <c r="W73" i="1"/>
  <c r="AP73" i="1" s="1"/>
  <c r="AR72" i="1"/>
  <c r="AH72" i="1"/>
  <c r="AF72" i="1"/>
  <c r="AD72" i="1"/>
  <c r="Y72" i="1"/>
  <c r="X72" i="1"/>
  <c r="W72" i="1"/>
  <c r="AP72" i="1" s="1"/>
  <c r="AR71" i="1"/>
  <c r="AH71" i="1"/>
  <c r="AF71" i="1"/>
  <c r="AD71" i="1"/>
  <c r="Y71" i="1"/>
  <c r="X71" i="1"/>
  <c r="W71" i="1"/>
  <c r="AP71" i="1" s="1"/>
  <c r="AH70" i="1"/>
  <c r="AF70" i="1"/>
  <c r="AD70" i="1"/>
  <c r="Y70" i="1"/>
  <c r="X70" i="1"/>
  <c r="W70" i="1"/>
  <c r="AP70" i="1" s="1"/>
  <c r="AR69" i="1"/>
  <c r="AH69" i="1"/>
  <c r="AF69" i="1"/>
  <c r="AD69" i="1"/>
  <c r="Y69" i="1"/>
  <c r="X69" i="1"/>
  <c r="W69" i="1"/>
  <c r="AP69" i="1" s="1"/>
  <c r="AR68" i="1"/>
  <c r="AH68" i="1"/>
  <c r="AF68" i="1"/>
  <c r="AD68" i="1"/>
  <c r="Y68" i="1"/>
  <c r="X68" i="1"/>
  <c r="W68" i="1"/>
  <c r="AP68" i="1" s="1"/>
  <c r="AH67" i="1"/>
  <c r="AF67" i="1"/>
  <c r="AD67" i="1"/>
  <c r="Y67" i="1"/>
  <c r="X67" i="1"/>
  <c r="W67" i="1"/>
  <c r="AP67" i="1" s="1"/>
  <c r="AR66" i="1"/>
  <c r="AH66" i="1"/>
  <c r="AF66" i="1"/>
  <c r="AD66" i="1"/>
  <c r="Y66" i="1"/>
  <c r="X66" i="1"/>
  <c r="W66" i="1"/>
  <c r="AP66" i="1" s="1"/>
  <c r="AR65" i="1"/>
  <c r="AH65" i="1"/>
  <c r="AF65" i="1"/>
  <c r="AD65" i="1"/>
  <c r="Y65" i="1"/>
  <c r="X65" i="1"/>
  <c r="W65" i="1"/>
  <c r="AP65" i="1" s="1"/>
  <c r="AR64" i="1"/>
  <c r="AH64" i="1"/>
  <c r="AF64" i="1"/>
  <c r="AD64" i="1"/>
  <c r="Y64" i="1"/>
  <c r="X64" i="1"/>
  <c r="W64" i="1"/>
  <c r="AP64" i="1" s="1"/>
  <c r="AH63" i="1"/>
  <c r="AF63" i="1"/>
  <c r="AD63" i="1"/>
  <c r="Y63" i="1"/>
  <c r="X63" i="1"/>
  <c r="W63" i="1"/>
  <c r="AP63" i="1" s="1"/>
  <c r="AH62" i="1"/>
  <c r="AF62" i="1"/>
  <c r="AD62" i="1"/>
  <c r="Y62" i="1"/>
  <c r="X62" i="1"/>
  <c r="W62" i="1"/>
  <c r="AP62" i="1" s="1"/>
  <c r="AH61" i="1"/>
  <c r="AF61" i="1"/>
  <c r="AD61" i="1"/>
  <c r="Y61" i="1"/>
  <c r="X61" i="1"/>
  <c r="W61" i="1"/>
  <c r="AP61" i="1" s="1"/>
  <c r="AR60" i="1"/>
  <c r="AH60" i="1"/>
  <c r="AF60" i="1"/>
  <c r="AD60" i="1"/>
  <c r="Y60" i="1"/>
  <c r="X60" i="1"/>
  <c r="W60" i="1"/>
  <c r="AP60" i="1" s="1"/>
  <c r="AH59" i="1"/>
  <c r="AF59" i="1"/>
  <c r="AD59" i="1"/>
  <c r="Y59" i="1"/>
  <c r="X59" i="1"/>
  <c r="W59" i="1"/>
  <c r="AP59" i="1" s="1"/>
  <c r="AR58" i="1"/>
  <c r="AH58" i="1"/>
  <c r="AF58" i="1"/>
  <c r="AD58" i="1"/>
  <c r="Y58" i="1"/>
  <c r="X58" i="1"/>
  <c r="W58" i="1"/>
  <c r="AP58" i="1" s="1"/>
  <c r="AR57" i="1"/>
  <c r="AH57" i="1"/>
  <c r="AF57" i="1"/>
  <c r="AD57" i="1"/>
  <c r="Y57" i="1"/>
  <c r="X57" i="1"/>
  <c r="W57" i="1"/>
  <c r="AP57" i="1" s="1"/>
  <c r="AR56" i="1"/>
  <c r="AH56" i="1"/>
  <c r="AF56" i="1"/>
  <c r="AD56" i="1"/>
  <c r="Y56" i="1"/>
  <c r="X56" i="1"/>
  <c r="W56" i="1"/>
  <c r="AP56" i="1" s="1"/>
  <c r="AR55" i="1"/>
  <c r="AH55" i="1"/>
  <c r="AF55" i="1"/>
  <c r="AD55" i="1"/>
  <c r="Y55" i="1"/>
  <c r="X55" i="1"/>
  <c r="W55" i="1"/>
  <c r="AP55" i="1" s="1"/>
  <c r="AR54" i="1"/>
  <c r="AH54" i="1"/>
  <c r="AF54" i="1"/>
  <c r="AD54" i="1"/>
  <c r="Y54" i="1"/>
  <c r="X54" i="1"/>
  <c r="W54" i="1"/>
  <c r="AP54" i="1" s="1"/>
  <c r="AR53" i="1"/>
  <c r="AH53" i="1"/>
  <c r="AF53" i="1"/>
  <c r="AD53" i="1"/>
  <c r="Y53" i="1"/>
  <c r="X53" i="1"/>
  <c r="W53" i="1"/>
  <c r="AP53" i="1" s="1"/>
  <c r="AH52" i="1"/>
  <c r="AR52" i="1"/>
  <c r="AF52" i="1"/>
  <c r="AD52" i="1"/>
  <c r="Y52" i="1"/>
  <c r="X52" i="1"/>
  <c r="W52" i="1"/>
  <c r="AP52" i="1" s="1"/>
  <c r="AR51" i="1"/>
  <c r="AH51" i="1"/>
  <c r="AF51" i="1"/>
  <c r="AD51" i="1"/>
  <c r="Y51" i="1"/>
  <c r="X51" i="1"/>
  <c r="W51" i="1"/>
  <c r="AP51" i="1" s="1"/>
  <c r="AH50" i="1"/>
  <c r="AF50" i="1"/>
  <c r="AD50" i="1"/>
  <c r="Y50" i="1"/>
  <c r="X50" i="1"/>
  <c r="W50" i="1"/>
  <c r="AP50" i="1" s="1"/>
  <c r="AR49" i="1"/>
  <c r="AH49" i="1"/>
  <c r="AF49" i="1"/>
  <c r="AD49" i="1"/>
  <c r="Y49" i="1"/>
  <c r="X49" i="1"/>
  <c r="W49" i="1"/>
  <c r="AP49" i="1" s="1"/>
  <c r="AR48" i="1"/>
  <c r="AH48" i="1"/>
  <c r="AF48" i="1"/>
  <c r="AD48" i="1"/>
  <c r="Y48" i="1"/>
  <c r="X48" i="1"/>
  <c r="W48" i="1"/>
  <c r="AP48" i="1" s="1"/>
  <c r="AR47" i="1"/>
  <c r="AH47" i="1"/>
  <c r="AF47" i="1"/>
  <c r="AD47" i="1"/>
  <c r="Y47" i="1"/>
  <c r="X47" i="1"/>
  <c r="W47" i="1"/>
  <c r="AP47" i="1" s="1"/>
  <c r="AR46" i="1"/>
  <c r="AH46" i="1"/>
  <c r="AF46" i="1"/>
  <c r="AD46" i="1"/>
  <c r="Y46" i="1"/>
  <c r="X46" i="1"/>
  <c r="W46" i="1"/>
  <c r="AP46" i="1" s="1"/>
  <c r="AH45" i="1"/>
  <c r="AF45" i="1"/>
  <c r="AD45" i="1"/>
  <c r="Y45" i="1"/>
  <c r="X45" i="1"/>
  <c r="W45" i="1"/>
  <c r="AP45" i="1" s="1"/>
  <c r="AR44" i="1"/>
  <c r="AH44" i="1"/>
  <c r="AF44" i="1"/>
  <c r="AD44" i="1"/>
  <c r="Y44" i="1"/>
  <c r="X44" i="1"/>
  <c r="W44" i="1"/>
  <c r="AP44" i="1" s="1"/>
  <c r="AR43" i="1"/>
  <c r="AH43" i="1"/>
  <c r="AF43" i="1"/>
  <c r="AD43" i="1"/>
  <c r="Y43" i="1"/>
  <c r="X43" i="1"/>
  <c r="W43" i="1"/>
  <c r="AP43" i="1" s="1"/>
  <c r="AR38" i="1"/>
  <c r="AH38" i="1"/>
  <c r="AF38" i="1"/>
  <c r="AD38" i="1"/>
  <c r="Y38" i="1"/>
  <c r="X38" i="1"/>
  <c r="W38" i="1"/>
  <c r="AP38" i="1" s="1"/>
  <c r="AH42" i="1"/>
  <c r="AF42" i="1"/>
  <c r="AD42" i="1"/>
  <c r="Y42" i="1"/>
  <c r="X42" i="1"/>
  <c r="W42" i="1"/>
  <c r="AP42" i="1" s="1"/>
  <c r="AR41" i="1"/>
  <c r="AH41" i="1"/>
  <c r="AF41" i="1"/>
  <c r="AD41" i="1"/>
  <c r="Y41" i="1"/>
  <c r="X41" i="1"/>
  <c r="W41" i="1"/>
  <c r="AP41" i="1" s="1"/>
  <c r="AR39" i="1"/>
  <c r="AH39" i="1"/>
  <c r="AF39" i="1"/>
  <c r="AD39" i="1"/>
  <c r="Y39" i="1"/>
  <c r="X39" i="1"/>
  <c r="W39" i="1"/>
  <c r="AP39" i="1" s="1"/>
  <c r="AH37" i="1"/>
  <c r="AF37" i="1"/>
  <c r="AD37" i="1"/>
  <c r="Y37" i="1"/>
  <c r="X37" i="1"/>
  <c r="W37" i="1"/>
  <c r="AP37" i="1" s="1"/>
  <c r="AH36" i="1"/>
  <c r="AF36" i="1"/>
  <c r="AD36" i="1"/>
  <c r="Y36" i="1"/>
  <c r="X36" i="1"/>
  <c r="W36" i="1"/>
  <c r="AP36" i="1" s="1"/>
  <c r="AR35" i="1"/>
  <c r="AH35" i="1"/>
  <c r="AF35" i="1"/>
  <c r="AD35" i="1"/>
  <c r="Y35" i="1"/>
  <c r="X35" i="1"/>
  <c r="W35" i="1"/>
  <c r="AP35" i="1" s="1"/>
  <c r="AR34" i="1"/>
  <c r="AH34" i="1"/>
  <c r="AF34" i="1"/>
  <c r="AD34" i="1"/>
  <c r="Y34" i="1"/>
  <c r="X34" i="1"/>
  <c r="W34" i="1"/>
  <c r="AP34" i="1" s="1"/>
  <c r="AR33" i="1"/>
  <c r="AH33" i="1"/>
  <c r="AF33" i="1"/>
  <c r="AD33" i="1"/>
  <c r="Y33" i="1"/>
  <c r="X33" i="1"/>
  <c r="W33" i="1"/>
  <c r="AP33" i="1" s="1"/>
  <c r="AH32" i="1"/>
  <c r="AF32" i="1"/>
  <c r="AD32" i="1"/>
  <c r="Y32" i="1"/>
  <c r="X32" i="1"/>
  <c r="W32" i="1"/>
  <c r="AP32" i="1" s="1"/>
  <c r="AR31" i="1"/>
  <c r="AH31" i="1"/>
  <c r="AF31" i="1"/>
  <c r="AD31" i="1"/>
  <c r="Y31" i="1"/>
  <c r="X31" i="1"/>
  <c r="W31" i="1"/>
  <c r="AP31" i="1" s="1"/>
  <c r="AR30" i="1"/>
  <c r="AH30" i="1"/>
  <c r="AF30" i="1"/>
  <c r="AD30" i="1"/>
  <c r="Y30" i="1"/>
  <c r="X30" i="1"/>
  <c r="W30" i="1"/>
  <c r="AP30" i="1" s="1"/>
  <c r="AR29" i="1"/>
  <c r="AH29" i="1"/>
  <c r="AF29" i="1"/>
  <c r="AD29" i="1"/>
  <c r="Y29" i="1"/>
  <c r="X29" i="1"/>
  <c r="W29" i="1"/>
  <c r="AP29" i="1" s="1"/>
  <c r="AR28" i="1"/>
  <c r="AH28" i="1"/>
  <c r="AF28" i="1"/>
  <c r="AD28" i="1"/>
  <c r="Y28" i="1"/>
  <c r="X28" i="1"/>
  <c r="W28" i="1"/>
  <c r="AP28" i="1" s="1"/>
  <c r="AR27" i="1"/>
  <c r="AH27" i="1"/>
  <c r="AF27" i="1"/>
  <c r="AD27" i="1"/>
  <c r="Y27" i="1"/>
  <c r="X27" i="1"/>
  <c r="W27" i="1"/>
  <c r="AP27" i="1" s="1"/>
  <c r="AH26" i="1"/>
  <c r="AF26" i="1"/>
  <c r="AD26" i="1"/>
  <c r="Y26" i="1"/>
  <c r="X26" i="1"/>
  <c r="W26" i="1"/>
  <c r="AP26" i="1" s="1"/>
  <c r="AR25" i="1"/>
  <c r="AH25" i="1"/>
  <c r="AF25" i="1"/>
  <c r="AD25" i="1"/>
  <c r="Y25" i="1"/>
  <c r="X25" i="1"/>
  <c r="W25" i="1"/>
  <c r="AP25" i="1" s="1"/>
  <c r="AR24" i="1"/>
  <c r="AH24" i="1"/>
  <c r="AF24" i="1"/>
  <c r="AD24" i="1"/>
  <c r="Y24" i="1"/>
  <c r="X24" i="1"/>
  <c r="W24" i="1"/>
  <c r="AP24" i="1" s="1"/>
  <c r="AR23" i="1"/>
  <c r="AH23" i="1"/>
  <c r="AF23" i="1"/>
  <c r="AD23" i="1"/>
  <c r="Y23" i="1"/>
  <c r="X23" i="1"/>
  <c r="W23" i="1"/>
  <c r="AP23" i="1" s="1"/>
  <c r="AH22" i="1"/>
  <c r="AF22" i="1"/>
  <c r="AD22" i="1"/>
  <c r="Y22" i="1"/>
  <c r="X22" i="1"/>
  <c r="W22" i="1"/>
  <c r="AP22" i="1" s="1"/>
  <c r="AR21" i="1"/>
  <c r="AH21" i="1"/>
  <c r="AF21" i="1"/>
  <c r="AD21" i="1"/>
  <c r="Y21" i="1"/>
  <c r="X21" i="1"/>
  <c r="W21" i="1"/>
  <c r="AP21" i="1" s="1"/>
  <c r="AR20" i="1"/>
  <c r="AH20" i="1"/>
  <c r="AF20" i="1"/>
  <c r="AD20" i="1"/>
  <c r="Y20" i="1"/>
  <c r="X20" i="1"/>
  <c r="W20" i="1"/>
  <c r="AP20" i="1" s="1"/>
  <c r="AR19" i="1"/>
  <c r="AH19" i="1"/>
  <c r="AF19" i="1"/>
  <c r="AD19" i="1"/>
  <c r="Y19" i="1"/>
  <c r="X19" i="1"/>
  <c r="W19" i="1"/>
  <c r="AP19" i="1" s="1"/>
  <c r="AR18" i="1"/>
  <c r="AH18" i="1"/>
  <c r="AF18" i="1"/>
  <c r="AD18" i="1"/>
  <c r="Y18" i="1"/>
  <c r="X18" i="1"/>
  <c r="W18" i="1"/>
  <c r="AP18" i="1" s="1"/>
  <c r="AH17" i="1"/>
  <c r="AF17" i="1"/>
  <c r="AD17" i="1"/>
  <c r="Y17" i="1"/>
  <c r="X17" i="1"/>
  <c r="W17" i="1"/>
  <c r="AP17" i="1" s="1"/>
  <c r="AH16" i="1"/>
  <c r="AF16" i="1"/>
  <c r="AD16" i="1"/>
  <c r="Y16" i="1"/>
  <c r="X16" i="1"/>
  <c r="W16" i="1"/>
  <c r="AP16" i="1" s="1"/>
  <c r="AH15" i="1"/>
  <c r="AF15" i="1"/>
  <c r="AD15" i="1"/>
  <c r="Y15" i="1"/>
  <c r="X15" i="1"/>
  <c r="W15" i="1"/>
  <c r="AP15" i="1" s="1"/>
  <c r="AR14" i="1"/>
  <c r="AH14" i="1"/>
  <c r="AF14" i="1"/>
  <c r="AD14" i="1"/>
  <c r="Y14" i="1"/>
  <c r="X14" i="1"/>
  <c r="W14" i="1"/>
  <c r="AP14" i="1" s="1"/>
  <c r="AR13" i="1"/>
  <c r="AH13" i="1"/>
  <c r="AF13" i="1"/>
  <c r="AD13" i="1"/>
  <c r="Y13" i="1"/>
  <c r="X13" i="1"/>
  <c r="W13" i="1"/>
  <c r="AP13" i="1" s="1"/>
  <c r="AR12" i="1"/>
  <c r="AH12" i="1"/>
  <c r="AF12" i="1"/>
  <c r="AD12" i="1"/>
  <c r="Y12" i="1"/>
  <c r="X12" i="1"/>
  <c r="W12" i="1"/>
  <c r="AP12" i="1" s="1"/>
  <c r="AR11" i="1"/>
  <c r="AH11" i="1"/>
  <c r="AF11" i="1"/>
  <c r="AD11" i="1"/>
  <c r="Y11" i="1"/>
  <c r="X11" i="1"/>
  <c r="W11" i="1"/>
  <c r="AP11" i="1" s="1"/>
  <c r="AR10" i="1"/>
  <c r="AH10" i="1"/>
  <c r="AF10" i="1"/>
  <c r="AD10" i="1"/>
  <c r="Y10" i="1"/>
  <c r="X10" i="1"/>
  <c r="W10" i="1"/>
  <c r="AP10" i="1" s="1"/>
  <c r="AR9" i="1"/>
  <c r="AH9" i="1"/>
  <c r="AF9" i="1"/>
  <c r="AD9" i="1"/>
  <c r="Y9" i="1"/>
  <c r="X9" i="1"/>
  <c r="W9" i="1"/>
  <c r="AP9" i="1" s="1"/>
  <c r="AR8" i="1"/>
  <c r="AH8" i="1"/>
  <c r="AF8" i="1"/>
  <c r="AD8" i="1"/>
  <c r="Y8" i="1"/>
  <c r="X8" i="1"/>
  <c r="W8" i="1"/>
  <c r="AP8" i="1" s="1"/>
  <c r="AR7" i="1"/>
  <c r="AH7" i="1"/>
  <c r="AF7" i="1"/>
  <c r="AD7" i="1"/>
  <c r="Y7" i="1"/>
  <c r="X7" i="1"/>
  <c r="W7" i="1"/>
  <c r="AP7" i="1" s="1"/>
  <c r="AR6" i="1"/>
  <c r="AH6" i="1"/>
  <c r="AF6" i="1"/>
  <c r="AD6" i="1"/>
  <c r="Y6" i="1"/>
  <c r="X6" i="1"/>
  <c r="W6" i="1"/>
  <c r="AP6" i="1" s="1"/>
  <c r="AH5" i="1"/>
  <c r="AF5" i="1"/>
  <c r="AD5" i="1"/>
  <c r="Y5" i="1"/>
  <c r="X5" i="1"/>
  <c r="W5" i="1"/>
  <c r="AP5" i="1" s="1"/>
  <c r="AR4" i="1"/>
  <c r="AH4" i="1"/>
  <c r="AF4" i="1"/>
  <c r="AD4" i="1"/>
  <c r="Y4" i="1"/>
  <c r="X4" i="1"/>
  <c r="W4" i="1"/>
  <c r="AN4" i="1" s="1"/>
  <c r="AR40" i="1"/>
  <c r="AH40" i="1"/>
  <c r="AF40" i="1"/>
  <c r="AD40" i="1"/>
  <c r="Y40" i="1"/>
  <c r="X40" i="1"/>
  <c r="W40" i="1"/>
  <c r="AP40" i="1" s="1"/>
  <c r="AS200" i="1" l="1"/>
  <c r="AS199" i="1"/>
  <c r="Z198" i="1"/>
  <c r="AJ198" i="1" s="1"/>
  <c r="AR193" i="1"/>
  <c r="AN193" i="1"/>
  <c r="AR196" i="1"/>
  <c r="AN5" i="1"/>
  <c r="Z192" i="1"/>
  <c r="AJ192" i="1" s="1"/>
  <c r="Z191" i="1"/>
  <c r="AJ191" i="1" s="1"/>
  <c r="Z197" i="1"/>
  <c r="AJ197" i="1" s="1"/>
  <c r="AP91" i="1"/>
  <c r="Z193" i="1"/>
  <c r="AL193" i="1" s="1"/>
  <c r="Z179" i="1"/>
  <c r="AL179" i="1" s="1"/>
  <c r="Z195" i="1"/>
  <c r="AL195" i="1" s="1"/>
  <c r="Z91" i="1"/>
  <c r="AL91" i="1" s="1"/>
  <c r="Z178" i="1"/>
  <c r="AJ178" i="1" s="1"/>
  <c r="Z194" i="1"/>
  <c r="AL194" i="1" s="1"/>
  <c r="Z196" i="1"/>
  <c r="AL196" i="1" s="1"/>
  <c r="AL198" i="1"/>
  <c r="AN198" i="1"/>
  <c r="AN196" i="1"/>
  <c r="AN195" i="1"/>
  <c r="AN194" i="1"/>
  <c r="AL192" i="1"/>
  <c r="AN192" i="1"/>
  <c r="AL191" i="1"/>
  <c r="AN191" i="1"/>
  <c r="AN179" i="1"/>
  <c r="AN178" i="1"/>
  <c r="Z103" i="1"/>
  <c r="AJ103" i="1" s="1"/>
  <c r="AN103" i="1"/>
  <c r="Z177" i="1"/>
  <c r="AL177" i="1" s="1"/>
  <c r="Z181" i="1"/>
  <c r="AL181" i="1" s="1"/>
  <c r="Z188" i="1"/>
  <c r="AJ188" i="1" s="1"/>
  <c r="Z190" i="1"/>
  <c r="AJ190" i="1" s="1"/>
  <c r="AN197" i="1"/>
  <c r="Z184" i="1"/>
  <c r="AJ184" i="1" s="1"/>
  <c r="Z183" i="1"/>
  <c r="AJ183" i="1" s="1"/>
  <c r="Z186" i="1"/>
  <c r="AJ186" i="1" s="1"/>
  <c r="Z185" i="1"/>
  <c r="AJ185" i="1" s="1"/>
  <c r="AR166" i="1"/>
  <c r="Z187" i="1"/>
  <c r="AJ187" i="1" s="1"/>
  <c r="Z172" i="1"/>
  <c r="AJ172" i="1" s="1"/>
  <c r="Z168" i="1"/>
  <c r="AJ168" i="1" s="1"/>
  <c r="AR171" i="1"/>
  <c r="Z174" i="1"/>
  <c r="AJ174" i="1" s="1"/>
  <c r="Z167" i="1"/>
  <c r="AL167" i="1" s="1"/>
  <c r="Z182" i="1"/>
  <c r="AJ182" i="1" s="1"/>
  <c r="Z189" i="1"/>
  <c r="AJ189" i="1" s="1"/>
  <c r="Z175" i="1"/>
  <c r="AL175" i="1" s="1"/>
  <c r="Z180" i="1"/>
  <c r="AJ180" i="1" s="1"/>
  <c r="AR185" i="1"/>
  <c r="AN190" i="1"/>
  <c r="AN189" i="1"/>
  <c r="AN188" i="1"/>
  <c r="AN187" i="1"/>
  <c r="AN186" i="1"/>
  <c r="AN185" i="1"/>
  <c r="AN184" i="1"/>
  <c r="AN183" i="1"/>
  <c r="AN182" i="1"/>
  <c r="AN181" i="1"/>
  <c r="Z166" i="1"/>
  <c r="AJ166" i="1" s="1"/>
  <c r="Z171" i="1"/>
  <c r="AJ171" i="1" s="1"/>
  <c r="Z165" i="1"/>
  <c r="AL165" i="1" s="1"/>
  <c r="AR165" i="1"/>
  <c r="Z170" i="1"/>
  <c r="AL170" i="1" s="1"/>
  <c r="AR170" i="1"/>
  <c r="Z164" i="1"/>
  <c r="AL164" i="1" s="1"/>
  <c r="Z169" i="1"/>
  <c r="AJ169" i="1" s="1"/>
  <c r="Z173" i="1"/>
  <c r="AL173" i="1" s="1"/>
  <c r="Z176" i="1"/>
  <c r="AJ176" i="1" s="1"/>
  <c r="AR180" i="1"/>
  <c r="AN180" i="1"/>
  <c r="AN167" i="1"/>
  <c r="Z145" i="1"/>
  <c r="AJ145" i="1" s="1"/>
  <c r="Z149" i="1"/>
  <c r="AJ149" i="1" s="1"/>
  <c r="Z152" i="1"/>
  <c r="AL152" i="1" s="1"/>
  <c r="Z156" i="1"/>
  <c r="AJ156" i="1" s="1"/>
  <c r="AN177" i="1"/>
  <c r="AN176" i="1"/>
  <c r="AN175" i="1"/>
  <c r="AN174" i="1"/>
  <c r="AN173" i="1"/>
  <c r="AN172" i="1"/>
  <c r="AN171" i="1"/>
  <c r="AN170" i="1"/>
  <c r="AN169" i="1"/>
  <c r="AN168" i="1"/>
  <c r="AN166" i="1"/>
  <c r="AN165" i="1"/>
  <c r="AN164" i="1"/>
  <c r="Z159" i="1"/>
  <c r="AL159" i="1" s="1"/>
  <c r="Z162" i="1"/>
  <c r="AJ162" i="1" s="1"/>
  <c r="Z143" i="1"/>
  <c r="AJ143" i="1" s="1"/>
  <c r="Z160" i="1"/>
  <c r="AJ160" i="1" s="1"/>
  <c r="Z151" i="1"/>
  <c r="AJ151" i="1" s="1"/>
  <c r="Z155" i="1"/>
  <c r="AL155" i="1" s="1"/>
  <c r="Z148" i="1"/>
  <c r="AJ148" i="1" s="1"/>
  <c r="Z147" i="1"/>
  <c r="AL147" i="1" s="1"/>
  <c r="Z134" i="1"/>
  <c r="AJ134" i="1" s="1"/>
  <c r="Z138" i="1"/>
  <c r="AL138" i="1" s="1"/>
  <c r="Z146" i="1"/>
  <c r="AL146" i="1" s="1"/>
  <c r="Z150" i="1"/>
  <c r="AJ150" i="1" s="1"/>
  <c r="AN150" i="1"/>
  <c r="Z154" i="1"/>
  <c r="AL154" i="1" s="1"/>
  <c r="Z158" i="1"/>
  <c r="AJ158" i="1" s="1"/>
  <c r="Z161" i="1"/>
  <c r="AJ161" i="1" s="1"/>
  <c r="Z144" i="1"/>
  <c r="AL144" i="1" s="1"/>
  <c r="Z153" i="1"/>
  <c r="AJ153" i="1" s="1"/>
  <c r="Z157" i="1"/>
  <c r="AL157" i="1" s="1"/>
  <c r="Z163" i="1"/>
  <c r="AJ163" i="1" s="1"/>
  <c r="Z118" i="1"/>
  <c r="AL118" i="1" s="1"/>
  <c r="Z121" i="1"/>
  <c r="AJ121" i="1" s="1"/>
  <c r="Z125" i="1"/>
  <c r="AJ125" i="1" s="1"/>
  <c r="Z129" i="1"/>
  <c r="AJ129" i="1" s="1"/>
  <c r="AR160" i="1"/>
  <c r="AR162" i="1"/>
  <c r="AR163" i="1"/>
  <c r="AL163" i="1"/>
  <c r="AN163" i="1"/>
  <c r="AN162" i="1"/>
  <c r="AL161" i="1"/>
  <c r="AN161" i="1"/>
  <c r="AN160" i="1"/>
  <c r="AN159" i="1"/>
  <c r="AN158" i="1"/>
  <c r="AN157" i="1"/>
  <c r="AN156" i="1"/>
  <c r="AN155" i="1"/>
  <c r="AN154" i="1"/>
  <c r="AN153" i="1"/>
  <c r="AN152" i="1"/>
  <c r="AN151" i="1"/>
  <c r="AN149" i="1"/>
  <c r="AN148" i="1"/>
  <c r="AN147" i="1"/>
  <c r="AN146" i="1"/>
  <c r="AN145" i="1"/>
  <c r="AN144" i="1"/>
  <c r="Z128" i="1"/>
  <c r="AL128" i="1" s="1"/>
  <c r="Z133" i="1"/>
  <c r="AJ133" i="1" s="1"/>
  <c r="Z137" i="1"/>
  <c r="AL137" i="1" s="1"/>
  <c r="Z141" i="1"/>
  <c r="AL141" i="1" s="1"/>
  <c r="Z132" i="1"/>
  <c r="AJ132" i="1" s="1"/>
  <c r="Z136" i="1"/>
  <c r="AJ136" i="1" s="1"/>
  <c r="Z140" i="1"/>
  <c r="AJ140" i="1" s="1"/>
  <c r="Z126" i="1"/>
  <c r="AJ126" i="1" s="1"/>
  <c r="Z130" i="1"/>
  <c r="AL130" i="1" s="1"/>
  <c r="Z131" i="1"/>
  <c r="AL131" i="1" s="1"/>
  <c r="Z135" i="1"/>
  <c r="AJ135" i="1" s="1"/>
  <c r="Z139" i="1"/>
  <c r="AL139" i="1" s="1"/>
  <c r="Z127" i="1"/>
  <c r="AJ127" i="1" s="1"/>
  <c r="Z142" i="1"/>
  <c r="AJ142" i="1" s="1"/>
  <c r="Z124" i="1"/>
  <c r="AL124" i="1" s="1"/>
  <c r="Z106" i="1"/>
  <c r="AJ106" i="1" s="1"/>
  <c r="Z110" i="1"/>
  <c r="AJ110" i="1" s="1"/>
  <c r="Z114" i="1"/>
  <c r="AL114" i="1" s="1"/>
  <c r="AR115" i="1"/>
  <c r="Z92" i="1"/>
  <c r="AJ92" i="1" s="1"/>
  <c r="Z96" i="1"/>
  <c r="AJ96" i="1" s="1"/>
  <c r="Z100" i="1"/>
  <c r="AL100" i="1" s="1"/>
  <c r="Z109" i="1"/>
  <c r="AJ109" i="1" s="1"/>
  <c r="Z120" i="1"/>
  <c r="AJ120" i="1" s="1"/>
  <c r="Z123" i="1"/>
  <c r="AJ123" i="1" s="1"/>
  <c r="AP124" i="1"/>
  <c r="AN143" i="1"/>
  <c r="AN142" i="1"/>
  <c r="AN141" i="1"/>
  <c r="AN140" i="1"/>
  <c r="AN139" i="1"/>
  <c r="AN138" i="1"/>
  <c r="AN137" i="1"/>
  <c r="AN136" i="1"/>
  <c r="AN135" i="1"/>
  <c r="AN134" i="1"/>
  <c r="AN133" i="1"/>
  <c r="AN132" i="1"/>
  <c r="AN131" i="1"/>
  <c r="AN130" i="1"/>
  <c r="AN129" i="1"/>
  <c r="AN128" i="1"/>
  <c r="AN127" i="1"/>
  <c r="AN126" i="1"/>
  <c r="AN125" i="1"/>
  <c r="Z105" i="1"/>
  <c r="AJ105" i="1" s="1"/>
  <c r="Z113" i="1"/>
  <c r="AL113" i="1" s="1"/>
  <c r="Z116" i="1"/>
  <c r="AJ116" i="1" s="1"/>
  <c r="Z117" i="1"/>
  <c r="AJ117" i="1" s="1"/>
  <c r="Z108" i="1"/>
  <c r="AJ108" i="1" s="1"/>
  <c r="Z119" i="1"/>
  <c r="AL119" i="1" s="1"/>
  <c r="Z104" i="1"/>
  <c r="AJ104" i="1" s="1"/>
  <c r="Z112" i="1"/>
  <c r="AL112" i="1" s="1"/>
  <c r="Z98" i="1"/>
  <c r="AL98" i="1" s="1"/>
  <c r="Z102" i="1"/>
  <c r="AJ102" i="1" s="1"/>
  <c r="Z107" i="1"/>
  <c r="AL107" i="1" s="1"/>
  <c r="Z111" i="1"/>
  <c r="AJ111" i="1" s="1"/>
  <c r="Z115" i="1"/>
  <c r="AL115" i="1" s="1"/>
  <c r="Z122" i="1"/>
  <c r="AJ122" i="1" s="1"/>
  <c r="AR118" i="1"/>
  <c r="AN123" i="1"/>
  <c r="AN122" i="1"/>
  <c r="AN121" i="1"/>
  <c r="AN120" i="1"/>
  <c r="AN119" i="1"/>
  <c r="AN118" i="1"/>
  <c r="AN117" i="1"/>
  <c r="AN116" i="1"/>
  <c r="AN115" i="1"/>
  <c r="AN114" i="1"/>
  <c r="AN113" i="1"/>
  <c r="AN112" i="1"/>
  <c r="AN111" i="1"/>
  <c r="AN110" i="1"/>
  <c r="AN109" i="1"/>
  <c r="AN108" i="1"/>
  <c r="AN107" i="1"/>
  <c r="AN106" i="1"/>
  <c r="AN105" i="1"/>
  <c r="AN104" i="1"/>
  <c r="Z90" i="1"/>
  <c r="AJ90" i="1" s="1"/>
  <c r="Z95" i="1"/>
  <c r="AJ95" i="1" s="1"/>
  <c r="Z99" i="1"/>
  <c r="AJ99" i="1" s="1"/>
  <c r="Z94" i="1"/>
  <c r="AJ94" i="1" s="1"/>
  <c r="Z87" i="1"/>
  <c r="AJ87" i="1" s="1"/>
  <c r="Z86" i="1"/>
  <c r="AJ86" i="1" s="1"/>
  <c r="Z85" i="1"/>
  <c r="AJ85" i="1" s="1"/>
  <c r="Z89" i="1"/>
  <c r="AJ89" i="1" s="1"/>
  <c r="AN89" i="1"/>
  <c r="Z77" i="1"/>
  <c r="AJ77" i="1" s="1"/>
  <c r="Z83" i="1"/>
  <c r="AJ83" i="1" s="1"/>
  <c r="Z84" i="1"/>
  <c r="AJ84" i="1" s="1"/>
  <c r="Z88" i="1"/>
  <c r="AJ88" i="1" s="1"/>
  <c r="Z93" i="1"/>
  <c r="AJ93" i="1" s="1"/>
  <c r="Z97" i="1"/>
  <c r="AJ97" i="1" s="1"/>
  <c r="Z101" i="1"/>
  <c r="AL101" i="1" s="1"/>
  <c r="Z69" i="1"/>
  <c r="AJ69" i="1" s="1"/>
  <c r="Z72" i="1"/>
  <c r="AJ72" i="1" s="1"/>
  <c r="Z76" i="1"/>
  <c r="AL76" i="1" s="1"/>
  <c r="AN102" i="1"/>
  <c r="AN101" i="1"/>
  <c r="AN100" i="1"/>
  <c r="AN99" i="1"/>
  <c r="AN98" i="1"/>
  <c r="AN97" i="1"/>
  <c r="AN96" i="1"/>
  <c r="AN95" i="1"/>
  <c r="AN94" i="1"/>
  <c r="AN93" i="1"/>
  <c r="AN92" i="1"/>
  <c r="AN90" i="1"/>
  <c r="AN88" i="1"/>
  <c r="AN87" i="1"/>
  <c r="AN86" i="1"/>
  <c r="AN85" i="1"/>
  <c r="AN84" i="1"/>
  <c r="Z41" i="1"/>
  <c r="AJ41" i="1" s="1"/>
  <c r="Z43" i="1"/>
  <c r="AJ43" i="1" s="1"/>
  <c r="Z46" i="1"/>
  <c r="AL46" i="1" s="1"/>
  <c r="Z50" i="1"/>
  <c r="AJ50" i="1" s="1"/>
  <c r="Z53" i="1"/>
  <c r="AJ53" i="1" s="1"/>
  <c r="Z78" i="1"/>
  <c r="AL78" i="1" s="1"/>
  <c r="Z81" i="1"/>
  <c r="AL81" i="1" s="1"/>
  <c r="Z80" i="1"/>
  <c r="AL80" i="1" s="1"/>
  <c r="Z68" i="1"/>
  <c r="AL68" i="1" s="1"/>
  <c r="Z64" i="1"/>
  <c r="AL64" i="1" s="1"/>
  <c r="Z70" i="1"/>
  <c r="AJ70" i="1" s="1"/>
  <c r="Z67" i="1"/>
  <c r="AJ67" i="1" s="1"/>
  <c r="AR67" i="1"/>
  <c r="Z71" i="1"/>
  <c r="AJ71" i="1" s="1"/>
  <c r="Z75" i="1"/>
  <c r="AL75" i="1" s="1"/>
  <c r="Z57" i="1"/>
  <c r="AJ57" i="1" s="1"/>
  <c r="Z66" i="1"/>
  <c r="AL66" i="1" s="1"/>
  <c r="AR70" i="1"/>
  <c r="Z74" i="1"/>
  <c r="AJ74" i="1" s="1"/>
  <c r="Z79" i="1"/>
  <c r="AJ79" i="1" s="1"/>
  <c r="Z65" i="1"/>
  <c r="AJ65" i="1" s="1"/>
  <c r="Z73" i="1"/>
  <c r="AJ73" i="1" s="1"/>
  <c r="Z82" i="1"/>
  <c r="AL82" i="1" s="1"/>
  <c r="Z60" i="1"/>
  <c r="AJ60" i="1" s="1"/>
  <c r="AR77" i="1"/>
  <c r="AR78" i="1"/>
  <c r="AN83" i="1"/>
  <c r="AN82" i="1"/>
  <c r="AN81" i="1"/>
  <c r="AN80" i="1"/>
  <c r="AN79" i="1"/>
  <c r="AN78" i="1"/>
  <c r="AN77" i="1"/>
  <c r="AN76" i="1"/>
  <c r="AN75" i="1"/>
  <c r="AN74" i="1"/>
  <c r="AN73" i="1"/>
  <c r="AN72" i="1"/>
  <c r="AN71" i="1"/>
  <c r="AN70" i="1"/>
  <c r="AN69" i="1"/>
  <c r="AN68" i="1"/>
  <c r="AN67" i="1"/>
  <c r="AN66" i="1"/>
  <c r="AN65" i="1"/>
  <c r="AN64" i="1"/>
  <c r="Z45" i="1"/>
  <c r="AJ45" i="1" s="1"/>
  <c r="Z51" i="1"/>
  <c r="AJ51" i="1" s="1"/>
  <c r="Z55" i="1"/>
  <c r="AJ55" i="1" s="1"/>
  <c r="Z49" i="1"/>
  <c r="AJ49" i="1" s="1"/>
  <c r="Z52" i="1"/>
  <c r="AJ52" i="1" s="1"/>
  <c r="Z56" i="1"/>
  <c r="AJ56" i="1" s="1"/>
  <c r="Z62" i="1"/>
  <c r="AJ62" i="1" s="1"/>
  <c r="Z48" i="1"/>
  <c r="AJ48" i="1" s="1"/>
  <c r="Z59" i="1"/>
  <c r="AL59" i="1" s="1"/>
  <c r="Z44" i="1"/>
  <c r="AJ44" i="1" s="1"/>
  <c r="Z47" i="1"/>
  <c r="AL47" i="1" s="1"/>
  <c r="Z54" i="1"/>
  <c r="AJ54" i="1" s="1"/>
  <c r="Z58" i="1"/>
  <c r="AJ58" i="1" s="1"/>
  <c r="Z61" i="1"/>
  <c r="AL61" i="1" s="1"/>
  <c r="Z63" i="1"/>
  <c r="AL63" i="1" s="1"/>
  <c r="AR45" i="1"/>
  <c r="AR50" i="1"/>
  <c r="AR59" i="1"/>
  <c r="AR61" i="1"/>
  <c r="AR62" i="1"/>
  <c r="AR63" i="1"/>
  <c r="AN63" i="1"/>
  <c r="AN62" i="1"/>
  <c r="AN61" i="1"/>
  <c r="AN60" i="1"/>
  <c r="AN59" i="1"/>
  <c r="AN58" i="1"/>
  <c r="AN57" i="1"/>
  <c r="AN56" i="1"/>
  <c r="AN55" i="1"/>
  <c r="AN54" i="1"/>
  <c r="AN53" i="1"/>
  <c r="AN52" i="1"/>
  <c r="AN51" i="1"/>
  <c r="AN50" i="1"/>
  <c r="AN49" i="1"/>
  <c r="AN48" i="1"/>
  <c r="AN47" i="1"/>
  <c r="AN46" i="1"/>
  <c r="AN45" i="1"/>
  <c r="AN44" i="1"/>
  <c r="Z30" i="1"/>
  <c r="AL30" i="1" s="1"/>
  <c r="Z33" i="1"/>
  <c r="AJ33" i="1" s="1"/>
  <c r="Z26" i="1"/>
  <c r="AJ26" i="1" s="1"/>
  <c r="Z29" i="1"/>
  <c r="AJ29" i="1" s="1"/>
  <c r="Z38" i="1"/>
  <c r="AJ38" i="1" s="1"/>
  <c r="Z14" i="1"/>
  <c r="AJ14" i="1" s="1"/>
  <c r="Z4" i="1"/>
  <c r="AL4" i="1" s="1"/>
  <c r="Z20" i="1"/>
  <c r="AJ20" i="1" s="1"/>
  <c r="Z23" i="1"/>
  <c r="AJ23" i="1" s="1"/>
  <c r="AN24" i="1"/>
  <c r="Z27" i="1"/>
  <c r="AJ27" i="1" s="1"/>
  <c r="Z31" i="1"/>
  <c r="AL31" i="1" s="1"/>
  <c r="Z34" i="1"/>
  <c r="AJ34" i="1" s="1"/>
  <c r="Z37" i="1"/>
  <c r="AJ37" i="1" s="1"/>
  <c r="Z42" i="1"/>
  <c r="AL42" i="1" s="1"/>
  <c r="AN43" i="1"/>
  <c r="AN38" i="1"/>
  <c r="Z36" i="1"/>
  <c r="AJ36" i="1" s="1"/>
  <c r="Z25" i="1"/>
  <c r="AJ25" i="1" s="1"/>
  <c r="Z28" i="1"/>
  <c r="AJ28" i="1" s="1"/>
  <c r="Z32" i="1"/>
  <c r="AJ32" i="1" s="1"/>
  <c r="Z35" i="1"/>
  <c r="AL35" i="1" s="1"/>
  <c r="AR42" i="1"/>
  <c r="AN42" i="1"/>
  <c r="AN41" i="1"/>
  <c r="Z39" i="1"/>
  <c r="AL39" i="1" s="1"/>
  <c r="AN39" i="1"/>
  <c r="Z9" i="1"/>
  <c r="AL9" i="1" s="1"/>
  <c r="Z16" i="1"/>
  <c r="AL16" i="1" s="1"/>
  <c r="Z18" i="1"/>
  <c r="AL18" i="1" s="1"/>
  <c r="Z22" i="1"/>
  <c r="AJ22" i="1" s="1"/>
  <c r="AR26" i="1"/>
  <c r="AR32" i="1"/>
  <c r="AR36" i="1"/>
  <c r="AR37" i="1"/>
  <c r="Z24" i="1"/>
  <c r="AL24" i="1" s="1"/>
  <c r="AN37" i="1"/>
  <c r="AN36" i="1"/>
  <c r="AN35" i="1"/>
  <c r="AN34" i="1"/>
  <c r="AN33" i="1"/>
  <c r="AN32" i="1"/>
  <c r="AN31" i="1"/>
  <c r="AN30" i="1"/>
  <c r="AN29" i="1"/>
  <c r="AN28" i="1"/>
  <c r="AN27" i="1"/>
  <c r="AN26" i="1"/>
  <c r="AN25" i="1"/>
  <c r="Z8" i="1"/>
  <c r="AL8" i="1" s="1"/>
  <c r="Z12" i="1"/>
  <c r="AL12" i="1" s="1"/>
  <c r="Z5" i="1"/>
  <c r="AJ5" i="1" s="1"/>
  <c r="Z21" i="1"/>
  <c r="AL21" i="1" s="1"/>
  <c r="Z7" i="1"/>
  <c r="AJ7" i="1" s="1"/>
  <c r="Z11" i="1"/>
  <c r="AL11" i="1" s="1"/>
  <c r="Z17" i="1"/>
  <c r="AJ17" i="1" s="1"/>
  <c r="Z13" i="1"/>
  <c r="AJ13" i="1" s="1"/>
  <c r="Z6" i="1"/>
  <c r="AL6" i="1" s="1"/>
  <c r="Z10" i="1"/>
  <c r="Z15" i="1"/>
  <c r="AL15" i="1" s="1"/>
  <c r="Z19" i="1"/>
  <c r="AL19" i="1" s="1"/>
  <c r="AR15" i="1"/>
  <c r="AR16" i="1"/>
  <c r="AR17" i="1"/>
  <c r="AR22" i="1"/>
  <c r="AN23" i="1"/>
  <c r="AN22" i="1"/>
  <c r="AN21" i="1"/>
  <c r="AN20" i="1"/>
  <c r="AN19" i="1"/>
  <c r="AN18" i="1"/>
  <c r="AN17" i="1"/>
  <c r="AN16" i="1"/>
  <c r="AN15" i="1"/>
  <c r="AN14" i="1"/>
  <c r="AN13" i="1"/>
  <c r="AN12" i="1"/>
  <c r="AN11" i="1"/>
  <c r="AN10" i="1"/>
  <c r="AN9" i="1"/>
  <c r="AN8" i="1"/>
  <c r="AN7" i="1"/>
  <c r="AR5" i="1"/>
  <c r="AN6" i="1"/>
  <c r="AP4" i="1"/>
  <c r="Z40" i="1"/>
  <c r="AL40" i="1" s="1"/>
  <c r="AN40" i="1"/>
  <c r="AL162" i="1" l="1"/>
  <c r="AS162" i="1" s="1"/>
  <c r="AL10" i="1"/>
  <c r="AS10" i="1" s="1"/>
  <c r="AJ10" i="1"/>
  <c r="AL197" i="1"/>
  <c r="AS197" i="1" s="1"/>
  <c r="AJ91" i="1"/>
  <c r="AS91" i="1" s="1"/>
  <c r="AJ193" i="1"/>
  <c r="AS193" i="1" s="1"/>
  <c r="AL156" i="1"/>
  <c r="AS156" i="1" s="1"/>
  <c r="AJ181" i="1"/>
  <c r="AS198" i="1"/>
  <c r="AL186" i="1"/>
  <c r="AS186" i="1" s="1"/>
  <c r="AJ179" i="1"/>
  <c r="AS179" i="1" s="1"/>
  <c r="AJ177" i="1"/>
  <c r="AS177" i="1" s="1"/>
  <c r="AL180" i="1"/>
  <c r="AS180" i="1" s="1"/>
  <c r="AJ195" i="1"/>
  <c r="AS195" i="1" s="1"/>
  <c r="AJ196" i="1"/>
  <c r="AS196" i="1" s="1"/>
  <c r="AS191" i="1"/>
  <c r="AL178" i="1"/>
  <c r="AS178" i="1" s="1"/>
  <c r="AS192" i="1"/>
  <c r="AJ194" i="1"/>
  <c r="AS194" i="1" s="1"/>
  <c r="AL103" i="1"/>
  <c r="AS103" i="1" s="1"/>
  <c r="AL184" i="1"/>
  <c r="AS184" i="1" s="1"/>
  <c r="AL187" i="1"/>
  <c r="AS187" i="1" s="1"/>
  <c r="AL188" i="1"/>
  <c r="AS188" i="1" s="1"/>
  <c r="AL190" i="1"/>
  <c r="AS190" i="1" s="1"/>
  <c r="AJ165" i="1"/>
  <c r="AS165" i="1" s="1"/>
  <c r="AL168" i="1"/>
  <c r="AS168" i="1" s="1"/>
  <c r="AL182" i="1"/>
  <c r="AS182" i="1" s="1"/>
  <c r="AL183" i="1"/>
  <c r="AS183" i="1" s="1"/>
  <c r="AL185" i="1"/>
  <c r="AS185" i="1" s="1"/>
  <c r="AL169" i="1"/>
  <c r="AS169" i="1" s="1"/>
  <c r="AL172" i="1"/>
  <c r="AJ167" i="1"/>
  <c r="AS167" i="1" s="1"/>
  <c r="AJ164" i="1"/>
  <c r="AS164" i="1" s="1"/>
  <c r="AL174" i="1"/>
  <c r="AS174" i="1" s="1"/>
  <c r="AJ175" i="1"/>
  <c r="AS175" i="1" s="1"/>
  <c r="AJ152" i="1"/>
  <c r="AS152" i="1" s="1"/>
  <c r="AL189" i="1"/>
  <c r="AS189" i="1" s="1"/>
  <c r="AJ170" i="1"/>
  <c r="AS170" i="1" s="1"/>
  <c r="AJ173" i="1"/>
  <c r="AS173" i="1" s="1"/>
  <c r="AS181" i="1"/>
  <c r="AL166" i="1"/>
  <c r="AS166" i="1" s="1"/>
  <c r="AL145" i="1"/>
  <c r="AS145" i="1" s="1"/>
  <c r="AL176" i="1"/>
  <c r="AS176" i="1" s="1"/>
  <c r="AL171" i="1"/>
  <c r="AS171" i="1" s="1"/>
  <c r="AJ159" i="1"/>
  <c r="AS159" i="1" s="1"/>
  <c r="AL149" i="1"/>
  <c r="AS149" i="1" s="1"/>
  <c r="AS172" i="1"/>
  <c r="AL140" i="1"/>
  <c r="AS140" i="1" s="1"/>
  <c r="AJ147" i="1"/>
  <c r="AS147" i="1" s="1"/>
  <c r="AL143" i="1"/>
  <c r="AS143" i="1" s="1"/>
  <c r="AL160" i="1"/>
  <c r="AS160" i="1" s="1"/>
  <c r="AJ155" i="1"/>
  <c r="AS155" i="1" s="1"/>
  <c r="AL151" i="1"/>
  <c r="AS151" i="1" s="1"/>
  <c r="AL148" i="1"/>
  <c r="AS148" i="1" s="1"/>
  <c r="AJ144" i="1"/>
  <c r="AS144" i="1" s="1"/>
  <c r="AJ128" i="1"/>
  <c r="AS128" i="1" s="1"/>
  <c r="AL134" i="1"/>
  <c r="AS134" i="1" s="1"/>
  <c r="AL121" i="1"/>
  <c r="AS121" i="1" s="1"/>
  <c r="AJ118" i="1"/>
  <c r="AS118" i="1" s="1"/>
  <c r="AJ154" i="1"/>
  <c r="AS154" i="1" s="1"/>
  <c r="AL150" i="1"/>
  <c r="AS150" i="1" s="1"/>
  <c r="AL158" i="1"/>
  <c r="AS158" i="1" s="1"/>
  <c r="AL125" i="1"/>
  <c r="AS125" i="1" s="1"/>
  <c r="AJ138" i="1"/>
  <c r="AS138" i="1" s="1"/>
  <c r="AJ146" i="1"/>
  <c r="AS146" i="1" s="1"/>
  <c r="AL153" i="1"/>
  <c r="AS153" i="1" s="1"/>
  <c r="AJ157" i="1"/>
  <c r="AS157" i="1" s="1"/>
  <c r="AL129" i="1"/>
  <c r="AS129" i="1" s="1"/>
  <c r="AS161" i="1"/>
  <c r="AS163" i="1"/>
  <c r="AJ131" i="1"/>
  <c r="AS131" i="1" s="1"/>
  <c r="AL133" i="1"/>
  <c r="AS133" i="1" s="1"/>
  <c r="AL135" i="1"/>
  <c r="AS135" i="1" s="1"/>
  <c r="AL136" i="1"/>
  <c r="AS136" i="1" s="1"/>
  <c r="AL120" i="1"/>
  <c r="AS120" i="1" s="1"/>
  <c r="AJ137" i="1"/>
  <c r="AS137" i="1" s="1"/>
  <c r="AL126" i="1"/>
  <c r="AS126" i="1" s="1"/>
  <c r="AJ130" i="1"/>
  <c r="AS130" i="1" s="1"/>
  <c r="AJ139" i="1"/>
  <c r="AS139" i="1" s="1"/>
  <c r="AJ141" i="1"/>
  <c r="AS141" i="1" s="1"/>
  <c r="AL132" i="1"/>
  <c r="AS132" i="1" s="1"/>
  <c r="AL127" i="1"/>
  <c r="AS127" i="1" s="1"/>
  <c r="AL106" i="1"/>
  <c r="AS106" i="1" s="1"/>
  <c r="AJ124" i="1"/>
  <c r="AS124" i="1" s="1"/>
  <c r="AL142" i="1"/>
  <c r="AS142" i="1" s="1"/>
  <c r="AL92" i="1"/>
  <c r="AS92" i="1" s="1"/>
  <c r="AL110" i="1"/>
  <c r="AS110" i="1" s="1"/>
  <c r="AL123" i="1"/>
  <c r="AS123" i="1" s="1"/>
  <c r="AL109" i="1"/>
  <c r="AS109" i="1" s="1"/>
  <c r="AL105" i="1"/>
  <c r="AS105" i="1" s="1"/>
  <c r="AJ114" i="1"/>
  <c r="AS114" i="1" s="1"/>
  <c r="AL96" i="1"/>
  <c r="AS96" i="1" s="1"/>
  <c r="AJ100" i="1"/>
  <c r="AS100" i="1" s="1"/>
  <c r="AJ113" i="1"/>
  <c r="AS113" i="1" s="1"/>
  <c r="AJ119" i="1"/>
  <c r="AS119" i="1" s="1"/>
  <c r="AL111" i="1"/>
  <c r="AS111" i="1" s="1"/>
  <c r="AL116" i="1"/>
  <c r="AS116" i="1" s="1"/>
  <c r="AL117" i="1"/>
  <c r="AS117" i="1" s="1"/>
  <c r="AJ112" i="1"/>
  <c r="AS112" i="1" s="1"/>
  <c r="AL108" i="1"/>
  <c r="AS108" i="1" s="1"/>
  <c r="AL104" i="1"/>
  <c r="AS104" i="1" s="1"/>
  <c r="AL122" i="1"/>
  <c r="AS122" i="1" s="1"/>
  <c r="AL102" i="1"/>
  <c r="AS102" i="1" s="1"/>
  <c r="AL95" i="1"/>
  <c r="AS95" i="1" s="1"/>
  <c r="AJ107" i="1"/>
  <c r="AS107" i="1" s="1"/>
  <c r="AJ98" i="1"/>
  <c r="AS98" i="1" s="1"/>
  <c r="AJ115" i="1"/>
  <c r="AS115" i="1" s="1"/>
  <c r="AL90" i="1"/>
  <c r="AS90" i="1" s="1"/>
  <c r="AL99" i="1"/>
  <c r="AS99" i="1" s="1"/>
  <c r="AL84" i="1"/>
  <c r="AS84" i="1" s="1"/>
  <c r="AL94" i="1"/>
  <c r="AS94" i="1" s="1"/>
  <c r="AL89" i="1"/>
  <c r="AS89" i="1" s="1"/>
  <c r="AL86" i="1"/>
  <c r="AS86" i="1" s="1"/>
  <c r="AL53" i="1"/>
  <c r="AS53" i="1" s="1"/>
  <c r="AL41" i="1"/>
  <c r="AS41" i="1" s="1"/>
  <c r="AL72" i="1"/>
  <c r="AS72" i="1" s="1"/>
  <c r="AL87" i="1"/>
  <c r="AS87" i="1" s="1"/>
  <c r="AL83" i="1"/>
  <c r="AS83" i="1" s="1"/>
  <c r="AL77" i="1"/>
  <c r="AS77" i="1" s="1"/>
  <c r="AL93" i="1"/>
  <c r="AS93" i="1" s="1"/>
  <c r="AL85" i="1"/>
  <c r="AS85" i="1" s="1"/>
  <c r="AL97" i="1"/>
  <c r="AS97" i="1" s="1"/>
  <c r="AL43" i="1"/>
  <c r="AS43" i="1" s="1"/>
  <c r="AL69" i="1"/>
  <c r="AS69" i="1" s="1"/>
  <c r="AJ78" i="1"/>
  <c r="AS78" i="1" s="1"/>
  <c r="AJ101" i="1"/>
  <c r="AS101" i="1" s="1"/>
  <c r="AL88" i="1"/>
  <c r="AS88" i="1" s="1"/>
  <c r="AJ76" i="1"/>
  <c r="AS76" i="1" s="1"/>
  <c r="AL50" i="1"/>
  <c r="AS50" i="1" s="1"/>
  <c r="AJ80" i="1"/>
  <c r="AS80" i="1" s="1"/>
  <c r="AJ46" i="1"/>
  <c r="AS46" i="1" s="1"/>
  <c r="AJ81" i="1"/>
  <c r="AS81" i="1" s="1"/>
  <c r="AJ68" i="1"/>
  <c r="AS68" i="1" s="1"/>
  <c r="AL51" i="1"/>
  <c r="AS51" i="1" s="1"/>
  <c r="AJ64" i="1"/>
  <c r="AS64" i="1" s="1"/>
  <c r="AJ66" i="1"/>
  <c r="AS66" i="1" s="1"/>
  <c r="AL52" i="1"/>
  <c r="AS52" i="1" s="1"/>
  <c r="AL58" i="1"/>
  <c r="AS58" i="1" s="1"/>
  <c r="AL79" i="1"/>
  <c r="AS79" i="1" s="1"/>
  <c r="AL45" i="1"/>
  <c r="AS45" i="1" s="1"/>
  <c r="AL57" i="1"/>
  <c r="AS57" i="1" s="1"/>
  <c r="AL67" i="1"/>
  <c r="AS67" i="1" s="1"/>
  <c r="AL70" i="1"/>
  <c r="AS70" i="1" s="1"/>
  <c r="AL74" i="1"/>
  <c r="AS74" i="1" s="1"/>
  <c r="AJ75" i="1"/>
  <c r="AS75" i="1" s="1"/>
  <c r="AL65" i="1"/>
  <c r="AS65" i="1" s="1"/>
  <c r="AL71" i="1"/>
  <c r="AS71" i="1" s="1"/>
  <c r="AL73" i="1"/>
  <c r="AS73" i="1" s="1"/>
  <c r="AJ82" i="1"/>
  <c r="AS82" i="1" s="1"/>
  <c r="AL60" i="1"/>
  <c r="AS60" i="1" s="1"/>
  <c r="AL62" i="1"/>
  <c r="AS62" i="1" s="1"/>
  <c r="AL48" i="1"/>
  <c r="AS48" i="1" s="1"/>
  <c r="AL54" i="1"/>
  <c r="AS54" i="1" s="1"/>
  <c r="AL49" i="1"/>
  <c r="AS49" i="1" s="1"/>
  <c r="AL55" i="1"/>
  <c r="AS55" i="1" s="1"/>
  <c r="AL56" i="1"/>
  <c r="AS56" i="1" s="1"/>
  <c r="AJ61" i="1"/>
  <c r="AS61" i="1" s="1"/>
  <c r="AJ47" i="1"/>
  <c r="AS47" i="1" s="1"/>
  <c r="AJ59" i="1"/>
  <c r="AS59" i="1" s="1"/>
  <c r="AJ63" i="1"/>
  <c r="AS63" i="1" s="1"/>
  <c r="AL44" i="1"/>
  <c r="AS44" i="1" s="1"/>
  <c r="AJ30" i="1"/>
  <c r="AS30" i="1" s="1"/>
  <c r="AL14" i="1"/>
  <c r="AS14" i="1" s="1"/>
  <c r="AL33" i="1"/>
  <c r="AS33" i="1" s="1"/>
  <c r="AL28" i="1"/>
  <c r="AS28" i="1" s="1"/>
  <c r="AL37" i="1"/>
  <c r="AS37" i="1" s="1"/>
  <c r="AL29" i="1"/>
  <c r="AS29" i="1" s="1"/>
  <c r="AJ39" i="1"/>
  <c r="AS39" i="1" s="1"/>
  <c r="AJ4" i="1"/>
  <c r="AS4" i="1" s="1"/>
  <c r="AL36" i="1"/>
  <c r="AS36" i="1" s="1"/>
  <c r="AL26" i="1"/>
  <c r="AS26" i="1" s="1"/>
  <c r="AL34" i="1"/>
  <c r="AS34" i="1" s="1"/>
  <c r="AL20" i="1"/>
  <c r="AS20" i="1" s="1"/>
  <c r="AJ35" i="1"/>
  <c r="AS35" i="1" s="1"/>
  <c r="AJ18" i="1"/>
  <c r="AS18" i="1" s="1"/>
  <c r="AL38" i="1"/>
  <c r="AS38" i="1" s="1"/>
  <c r="AJ12" i="1"/>
  <c r="AS12" i="1" s="1"/>
  <c r="AL23" i="1"/>
  <c r="AS23" i="1" s="1"/>
  <c r="AL25" i="1"/>
  <c r="AS25" i="1" s="1"/>
  <c r="AL27" i="1"/>
  <c r="AS27" i="1" s="1"/>
  <c r="AJ31" i="1"/>
  <c r="AS31" i="1" s="1"/>
  <c r="AJ42" i="1"/>
  <c r="AS42" i="1" s="1"/>
  <c r="AL32" i="1"/>
  <c r="AS32" i="1" s="1"/>
  <c r="AJ16" i="1"/>
  <c r="AS16" i="1" s="1"/>
  <c r="AJ8" i="1"/>
  <c r="AS8" i="1" s="1"/>
  <c r="AJ24" i="1"/>
  <c r="AS24" i="1" s="1"/>
  <c r="AJ9" i="1"/>
  <c r="AS9" i="1" s="1"/>
  <c r="AL22" i="1"/>
  <c r="AS22" i="1" s="1"/>
  <c r="AL5" i="1"/>
  <c r="AS5" i="1" s="1"/>
  <c r="AJ21" i="1"/>
  <c r="AS21" i="1" s="1"/>
  <c r="AL7" i="1"/>
  <c r="AS7" i="1" s="1"/>
  <c r="AJ11" i="1"/>
  <c r="AS11" i="1" s="1"/>
  <c r="AL13" i="1"/>
  <c r="AS13" i="1" s="1"/>
  <c r="AL17" i="1"/>
  <c r="AS17" i="1" s="1"/>
  <c r="AJ15" i="1"/>
  <c r="AS15" i="1" s="1"/>
  <c r="AJ6" i="1"/>
  <c r="AS6" i="1" s="1"/>
  <c r="AJ19" i="1"/>
  <c r="AS19" i="1" s="1"/>
  <c r="AJ40" i="1"/>
  <c r="AS40" i="1" s="1"/>
  <c r="AS202" i="1" l="1"/>
  <c r="D211" i="1"/>
</calcChain>
</file>

<file path=xl/sharedStrings.xml><?xml version="1.0" encoding="utf-8"?>
<sst xmlns="http://schemas.openxmlformats.org/spreadsheetml/2006/main" count="2726" uniqueCount="496">
  <si>
    <t>L.p.</t>
  </si>
  <si>
    <t>Nabywca</t>
  </si>
  <si>
    <t>Odbiorca</t>
  </si>
  <si>
    <t>Adres</t>
  </si>
  <si>
    <t>NIP</t>
  </si>
  <si>
    <t>Nazwa obiektu</t>
  </si>
  <si>
    <t>Miejscowość</t>
  </si>
  <si>
    <t xml:space="preserve">Ulica </t>
  </si>
  <si>
    <t>Numer</t>
  </si>
  <si>
    <t>Kod</t>
  </si>
  <si>
    <t>Poczta</t>
  </si>
  <si>
    <t>Numer
PPE</t>
  </si>
  <si>
    <t>Numer
licznika</t>
  </si>
  <si>
    <t xml:space="preserve">Rodzaj umowy </t>
  </si>
  <si>
    <t xml:space="preserve">Taryfa </t>
  </si>
  <si>
    <t>strefa I</t>
  </si>
  <si>
    <t>strefa II</t>
  </si>
  <si>
    <t>Gmina Szydłowo</t>
  </si>
  <si>
    <t>Urząd Gminy Szydłowo</t>
  </si>
  <si>
    <t>Jaraczewo 2, 64-930 Szydłowo</t>
  </si>
  <si>
    <t xml:space="preserve">oświetlenie </t>
  </si>
  <si>
    <t>Szydłowo</t>
  </si>
  <si>
    <t>Krańcowa</t>
  </si>
  <si>
    <t>64-930</t>
  </si>
  <si>
    <t>590310600021438648</t>
  </si>
  <si>
    <t>C11o</t>
  </si>
  <si>
    <t>Skrzatusz</t>
  </si>
  <si>
    <t>dz. 134</t>
  </si>
  <si>
    <t>590310600019121088</t>
  </si>
  <si>
    <t xml:space="preserve">Dolaszewo </t>
  </si>
  <si>
    <t>590310600022770754</t>
  </si>
  <si>
    <t>oświetlenie</t>
  </si>
  <si>
    <t xml:space="preserve">KOTUŃ </t>
  </si>
  <si>
    <t xml:space="preserve">DROGA </t>
  </si>
  <si>
    <t>590310600000490445</t>
  </si>
  <si>
    <t>KOTUŃ</t>
  </si>
  <si>
    <t>590310600000447302</t>
  </si>
  <si>
    <t>590310600000447296</t>
  </si>
  <si>
    <t xml:space="preserve">DOBRZYCA K/PIŁY </t>
  </si>
  <si>
    <t>64-970</t>
  </si>
  <si>
    <t>590310600000490391</t>
  </si>
  <si>
    <t>590310600000447319</t>
  </si>
  <si>
    <t>590310600000490407</t>
  </si>
  <si>
    <t>Piła</t>
  </si>
  <si>
    <t>590310600000447326</t>
  </si>
  <si>
    <t>590310600000490476</t>
  </si>
  <si>
    <t>nr działki 281</t>
  </si>
  <si>
    <t>590310600007645893</t>
  </si>
  <si>
    <t>ZAWADA</t>
  </si>
  <si>
    <t>590310600022258764</t>
  </si>
  <si>
    <t>nr działki DZ.147</t>
  </si>
  <si>
    <t>590310600025747791</t>
  </si>
  <si>
    <t>DOBRZYCA K/PIŁY</t>
  </si>
  <si>
    <t>590310600021931736</t>
  </si>
  <si>
    <t>Poranna ośw.</t>
  </si>
  <si>
    <t>590310600021511228</t>
  </si>
  <si>
    <t xml:space="preserve">OLSZYNOWY ZAKĄTEK </t>
  </si>
  <si>
    <t>DZ. 327</t>
  </si>
  <si>
    <t>590310600021528370</t>
  </si>
  <si>
    <t>NOWA ŁUBIANKA</t>
  </si>
  <si>
    <t>590310600022111908</t>
  </si>
  <si>
    <t>nr działki dz.2/1</t>
  </si>
  <si>
    <t>590310600025750166</t>
  </si>
  <si>
    <t>KOLEJOWA</t>
  </si>
  <si>
    <t>590310600028281452</t>
  </si>
  <si>
    <t xml:space="preserve">STARA ŁUBIANKA </t>
  </si>
  <si>
    <t>dz.1/37/park</t>
  </si>
  <si>
    <t>590310600022104016</t>
  </si>
  <si>
    <t>STARA ŁUBIANKA</t>
  </si>
  <si>
    <t>590310600021825363</t>
  </si>
  <si>
    <t>DOLNA</t>
  </si>
  <si>
    <t>590310600000572165</t>
  </si>
  <si>
    <t xml:space="preserve">CYK </t>
  </si>
  <si>
    <t>590310600000572189</t>
  </si>
  <si>
    <t>SZYDŁOWO</t>
  </si>
  <si>
    <t>590310600000572103</t>
  </si>
  <si>
    <t>COCH</t>
  </si>
  <si>
    <t>590310600000571939</t>
  </si>
  <si>
    <t>KRĘPSKO</t>
  </si>
  <si>
    <t>590310600000571908</t>
  </si>
  <si>
    <t>POLNA</t>
  </si>
  <si>
    <t>590310600000574671</t>
  </si>
  <si>
    <t>590310600000572134</t>
  </si>
  <si>
    <t>590310600000572158</t>
  </si>
  <si>
    <t xml:space="preserve">KŁODA </t>
  </si>
  <si>
    <t>590310600000571830</t>
  </si>
  <si>
    <t>KOŚCIUSZKOWCÓW</t>
  </si>
  <si>
    <t>590310600000574657</t>
  </si>
  <si>
    <t>RÓŻA WIELKA</t>
  </si>
  <si>
    <t>590310600000571809</t>
  </si>
  <si>
    <t>TARNOWO</t>
  </si>
  <si>
    <t>590310600000571984</t>
  </si>
  <si>
    <t>590310600000571847</t>
  </si>
  <si>
    <t>590310600000572035</t>
  </si>
  <si>
    <t>NOWY DWÓR</t>
  </si>
  <si>
    <t>590310600000571793</t>
  </si>
  <si>
    <t>FURMAN</t>
  </si>
  <si>
    <t>590310600000571953</t>
  </si>
  <si>
    <t>LEŻENICA</t>
  </si>
  <si>
    <t>590310600002396622</t>
  </si>
  <si>
    <t>KLĘŚNIK</t>
  </si>
  <si>
    <t>590310600000571854</t>
  </si>
  <si>
    <t>590310600000571861</t>
  </si>
  <si>
    <t>590310600000574886</t>
  </si>
  <si>
    <t>DOLASZEWO</t>
  </si>
  <si>
    <t>MODRZEWIOWA</t>
  </si>
  <si>
    <t>590310600000571946</t>
  </si>
  <si>
    <t>590310600000574879</t>
  </si>
  <si>
    <t>GĄDEK</t>
  </si>
  <si>
    <t>590310600000571960</t>
  </si>
  <si>
    <t>PŁYTNICA</t>
  </si>
  <si>
    <t xml:space="preserve"> 77-416</t>
  </si>
  <si>
    <t>TARNÓWKA</t>
  </si>
  <si>
    <t>590310600000571823</t>
  </si>
  <si>
    <t>POKRZYWNICA</t>
  </si>
  <si>
    <t>590310600000571915</t>
  </si>
  <si>
    <t>PODKOWA LEŚNA</t>
  </si>
  <si>
    <t>590310600000572141</t>
  </si>
  <si>
    <t>590310600000572110</t>
  </si>
  <si>
    <t>WILDEK</t>
  </si>
  <si>
    <t>64-920</t>
  </si>
  <si>
    <t xml:space="preserve">PIŁA
</t>
  </si>
  <si>
    <t>590310600000572127</t>
  </si>
  <si>
    <t>590310600000572219</t>
  </si>
  <si>
    <t>SKRZATUSZ</t>
  </si>
  <si>
    <t>590310600000574893</t>
  </si>
  <si>
    <t>590310600000572172</t>
  </si>
  <si>
    <t>590310600000571991</t>
  </si>
  <si>
    <t>590310600000572004</t>
  </si>
  <si>
    <t>JARACZEWO</t>
  </si>
  <si>
    <t>590310600000572202</t>
  </si>
  <si>
    <t>590310600000572011</t>
  </si>
  <si>
    <t>PLUTY</t>
  </si>
  <si>
    <t>590310600000572028</t>
  </si>
  <si>
    <t xml:space="preserve"> dz.180</t>
  </si>
  <si>
    <t>590310600019321921</t>
  </si>
  <si>
    <t xml:space="preserve">SKRZATUSZ </t>
  </si>
  <si>
    <t>dz.6, 1/7</t>
  </si>
  <si>
    <t>590310600019383769</t>
  </si>
  <si>
    <t xml:space="preserve">COCH </t>
  </si>
  <si>
    <t>dz.4/45</t>
  </si>
  <si>
    <t>590310600019400589</t>
  </si>
  <si>
    <t>J. DRYJI dz.373/2</t>
  </si>
  <si>
    <t>590310600019314688</t>
  </si>
  <si>
    <t>KOLONIA dz.3</t>
  </si>
  <si>
    <t>590310600022819095</t>
  </si>
  <si>
    <t>UL. KOLONIA</t>
  </si>
  <si>
    <t>590310600022903459</t>
  </si>
  <si>
    <t>ZABRODZIE</t>
  </si>
  <si>
    <t>590310600021915507</t>
  </si>
  <si>
    <t>590310600021900534</t>
  </si>
  <si>
    <t>KOLONIA</t>
  </si>
  <si>
    <t>590310600022785536</t>
  </si>
  <si>
    <t>590310600000571922</t>
  </si>
  <si>
    <t>590310600019103114</t>
  </si>
  <si>
    <t>590310600000572097</t>
  </si>
  <si>
    <t>590310600000572196</t>
  </si>
  <si>
    <t>RÓŻA MAŁA</t>
  </si>
  <si>
    <t>590310600000572066</t>
  </si>
  <si>
    <t>RÓŻANKA</t>
  </si>
  <si>
    <t>590310600000571816</t>
  </si>
  <si>
    <t xml:space="preserve">JARACZEWO </t>
  </si>
  <si>
    <t>40/2</t>
  </si>
  <si>
    <t>590310600000571878</t>
  </si>
  <si>
    <t>590310600000572080</t>
  </si>
  <si>
    <t>590310600000574640</t>
  </si>
  <si>
    <t>590310600000571977</t>
  </si>
  <si>
    <t>590310600000571885</t>
  </si>
  <si>
    <t>590310600000572073</t>
  </si>
  <si>
    <t>DĘBOWA</t>
  </si>
  <si>
    <t>590310600000571892</t>
  </si>
  <si>
    <t>590310600000574664</t>
  </si>
  <si>
    <t>KŁODA</t>
  </si>
  <si>
    <t>590310600000572059</t>
  </si>
  <si>
    <t>C12a</t>
  </si>
  <si>
    <t xml:space="preserve">NOWY DWÓR </t>
  </si>
  <si>
    <t>590310600000572042</t>
  </si>
  <si>
    <t>590310600022528942</t>
  </si>
  <si>
    <t>590310600021658381</t>
  </si>
  <si>
    <t>590310600021466825</t>
  </si>
  <si>
    <t xml:space="preserve"> SZYDŁOWO  </t>
  </si>
  <si>
    <t>BUSZ KOLONIA</t>
  </si>
  <si>
    <t>590310600001759619</t>
  </si>
  <si>
    <t>590310600000574862</t>
  </si>
  <si>
    <t xml:space="preserve">TARNOWO </t>
  </si>
  <si>
    <t>dz. 97/21</t>
  </si>
  <si>
    <t>590310600021725724</t>
  </si>
  <si>
    <t>590310600021552177</t>
  </si>
  <si>
    <t>dz. nr 206</t>
  </si>
  <si>
    <t>590310600002579704</t>
  </si>
  <si>
    <t>ul. Bukowa</t>
  </si>
  <si>
    <t>dz. nr 466</t>
  </si>
  <si>
    <t>590310600002614122</t>
  </si>
  <si>
    <t>Dobrzyca</t>
  </si>
  <si>
    <t>ul. Cicha</t>
  </si>
  <si>
    <t>590310600002614115</t>
  </si>
  <si>
    <t>ul. Sportowa</t>
  </si>
  <si>
    <t>dz. nr 36/1</t>
  </si>
  <si>
    <t>590310600002662550</t>
  </si>
  <si>
    <t>CYK</t>
  </si>
  <si>
    <t>dz. nr 30</t>
  </si>
  <si>
    <t>590310600029571385</t>
  </si>
  <si>
    <t>kompleksowa</t>
  </si>
  <si>
    <t>C11</t>
  </si>
  <si>
    <t>DOBRZYCA</t>
  </si>
  <si>
    <t>BP. SPACEROWA</t>
  </si>
  <si>
    <t>nr działki DZ. 675</t>
  </si>
  <si>
    <t>590310600030103667</t>
  </si>
  <si>
    <t>nr działki DZ. 77/3</t>
  </si>
  <si>
    <t>590310600030137549</t>
  </si>
  <si>
    <t>nr działki 204</t>
  </si>
  <si>
    <t>590310600030235733</t>
  </si>
  <si>
    <t>nr działki DZ.4/2</t>
  </si>
  <si>
    <t>590310600029231623</t>
  </si>
  <si>
    <t>BP. SPACEROWA,</t>
  </si>
  <si>
    <t xml:space="preserve"> nr działki 540,541,542,543,545,546,547,548</t>
  </si>
  <si>
    <t>590310600029623725</t>
  </si>
  <si>
    <t>nr działki DZ. 586</t>
  </si>
  <si>
    <t>590310600029653098</t>
  </si>
  <si>
    <t>nr działki 276</t>
  </si>
  <si>
    <t>590310600030240522</t>
  </si>
  <si>
    <t>hydrofornia</t>
  </si>
  <si>
    <t>590310600001552371</t>
  </si>
  <si>
    <t>ŚWIETLICA WIEJSKA</t>
  </si>
  <si>
    <t>64-900</t>
  </si>
  <si>
    <t>590310600000490414</t>
  </si>
  <si>
    <t>BOISKO SPORTOWE ORLIK</t>
  </si>
  <si>
    <t>DZ. 8/12</t>
  </si>
  <si>
    <t>590310600001393660</t>
  </si>
  <si>
    <t>świetlica wiejska</t>
  </si>
  <si>
    <t>Dolaszewo</t>
  </si>
  <si>
    <t>MODRZEWIOWA 5C</t>
  </si>
  <si>
    <t>590310600000581501</t>
  </si>
  <si>
    <t>590310600000581495</t>
  </si>
  <si>
    <t>ŚWIETLICA WIEJSKA B</t>
  </si>
  <si>
    <t>590310600000447289</t>
  </si>
  <si>
    <t>ŚWIETLICA WIEJSKA A</t>
  </si>
  <si>
    <t>590310600000490438</t>
  </si>
  <si>
    <t>Hydrofornia</t>
  </si>
  <si>
    <t xml:space="preserve">
KOTUŃ HYDROF.</t>
  </si>
  <si>
    <t>590310600000490469</t>
  </si>
  <si>
    <t xml:space="preserve">STARA ŁUBIANKA
</t>
  </si>
  <si>
    <t>Łąkowa</t>
  </si>
  <si>
    <t>590310600000581631</t>
  </si>
  <si>
    <t>C22a</t>
  </si>
  <si>
    <t>Przepompownia</t>
  </si>
  <si>
    <t xml:space="preserve">KOLONIA </t>
  </si>
  <si>
    <t>590310600000581228</t>
  </si>
  <si>
    <t>Stacja Trafo</t>
  </si>
  <si>
    <t>590310600000581266</t>
  </si>
  <si>
    <t>590310600000581303</t>
  </si>
  <si>
    <t xml:space="preserve">DOLASZEWO </t>
  </si>
  <si>
    <t>590310600000581310</t>
  </si>
  <si>
    <t xml:space="preserve">RÓŻA WIELKA </t>
  </si>
  <si>
    <t>590310600000581419</t>
  </si>
  <si>
    <t>590310600001513631</t>
  </si>
  <si>
    <t>590310600000581341</t>
  </si>
  <si>
    <t>świetlica</t>
  </si>
  <si>
    <t>dz.nr 84</t>
  </si>
  <si>
    <t>590310600019116756</t>
  </si>
  <si>
    <t>590310600020083450</t>
  </si>
  <si>
    <t>590310600000581235</t>
  </si>
  <si>
    <t>590310600000581365</t>
  </si>
  <si>
    <t>590310600000581297</t>
  </si>
  <si>
    <t xml:space="preserve">ZAWADA </t>
  </si>
  <si>
    <t>590310600000581334</t>
  </si>
  <si>
    <t>dz.97/24</t>
  </si>
  <si>
    <t>590310600000581259</t>
  </si>
  <si>
    <t>590310600000581242</t>
  </si>
  <si>
    <t>590310600000581358</t>
  </si>
  <si>
    <t>Biblioteka</t>
  </si>
  <si>
    <t>Róża Wielka</t>
  </si>
  <si>
    <t>590310600001482418</t>
  </si>
  <si>
    <t>dz. nr 196</t>
  </si>
  <si>
    <t>590310600028605876</t>
  </si>
  <si>
    <t>Zawada</t>
  </si>
  <si>
    <t>nr działki dz.198</t>
  </si>
  <si>
    <t>590310600001508835</t>
  </si>
  <si>
    <t>nr działki dz. 385</t>
  </si>
  <si>
    <t>590310600001508828</t>
  </si>
  <si>
    <t>590310600000581594</t>
  </si>
  <si>
    <t>590310600000581556</t>
  </si>
  <si>
    <t>boisko</t>
  </si>
  <si>
    <t>590310600000581433</t>
  </si>
  <si>
    <t>590310600000581426</t>
  </si>
  <si>
    <t>590310600000581402</t>
  </si>
  <si>
    <t>590310600000581549</t>
  </si>
  <si>
    <t>590310600000581587</t>
  </si>
  <si>
    <t xml:space="preserve">SZYDŁOWO </t>
  </si>
  <si>
    <t>dz. 23</t>
  </si>
  <si>
    <t>590310600000581471</t>
  </si>
  <si>
    <t>590310600000581563</t>
  </si>
  <si>
    <t>590310600001508859</t>
  </si>
  <si>
    <t>590310600000581532</t>
  </si>
  <si>
    <t>590310600000581389</t>
  </si>
  <si>
    <t>JARACZEWO 40</t>
  </si>
  <si>
    <t>590310600000581518</t>
  </si>
  <si>
    <t>590310600000581488</t>
  </si>
  <si>
    <t>590310600000581440</t>
  </si>
  <si>
    <t>590310600000599261</t>
  </si>
  <si>
    <t>590310600000581570</t>
  </si>
  <si>
    <t>590310600000581464</t>
  </si>
  <si>
    <t>590310600001482395</t>
  </si>
  <si>
    <t>dz.44/2</t>
  </si>
  <si>
    <t>590310600021798384</t>
  </si>
  <si>
    <t>590310600021351213</t>
  </si>
  <si>
    <t xml:space="preserve"> dz. nr 59</t>
  </si>
  <si>
    <t>590310600020087083</t>
  </si>
  <si>
    <t>590310600027908213</t>
  </si>
  <si>
    <t>dz.9/4</t>
  </si>
  <si>
    <t>590310600021946679</t>
  </si>
  <si>
    <t>590310600000581273</t>
  </si>
  <si>
    <t>GÓRNA</t>
  </si>
  <si>
    <t>64-931</t>
  </si>
  <si>
    <t>590310600001512733</t>
  </si>
  <si>
    <t xml:space="preserve">Szkoła Podstawowa im. Bohaterów Ziemi Wałeckiej </t>
  </si>
  <si>
    <t>Skrzatusz 1a, 64-930 Szydłowo</t>
  </si>
  <si>
    <t>SZKOŁA PODSTAWOWA IM.BOHATERÓW ZIEMII WAŁECKIEJ</t>
  </si>
  <si>
    <t>Skrzatusz 1a</t>
  </si>
  <si>
    <t>590310600001482425</t>
  </si>
  <si>
    <t>590310600001482388</t>
  </si>
  <si>
    <t>Zespół Szkół w Starej Łubiance</t>
  </si>
  <si>
    <t>Polna 2, Stara Łubianka</t>
  </si>
  <si>
    <t>ZESPÓŁ SZKÓŁ IM. WŁADYSŁAWA STANISŁAWA REYMONTA</t>
  </si>
  <si>
    <t>POLNA 2A</t>
  </si>
  <si>
    <t xml:space="preserve">64-932 </t>
  </si>
  <si>
    <t>590310600001502468</t>
  </si>
  <si>
    <t>PRZEPOMPOWNIA ŚCIEKÓW</t>
  </si>
  <si>
    <t>DZ. 318</t>
  </si>
  <si>
    <t>590310600001045408</t>
  </si>
  <si>
    <t>PRZEPOMPOWNIA - WIADUKT</t>
  </si>
  <si>
    <t>590310600001045415</t>
  </si>
  <si>
    <t>OCZYSZCZALNIA</t>
  </si>
  <si>
    <t>590310600001045422</t>
  </si>
  <si>
    <t xml:space="preserve"> DOLASZEWO</t>
  </si>
  <si>
    <t>590310600001045439</t>
  </si>
  <si>
    <t>PARKOWA</t>
  </si>
  <si>
    <t>590310600001045446</t>
  </si>
  <si>
    <t>ŁĄKOWA</t>
  </si>
  <si>
    <t>590310600001045453</t>
  </si>
  <si>
    <t>03215355</t>
  </si>
  <si>
    <t>PRZEPOMPOWNIA KOŚCIÓŁ</t>
  </si>
  <si>
    <t>590310600001045460</t>
  </si>
  <si>
    <t>590310600001045477</t>
  </si>
  <si>
    <t xml:space="preserve"> JANA PAWŁA II</t>
  </si>
  <si>
    <t>590310600001045484</t>
  </si>
  <si>
    <t>590310600001045491</t>
  </si>
  <si>
    <t>DZ. 139</t>
  </si>
  <si>
    <t>590310600001087859</t>
  </si>
  <si>
    <t>DZ. 359</t>
  </si>
  <si>
    <t>590310600001087866</t>
  </si>
  <si>
    <t>OCZYSZCZALNIA ŚCIEKÓW</t>
  </si>
  <si>
    <t>590310600001087880</t>
  </si>
  <si>
    <t>PRZEPOMPOWNIA ŚCIEKÓW PG II</t>
  </si>
  <si>
    <t>590310600001125285</t>
  </si>
  <si>
    <t>C21</t>
  </si>
  <si>
    <t xml:space="preserve"> dz. nr 206</t>
  </si>
  <si>
    <t>590310600001039827</t>
  </si>
  <si>
    <t>PRZEPOMPOWNIA ŚCIEKÓW PL-2</t>
  </si>
  <si>
    <t xml:space="preserve">DOBRZYCA </t>
  </si>
  <si>
    <t>DZ. 124/6</t>
  </si>
  <si>
    <t>590310600019159852</t>
  </si>
  <si>
    <t>DZ. 262</t>
  </si>
  <si>
    <t>590310600022851507</t>
  </si>
  <si>
    <t xml:space="preserve">Dobrzyca </t>
  </si>
  <si>
    <t>dz. 77/3</t>
  </si>
  <si>
    <t>590310600022173746</t>
  </si>
  <si>
    <t>590310600019356220</t>
  </si>
  <si>
    <t>C12a szczyt</t>
  </si>
  <si>
    <t>C12a pozaszczyt</t>
  </si>
  <si>
    <t>C22a szczyt</t>
  </si>
  <si>
    <t>C22a pozaszczyt</t>
  </si>
  <si>
    <t>590310600017653598</t>
  </si>
  <si>
    <t>590310600030757150</t>
  </si>
  <si>
    <t>590310600030757754</t>
  </si>
  <si>
    <t>590310600030795664</t>
  </si>
  <si>
    <t>590310600030444968</t>
  </si>
  <si>
    <t>sprzedażowa</t>
  </si>
  <si>
    <t>590310600029962039</t>
  </si>
  <si>
    <t xml:space="preserve">
590310600030303968</t>
  </si>
  <si>
    <t xml:space="preserve"> nr działki 117/1</t>
  </si>
  <si>
    <t>nr działki DZ. 157</t>
  </si>
  <si>
    <t xml:space="preserve">
KŁODA</t>
  </si>
  <si>
    <t>nr działki 136</t>
  </si>
  <si>
    <t>UL. KOŚCIUSZKOWCÓW</t>
  </si>
  <si>
    <t>nr działki 1/3</t>
  </si>
  <si>
    <t xml:space="preserve"> UL. PARKOWA</t>
  </si>
  <si>
    <t>UL. MALINOWA</t>
  </si>
  <si>
    <t>nr działki 614/1</t>
  </si>
  <si>
    <t>nr działki 137/3</t>
  </si>
  <si>
    <t>nr działki DZ. 686</t>
  </si>
  <si>
    <t>590310600030577611</t>
  </si>
  <si>
    <t>Grupa taryfowa</t>
  </si>
  <si>
    <t>Moc umowna [kW]</t>
  </si>
  <si>
    <t>Zużycie w okresie trwania umowy w MWh</t>
  </si>
  <si>
    <t>Ilość ppe</t>
  </si>
  <si>
    <t>Ilość miesięcy</t>
  </si>
  <si>
    <t>Cena jednostkowa opłaty abonamentowej [zł/mc]</t>
  </si>
  <si>
    <t>Koszt opłaty abonamentowej</t>
  </si>
  <si>
    <t>Cena jednostkowa opłaty przejściowej [zł/kW/mc]</t>
  </si>
  <si>
    <t>Koszt opłaty przejściowej</t>
  </si>
  <si>
    <t>Cena jednostkowa składnika stałego stawki sieciowej [zł/kW/mc]</t>
  </si>
  <si>
    <t>Koszt składnika stałego stawki sieciowej</t>
  </si>
  <si>
    <t>Cena jednostkowa opłaty kogeneracyjnej[zł/MWh]</t>
  </si>
  <si>
    <t>Koszt oplaty kogeneracyjnej</t>
  </si>
  <si>
    <t>Cena jednostkowa opłaty OZE [zł/MWh]</t>
  </si>
  <si>
    <t>Koszt oplaty OZE</t>
  </si>
  <si>
    <t>Cena jednostkowa stawki opłaty jakościowej [zł/kWh]</t>
  </si>
  <si>
    <t>Koszt stawki opłaty jakościowej</t>
  </si>
  <si>
    <t>Cena jednostkowa składnika zmiennego stawki sieciowej  [zł/kWh]</t>
  </si>
  <si>
    <t xml:space="preserve">Koszt składnika zmiennego stawki sieciowej </t>
  </si>
  <si>
    <t>Cena jednostkowa opłaty mocowej  [zł/kWh]</t>
  </si>
  <si>
    <t>Koszt opłaty mocowej</t>
  </si>
  <si>
    <t>Koszt dystrybucji netto</t>
  </si>
  <si>
    <t>s1</t>
  </si>
  <si>
    <t>s2</t>
  </si>
  <si>
    <t>razem</t>
  </si>
  <si>
    <t>S1</t>
  </si>
  <si>
    <t>12</t>
  </si>
  <si>
    <t xml:space="preserve"> nr działki 12,70</t>
  </si>
  <si>
    <t>Wierzbowa</t>
  </si>
  <si>
    <t>UL. OLSZYNOWY ZAKĄTEK</t>
  </si>
  <si>
    <t>DZ. 31/11</t>
  </si>
  <si>
    <t>LEŚNA</t>
  </si>
  <si>
    <t xml:space="preserve"> DZ. 655</t>
  </si>
  <si>
    <t>UL. ŚWIERKOWA</t>
  </si>
  <si>
    <t>nr działki 672</t>
  </si>
  <si>
    <t>OS. PODKOWA LEŚNA</t>
  </si>
  <si>
    <t>UL. TOPOLOWA</t>
  </si>
  <si>
    <t>590310600029958971</t>
  </si>
  <si>
    <t>590310600031206466</t>
  </si>
  <si>
    <t>590310600031015112</t>
  </si>
  <si>
    <t>590310600031147387</t>
  </si>
  <si>
    <t>590310600031014955</t>
  </si>
  <si>
    <t>590310600031431493</t>
  </si>
  <si>
    <t>590310600031434043</t>
  </si>
  <si>
    <t>nr działki 485/1</t>
  </si>
  <si>
    <t xml:space="preserve"> UL. POLNA</t>
  </si>
  <si>
    <t xml:space="preserve"> nr działki 339</t>
  </si>
  <si>
    <t xml:space="preserve">  nr działki 245</t>
  </si>
  <si>
    <t>LEŻENICA - KOLONIA</t>
  </si>
  <si>
    <t xml:space="preserve">UL. JANA PAWŁA II </t>
  </si>
  <si>
    <t xml:space="preserve"> nr działki 77/3</t>
  </si>
  <si>
    <t>JARACZEWO,</t>
  </si>
  <si>
    <t xml:space="preserve">
590310600030193521</t>
  </si>
  <si>
    <t>nr działki 98/2</t>
  </si>
  <si>
    <t>, ., nr działki 19/3</t>
  </si>
  <si>
    <t xml:space="preserve"> UL. KS. JAKUBA KRUEŃSKIEGO</t>
  </si>
  <si>
    <t>dz. 5/1</t>
  </si>
  <si>
    <t>WIERZBOWA</t>
  </si>
  <si>
    <t>UL. PODGÓRNA</t>
  </si>
  <si>
    <t>JAKUBA DRYI</t>
  </si>
  <si>
    <t>Górna</t>
  </si>
  <si>
    <t>Kościuszkowców dz. 100</t>
  </si>
  <si>
    <t>SPACEROWA</t>
  </si>
  <si>
    <t>dz.134</t>
  </si>
  <si>
    <t>dz. nr 435</t>
  </si>
  <si>
    <t>DZ.31/12</t>
  </si>
  <si>
    <t>DZ.64/1</t>
  </si>
  <si>
    <t>OSIEDLE ZACISZE</t>
  </si>
  <si>
    <t xml:space="preserve"> ŚWIERKOWA</t>
  </si>
  <si>
    <t>AZALIOWA</t>
  </si>
  <si>
    <t>MARCINA KOWALKOWSKIEGO</t>
  </si>
  <si>
    <t>DĄBROWA</t>
  </si>
  <si>
    <t>,_29</t>
  </si>
  <si>
    <t>OSKARA ŻYCHLIŃSKIEGO,</t>
  </si>
  <si>
    <t>BRZOZOWA</t>
  </si>
  <si>
    <t>UL. WSPÓLNA</t>
  </si>
  <si>
    <t>JANA PAWŁA II</t>
  </si>
  <si>
    <t>6</t>
  </si>
  <si>
    <t>SZKOŁA SZYDŁOWO</t>
  </si>
  <si>
    <t>4</t>
  </si>
  <si>
    <t>56071826</t>
  </si>
  <si>
    <t>56669364</t>
  </si>
  <si>
    <t>Zużycie roczne w kWh ROK 2023</t>
  </si>
  <si>
    <t xml:space="preserve">syrena alarmowa </t>
  </si>
  <si>
    <t>netto</t>
  </si>
  <si>
    <t>dystrybucja</t>
  </si>
  <si>
    <t>razem kWh</t>
  </si>
  <si>
    <t>razem MWh</t>
  </si>
  <si>
    <t>Szacowanie wartości zamówienia</t>
  </si>
  <si>
    <t>taryfy C</t>
  </si>
  <si>
    <t>Taryfa C11o</t>
  </si>
  <si>
    <t>ilość MWh</t>
  </si>
  <si>
    <t>cena 1 MWh</t>
  </si>
  <si>
    <t xml:space="preserve">wartość </t>
  </si>
  <si>
    <t>zakup</t>
  </si>
  <si>
    <t>RAZEM</t>
  </si>
  <si>
    <t>vat</t>
  </si>
  <si>
    <t>RAZEM BRUTTO</t>
  </si>
  <si>
    <t>BRUTTO</t>
  </si>
  <si>
    <t>enklawa miododajna</t>
  </si>
  <si>
    <t>DZ. 140</t>
  </si>
  <si>
    <t>DZ. 178</t>
  </si>
  <si>
    <t>590310600031189523</t>
  </si>
  <si>
    <t>590310600031202918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</si>
</sst>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zł&quot;_-;\-* #,##0.00\ &quot;zł&quot;_-;_-* &quot;-&quot;??\ &quot;zł&quot;_-;_-@_-"/>
    <numFmt numFmtId="165" formatCode="_-* #,##0.0000\ &quot;zł&quot;_-;\-* #,##0.0000\ &quot;zł&quot;_-;_-* &quot;-&quot;??\ &quot;zł&quot;_-;_-@_-"/>
    <numFmt numFmtId="166" formatCode="_-* #,##0.00\ [$zł-415]_-;\-* #,##0.00\ [$zł-415]_-;_-* &quot;-&quot;??\ [$zł-415]_-;_-@_-"/>
  </numFmts>
  <fonts count="11" x14ac:knownFonts="1">
    <font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8"/>
      <color rgb="FF000000"/>
      <name val="Cambria"/>
      <family val="1"/>
      <charset val="238"/>
      <scheme val="major"/>
    </font>
    <font>
      <b/>
      <sz val="8"/>
      <name val="Cambria"/>
      <family val="1"/>
      <charset val="238"/>
      <scheme val="major"/>
    </font>
    <font>
      <sz val="8"/>
      <name val="Cambria"/>
      <family val="1"/>
      <charset val="238"/>
      <scheme val="major"/>
    </font>
    <font>
      <sz val="8"/>
      <color rgb="FFFF0000"/>
      <name val="Cambria"/>
      <family val="1"/>
      <charset val="238"/>
      <scheme val="major"/>
    </font>
    <font>
      <b/>
      <sz val="8"/>
      <color rgb="FF000000"/>
      <name val="Cambria"/>
      <family val="1"/>
      <charset val="238"/>
      <scheme val="major"/>
    </font>
    <font>
      <sz val="8"/>
      <color rgb="FF000000"/>
      <name val="Arial Narrow"/>
      <family val="2"/>
      <charset val="238"/>
    </font>
    <font>
      <sz val="10"/>
      <color rgb="FF000000"/>
      <name val="Arial Narrow"/>
      <family val="2"/>
      <charset val="238"/>
    </font>
    <font>
      <b/>
      <sz val="8"/>
      <color rgb="FF000000"/>
      <name val="Arial Narrow"/>
      <family val="2"/>
      <charset val="238"/>
    </font>
    <font>
      <b/>
      <sz val="10"/>
      <color rgb="FF000000"/>
      <name val="Arial Narrow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164" fontId="3" fillId="3" borderId="1" xfId="1" applyFont="1" applyFill="1" applyBorder="1" applyAlignment="1">
      <alignment horizontal="center" wrapText="1"/>
    </xf>
    <xf numFmtId="0" fontId="4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/>
    </xf>
    <xf numFmtId="3" fontId="3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3" fillId="3" borderId="1" xfId="1" applyFont="1" applyFill="1" applyBorder="1"/>
    <xf numFmtId="164" fontId="4" fillId="0" borderId="1" xfId="0" applyNumberFormat="1" applyFont="1" applyBorder="1"/>
    <xf numFmtId="165" fontId="4" fillId="0" borderId="1" xfId="0" applyNumberFormat="1" applyFont="1" applyBorder="1"/>
    <xf numFmtId="165" fontId="4" fillId="0" borderId="1" xfId="0" applyNumberFormat="1" applyFont="1" applyBorder="1" applyAlignment="1">
      <alignment horizontal="center"/>
    </xf>
    <xf numFmtId="164" fontId="3" fillId="4" borderId="1" xfId="1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3" fontId="3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2" fillId="5" borderId="1" xfId="0" applyFont="1" applyFill="1" applyBorder="1"/>
    <xf numFmtId="49" fontId="2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3" fontId="3" fillId="0" borderId="1" xfId="0" applyNumberFormat="1" applyFont="1" applyBorder="1"/>
    <xf numFmtId="0" fontId="4" fillId="0" borderId="1" xfId="0" applyFont="1" applyBorder="1" applyAlignment="1">
      <alignment horizontal="center" vertical="center" wrapText="1"/>
    </xf>
    <xf numFmtId="164" fontId="6" fillId="0" borderId="0" xfId="0" applyNumberFormat="1" applyFont="1"/>
    <xf numFmtId="0" fontId="6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6" fontId="8" fillId="0" borderId="0" xfId="0" applyNumberFormat="1" applyFont="1"/>
    <xf numFmtId="166" fontId="10" fillId="0" borderId="0" xfId="0" applyNumberFormat="1" applyFont="1"/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164" fontId="3" fillId="3" borderId="1" xfId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164" fontId="3" fillId="4" borderId="1" xfId="1" applyFont="1" applyFill="1" applyBorder="1" applyAlignment="1">
      <alignment horizontal="center" wrapText="1"/>
    </xf>
    <xf numFmtId="164" fontId="3" fillId="0" borderId="1" xfId="1" applyFont="1" applyFill="1" applyBorder="1" applyAlignment="1">
      <alignment horizontal="center" wrapText="1"/>
    </xf>
    <xf numFmtId="0" fontId="8" fillId="0" borderId="0" xfId="0" applyFont="1" applyAlignment="1">
      <alignment horizontal="center"/>
    </xf>
  </cellXfs>
  <cellStyles count="2">
    <cellStyle name="Normalny" xfId="0" builtinId="0" customBuiltin="1"/>
    <cellStyle name="Walutowy" xfId="1" builtinId="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</dxfs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639384547" count="1">
        <pm:charStyle name="Normalny" fontId="0" Id="1"/>
      </pm:charStyles>
      <pm:colors xmlns:pm="smNativeData" id="1639384547" count="1">
        <pm:color name="Kolor 24" rgb="FFFF9E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Arial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T211"/>
  <sheetViews>
    <sheetView tabSelected="1" topLeftCell="AB187" zoomScale="90" zoomScaleNormal="90" workbookViewId="0">
      <selection activeCell="D219" sqref="D219"/>
    </sheetView>
  </sheetViews>
  <sheetFormatPr defaultColWidth="10" defaultRowHeight="10.199999999999999" x14ac:dyDescent="0.2"/>
  <cols>
    <col min="1" max="1" width="10" style="1"/>
    <col min="2" max="2" width="7.6640625" style="1" customWidth="1"/>
    <col min="3" max="3" width="27.109375" style="1" customWidth="1"/>
    <col min="4" max="4" width="23.88671875" style="1" customWidth="1"/>
    <col min="5" max="5" width="35.44140625" style="1" customWidth="1"/>
    <col min="6" max="6" width="13.44140625" style="1" customWidth="1"/>
    <col min="7" max="7" width="44.88671875" style="1" customWidth="1"/>
    <col min="8" max="8" width="21.109375" style="1" customWidth="1"/>
    <col min="9" max="9" width="23.88671875" style="2" customWidth="1"/>
    <col min="10" max="10" width="23.44140625" style="2" customWidth="1"/>
    <col min="11" max="12" width="10" style="1" customWidth="1"/>
    <col min="13" max="13" width="21.44140625" style="27" customWidth="1"/>
    <col min="14" max="14" width="10.109375" style="2" customWidth="1"/>
    <col min="15" max="15" width="12.33203125" style="1" customWidth="1"/>
    <col min="16" max="16" width="10" style="1" hidden="1" customWidth="1"/>
    <col min="17" max="18" width="10.109375" style="1" hidden="1" customWidth="1"/>
    <col min="19" max="19" width="10" style="1" customWidth="1"/>
    <col min="20" max="20" width="10.109375" style="2" bestFit="1" customWidth="1"/>
    <col min="21" max="27" width="10.109375" style="1" customWidth="1"/>
    <col min="28" max="28" width="10" style="1" customWidth="1"/>
    <col min="29" max="29" width="10.109375" style="1" customWidth="1"/>
    <col min="30" max="30" width="13.33203125" style="1" customWidth="1"/>
    <col min="31" max="33" width="10.109375" style="1" customWidth="1"/>
    <col min="34" max="34" width="12.44140625" style="1" customWidth="1"/>
    <col min="35" max="38" width="10.109375" style="1" customWidth="1"/>
    <col min="39" max="39" width="10.44140625" style="1" customWidth="1"/>
    <col min="40" max="40" width="10.109375" style="1" customWidth="1"/>
    <col min="41" max="41" width="10.44140625" style="1" customWidth="1"/>
    <col min="42" max="42" width="10.88671875" style="1" customWidth="1"/>
    <col min="43" max="43" width="10.44140625" style="1" customWidth="1"/>
    <col min="44" max="44" width="12.5546875" style="1" customWidth="1"/>
    <col min="45" max="45" width="12.44140625" style="1" customWidth="1"/>
    <col min="46" max="46" width="27.33203125" style="2" customWidth="1"/>
    <col min="47" max="16384" width="10" style="1"/>
  </cols>
  <sheetData>
    <row r="1" spans="2:45" ht="9.9" customHeight="1" x14ac:dyDescent="0.2"/>
    <row r="2" spans="2:45" ht="45.9" customHeight="1" x14ac:dyDescent="0.2">
      <c r="B2" s="16"/>
      <c r="C2" s="16"/>
      <c r="D2" s="16"/>
      <c r="E2" s="16"/>
      <c r="F2" s="16"/>
      <c r="G2" s="16"/>
      <c r="H2" s="16"/>
      <c r="I2" s="15"/>
      <c r="J2" s="15"/>
      <c r="K2" s="16"/>
      <c r="L2" s="16"/>
      <c r="M2" s="34"/>
      <c r="N2" s="15"/>
      <c r="O2" s="16"/>
      <c r="P2" s="16"/>
      <c r="Q2" s="16"/>
      <c r="R2" s="16"/>
      <c r="S2" s="52" t="s">
        <v>392</v>
      </c>
      <c r="T2" s="52" t="s">
        <v>393</v>
      </c>
      <c r="U2" s="53" t="s">
        <v>474</v>
      </c>
      <c r="V2" s="53"/>
      <c r="W2" s="53"/>
      <c r="X2" s="53" t="s">
        <v>394</v>
      </c>
      <c r="Y2" s="53"/>
      <c r="Z2" s="53"/>
      <c r="AA2" s="54" t="s">
        <v>395</v>
      </c>
      <c r="AB2" s="55" t="s">
        <v>396</v>
      </c>
      <c r="AC2" s="55" t="s">
        <v>397</v>
      </c>
      <c r="AD2" s="51" t="s">
        <v>398</v>
      </c>
      <c r="AE2" s="55" t="s">
        <v>399</v>
      </c>
      <c r="AF2" s="51" t="s">
        <v>400</v>
      </c>
      <c r="AG2" s="55" t="s">
        <v>401</v>
      </c>
      <c r="AH2" s="51" t="s">
        <v>402</v>
      </c>
      <c r="AI2" s="55" t="s">
        <v>403</v>
      </c>
      <c r="AJ2" s="51" t="s">
        <v>404</v>
      </c>
      <c r="AK2" s="55" t="s">
        <v>405</v>
      </c>
      <c r="AL2" s="51" t="s">
        <v>406</v>
      </c>
      <c r="AM2" s="55" t="s">
        <v>407</v>
      </c>
      <c r="AN2" s="57" t="s">
        <v>408</v>
      </c>
      <c r="AO2" s="3" t="s">
        <v>409</v>
      </c>
      <c r="AP2" s="4" t="s">
        <v>410</v>
      </c>
      <c r="AQ2" s="3" t="s">
        <v>411</v>
      </c>
      <c r="AR2" s="4" t="s">
        <v>412</v>
      </c>
      <c r="AS2" s="56" t="s">
        <v>413</v>
      </c>
    </row>
    <row r="3" spans="2:45" ht="18.899999999999999" customHeight="1" x14ac:dyDescent="0.2">
      <c r="B3" s="35" t="s">
        <v>0</v>
      </c>
      <c r="C3" s="36" t="s">
        <v>1</v>
      </c>
      <c r="D3" s="36" t="s">
        <v>2</v>
      </c>
      <c r="E3" s="35" t="s">
        <v>3</v>
      </c>
      <c r="F3" s="30" t="s">
        <v>4</v>
      </c>
      <c r="G3" s="36" t="s">
        <v>5</v>
      </c>
      <c r="H3" s="36" t="s">
        <v>6</v>
      </c>
      <c r="I3" s="30" t="s">
        <v>7</v>
      </c>
      <c r="J3" s="30" t="s">
        <v>8</v>
      </c>
      <c r="K3" s="15" t="s">
        <v>9</v>
      </c>
      <c r="L3" s="15" t="s">
        <v>10</v>
      </c>
      <c r="M3" s="31" t="s">
        <v>11</v>
      </c>
      <c r="N3" s="32" t="s">
        <v>12</v>
      </c>
      <c r="O3" s="37" t="s">
        <v>13</v>
      </c>
      <c r="P3" s="35" t="s">
        <v>14</v>
      </c>
      <c r="Q3" s="35" t="s">
        <v>15</v>
      </c>
      <c r="R3" s="35" t="s">
        <v>16</v>
      </c>
      <c r="S3" s="52"/>
      <c r="T3" s="52"/>
      <c r="U3" s="7" t="s">
        <v>414</v>
      </c>
      <c r="V3" s="7" t="s">
        <v>415</v>
      </c>
      <c r="W3" s="7" t="s">
        <v>416</v>
      </c>
      <c r="X3" s="7" t="s">
        <v>414</v>
      </c>
      <c r="Y3" s="7" t="s">
        <v>415</v>
      </c>
      <c r="Z3" s="7" t="s">
        <v>416</v>
      </c>
      <c r="AA3" s="54"/>
      <c r="AB3" s="55"/>
      <c r="AC3" s="55"/>
      <c r="AD3" s="51"/>
      <c r="AE3" s="55"/>
      <c r="AF3" s="51"/>
      <c r="AG3" s="55"/>
      <c r="AH3" s="51"/>
      <c r="AI3" s="55"/>
      <c r="AJ3" s="51"/>
      <c r="AK3" s="55"/>
      <c r="AL3" s="51"/>
      <c r="AM3" s="55"/>
      <c r="AN3" s="57"/>
      <c r="AO3" s="3" t="s">
        <v>417</v>
      </c>
      <c r="AP3" s="4" t="s">
        <v>414</v>
      </c>
      <c r="AQ3" s="3" t="s">
        <v>415</v>
      </c>
      <c r="AR3" s="4" t="s">
        <v>415</v>
      </c>
      <c r="AS3" s="56"/>
    </row>
    <row r="4" spans="2:45" ht="18.899999999999999" customHeight="1" x14ac:dyDescent="0.2">
      <c r="B4" s="15">
        <v>1</v>
      </c>
      <c r="C4" s="23" t="s">
        <v>17</v>
      </c>
      <c r="D4" s="22" t="s">
        <v>18</v>
      </c>
      <c r="E4" s="22" t="s">
        <v>19</v>
      </c>
      <c r="F4" s="22">
        <v>7642461769</v>
      </c>
      <c r="G4" s="22" t="s">
        <v>226</v>
      </c>
      <c r="H4" s="22" t="s">
        <v>32</v>
      </c>
      <c r="I4" s="22" t="s">
        <v>227</v>
      </c>
      <c r="J4" s="22"/>
      <c r="K4" s="22" t="s">
        <v>23</v>
      </c>
      <c r="L4" s="22" t="s">
        <v>21</v>
      </c>
      <c r="M4" s="8" t="s">
        <v>228</v>
      </c>
      <c r="N4" s="15">
        <v>63717325</v>
      </c>
      <c r="O4" s="38" t="s">
        <v>377</v>
      </c>
      <c r="P4" s="15" t="s">
        <v>174</v>
      </c>
      <c r="Q4" s="15">
        <v>2074</v>
      </c>
      <c r="R4" s="15">
        <v>4950</v>
      </c>
      <c r="S4" s="15" t="s">
        <v>174</v>
      </c>
      <c r="T4" s="20">
        <v>14</v>
      </c>
      <c r="U4" s="15">
        <v>2074</v>
      </c>
      <c r="V4" s="15">
        <v>4950</v>
      </c>
      <c r="W4" s="17">
        <f t="shared" ref="W4:W6" si="0">U4+V4</f>
        <v>7024</v>
      </c>
      <c r="X4" s="5">
        <f t="shared" ref="X4:X6" si="1">U4</f>
        <v>2074</v>
      </c>
      <c r="Y4" s="5">
        <f t="shared" ref="Y4:Y6" si="2">V4</f>
        <v>4950</v>
      </c>
      <c r="Z4" s="6">
        <f t="shared" ref="Z4:Z6" si="3">(X4+Y4)/1000</f>
        <v>7.024</v>
      </c>
      <c r="AA4" s="7">
        <v>1</v>
      </c>
      <c r="AB4" s="8" t="s">
        <v>418</v>
      </c>
      <c r="AC4" s="9">
        <v>3.84</v>
      </c>
      <c r="AD4" s="10">
        <f t="shared" ref="AD4:AD6" si="4">AC4*AB4*AA4</f>
        <v>46.08</v>
      </c>
      <c r="AE4" s="11">
        <v>0.08</v>
      </c>
      <c r="AF4" s="10">
        <f t="shared" ref="AF4:AF6" si="5">AE4*AB4*T4</f>
        <v>13.44</v>
      </c>
      <c r="AG4" s="11">
        <v>6.88</v>
      </c>
      <c r="AH4" s="10">
        <f t="shared" ref="AH4:AH6" si="6">AG4*AB4*T4</f>
        <v>1155.8400000000001</v>
      </c>
      <c r="AI4" s="9">
        <v>4.96</v>
      </c>
      <c r="AJ4" s="10">
        <f t="shared" ref="AJ4:AJ6" si="7">AI4*Z4</f>
        <v>34.839039999999997</v>
      </c>
      <c r="AK4" s="11">
        <v>0</v>
      </c>
      <c r="AL4" s="10">
        <f t="shared" ref="AL4:AL6" si="8">AK4*Z4</f>
        <v>0</v>
      </c>
      <c r="AM4" s="12">
        <v>2.4199999999999999E-2</v>
      </c>
      <c r="AN4" s="10">
        <f t="shared" ref="AN4:AN6" si="9">AM4*W4</f>
        <v>169.98079999999999</v>
      </c>
      <c r="AO4" s="13">
        <v>0.20730000000000001</v>
      </c>
      <c r="AP4" s="10">
        <f t="shared" ref="AP4:AP6" si="10">AO4*W4</f>
        <v>1456.0752</v>
      </c>
      <c r="AQ4" s="13">
        <v>13.25</v>
      </c>
      <c r="AR4" s="10">
        <f t="shared" ref="AR4" si="11">(AQ4*12)</f>
        <v>159</v>
      </c>
      <c r="AS4" s="14">
        <f t="shared" ref="AS4:AS6" si="12">AR4+AP4+AN4+AJ4+AH4+AF4+AD4+AL4</f>
        <v>3035.2550400000005</v>
      </c>
    </row>
    <row r="5" spans="2:45" ht="18.899999999999999" customHeight="1" x14ac:dyDescent="0.2">
      <c r="B5" s="15">
        <v>2</v>
      </c>
      <c r="C5" s="18" t="s">
        <v>17</v>
      </c>
      <c r="D5" s="15" t="s">
        <v>18</v>
      </c>
      <c r="E5" s="15" t="s">
        <v>19</v>
      </c>
      <c r="F5" s="15">
        <v>7642461769</v>
      </c>
      <c r="G5" s="36" t="s">
        <v>353</v>
      </c>
      <c r="H5" s="36" t="s">
        <v>104</v>
      </c>
      <c r="I5" s="15" t="s">
        <v>427</v>
      </c>
      <c r="J5" s="15"/>
      <c r="K5" s="36" t="s">
        <v>23</v>
      </c>
      <c r="L5" s="15" t="s">
        <v>21</v>
      </c>
      <c r="M5" s="8" t="s">
        <v>354</v>
      </c>
      <c r="N5" s="36">
        <v>96860180</v>
      </c>
      <c r="O5" s="15" t="s">
        <v>202</v>
      </c>
      <c r="P5" s="15" t="s">
        <v>355</v>
      </c>
      <c r="Q5" s="15">
        <v>13609</v>
      </c>
      <c r="R5" s="15"/>
      <c r="S5" s="15" t="s">
        <v>355</v>
      </c>
      <c r="T5" s="20">
        <v>43</v>
      </c>
      <c r="U5" s="15">
        <v>12768</v>
      </c>
      <c r="V5" s="15"/>
      <c r="W5" s="17">
        <f t="shared" si="0"/>
        <v>12768</v>
      </c>
      <c r="X5" s="5">
        <f t="shared" si="1"/>
        <v>12768</v>
      </c>
      <c r="Y5" s="5">
        <f t="shared" si="2"/>
        <v>0</v>
      </c>
      <c r="Z5" s="6">
        <f t="shared" si="3"/>
        <v>12.768000000000001</v>
      </c>
      <c r="AA5" s="7">
        <v>1</v>
      </c>
      <c r="AB5" s="8" t="s">
        <v>418</v>
      </c>
      <c r="AC5" s="9">
        <v>10</v>
      </c>
      <c r="AD5" s="10">
        <f t="shared" si="4"/>
        <v>120</v>
      </c>
      <c r="AE5" s="11">
        <v>0.08</v>
      </c>
      <c r="AF5" s="10">
        <f t="shared" si="5"/>
        <v>41.28</v>
      </c>
      <c r="AG5" s="11">
        <v>23.06</v>
      </c>
      <c r="AH5" s="10">
        <f t="shared" si="6"/>
        <v>11898.96</v>
      </c>
      <c r="AI5" s="9">
        <v>4.96</v>
      </c>
      <c r="AJ5" s="10">
        <f t="shared" si="7"/>
        <v>63.329280000000004</v>
      </c>
      <c r="AK5" s="11">
        <v>0</v>
      </c>
      <c r="AL5" s="10">
        <f t="shared" si="8"/>
        <v>0</v>
      </c>
      <c r="AM5" s="12">
        <v>2.4199999999999999E-2</v>
      </c>
      <c r="AN5" s="10">
        <f>AM5*W5</f>
        <v>308.98559999999998</v>
      </c>
      <c r="AO5" s="13">
        <v>0.16189999999999999</v>
      </c>
      <c r="AP5" s="10">
        <f t="shared" si="10"/>
        <v>2067.1392000000001</v>
      </c>
      <c r="AQ5" s="13">
        <v>0.1024</v>
      </c>
      <c r="AR5" s="10">
        <f>(AQ5*W5)/2</f>
        <v>653.72160000000008</v>
      </c>
      <c r="AS5" s="14">
        <f t="shared" si="12"/>
        <v>15153.41568</v>
      </c>
    </row>
    <row r="6" spans="2:45" ht="18.899999999999999" customHeight="1" x14ac:dyDescent="0.2">
      <c r="B6" s="15">
        <v>3</v>
      </c>
      <c r="C6" s="18" t="s">
        <v>17</v>
      </c>
      <c r="D6" s="15" t="s">
        <v>18</v>
      </c>
      <c r="E6" s="15" t="s">
        <v>19</v>
      </c>
      <c r="F6" s="15">
        <v>7642461769</v>
      </c>
      <c r="G6" s="15" t="s">
        <v>31</v>
      </c>
      <c r="H6" s="15" t="s">
        <v>90</v>
      </c>
      <c r="I6" s="15"/>
      <c r="J6" s="15"/>
      <c r="K6" s="15" t="s">
        <v>23</v>
      </c>
      <c r="L6" s="15" t="s">
        <v>21</v>
      </c>
      <c r="M6" s="8" t="s">
        <v>107</v>
      </c>
      <c r="N6" s="15">
        <v>24655896</v>
      </c>
      <c r="O6" s="15" t="s">
        <v>202</v>
      </c>
      <c r="P6" s="15" t="s">
        <v>25</v>
      </c>
      <c r="Q6" s="15">
        <v>4466</v>
      </c>
      <c r="R6" s="15"/>
      <c r="S6" s="15" t="s">
        <v>25</v>
      </c>
      <c r="T6" s="20">
        <v>1</v>
      </c>
      <c r="U6" s="15">
        <v>4466</v>
      </c>
      <c r="V6" s="15"/>
      <c r="W6" s="17">
        <f t="shared" si="0"/>
        <v>4466</v>
      </c>
      <c r="X6" s="5">
        <f t="shared" si="1"/>
        <v>4466</v>
      </c>
      <c r="Y6" s="5">
        <f t="shared" si="2"/>
        <v>0</v>
      </c>
      <c r="Z6" s="6">
        <f t="shared" si="3"/>
        <v>4.4660000000000002</v>
      </c>
      <c r="AA6" s="7">
        <v>1</v>
      </c>
      <c r="AB6" s="8" t="s">
        <v>418</v>
      </c>
      <c r="AC6" s="9">
        <v>3.84</v>
      </c>
      <c r="AD6" s="10">
        <f t="shared" si="4"/>
        <v>46.08</v>
      </c>
      <c r="AE6" s="11">
        <v>0.08</v>
      </c>
      <c r="AF6" s="10">
        <f t="shared" si="5"/>
        <v>0.96</v>
      </c>
      <c r="AG6" s="11">
        <v>11.04</v>
      </c>
      <c r="AH6" s="10">
        <f t="shared" si="6"/>
        <v>132.47999999999999</v>
      </c>
      <c r="AI6" s="9">
        <v>4.96</v>
      </c>
      <c r="AJ6" s="10">
        <f t="shared" si="7"/>
        <v>22.15136</v>
      </c>
      <c r="AK6" s="11">
        <v>0</v>
      </c>
      <c r="AL6" s="10">
        <f t="shared" si="8"/>
        <v>0</v>
      </c>
      <c r="AM6" s="12">
        <v>2.4199999999999999E-2</v>
      </c>
      <c r="AN6" s="10">
        <f t="shared" si="9"/>
        <v>108.07719999999999</v>
      </c>
      <c r="AO6" s="13">
        <v>0.15540000000000001</v>
      </c>
      <c r="AP6" s="10">
        <f t="shared" si="10"/>
        <v>694.01640000000009</v>
      </c>
      <c r="AQ6" s="13">
        <v>13.25</v>
      </c>
      <c r="AR6" s="10">
        <f t="shared" ref="AR6" si="13">(AQ6*12)</f>
        <v>159</v>
      </c>
      <c r="AS6" s="14">
        <f t="shared" si="12"/>
        <v>1162.76496</v>
      </c>
    </row>
    <row r="7" spans="2:45" ht="18.899999999999999" customHeight="1" x14ac:dyDescent="0.2">
      <c r="B7" s="15">
        <v>4</v>
      </c>
      <c r="C7" s="18" t="s">
        <v>17</v>
      </c>
      <c r="D7" s="15" t="s">
        <v>18</v>
      </c>
      <c r="E7" s="15" t="s">
        <v>19</v>
      </c>
      <c r="F7" s="15">
        <v>7642461769</v>
      </c>
      <c r="G7" s="15" t="s">
        <v>31</v>
      </c>
      <c r="H7" s="15" t="s">
        <v>74</v>
      </c>
      <c r="I7" s="15"/>
      <c r="J7" s="15"/>
      <c r="K7" s="15" t="s">
        <v>23</v>
      </c>
      <c r="L7" s="15" t="s">
        <v>21</v>
      </c>
      <c r="M7" s="8" t="s">
        <v>103</v>
      </c>
      <c r="N7" s="15">
        <v>21109500</v>
      </c>
      <c r="O7" s="15" t="s">
        <v>202</v>
      </c>
      <c r="P7" s="15" t="s">
        <v>25</v>
      </c>
      <c r="Q7" s="15">
        <v>10800</v>
      </c>
      <c r="R7" s="15"/>
      <c r="S7" s="15" t="s">
        <v>25</v>
      </c>
      <c r="T7" s="20">
        <v>3</v>
      </c>
      <c r="U7" s="15">
        <v>10800</v>
      </c>
      <c r="V7" s="15"/>
      <c r="W7" s="17">
        <f>U7+V7</f>
        <v>10800</v>
      </c>
      <c r="X7" s="5">
        <f>U7</f>
        <v>10800</v>
      </c>
      <c r="Y7" s="5">
        <f>V7</f>
        <v>0</v>
      </c>
      <c r="Z7" s="6">
        <f>(X7+Y7)/1000</f>
        <v>10.8</v>
      </c>
      <c r="AA7" s="7">
        <v>1</v>
      </c>
      <c r="AB7" s="8" t="s">
        <v>418</v>
      </c>
      <c r="AC7" s="9">
        <v>3.84</v>
      </c>
      <c r="AD7" s="10">
        <f>AC7*AB7*AA7</f>
        <v>46.08</v>
      </c>
      <c r="AE7" s="11">
        <v>0.08</v>
      </c>
      <c r="AF7" s="10">
        <f>AE7*AB7*T7</f>
        <v>2.88</v>
      </c>
      <c r="AG7" s="11">
        <v>11.04</v>
      </c>
      <c r="AH7" s="10">
        <f>AG7*AB7*T7</f>
        <v>397.43999999999994</v>
      </c>
      <c r="AI7" s="9">
        <v>4.96</v>
      </c>
      <c r="AJ7" s="10">
        <f>AI7*Z7</f>
        <v>53.568000000000005</v>
      </c>
      <c r="AK7" s="11">
        <v>0</v>
      </c>
      <c r="AL7" s="10">
        <f>AK7*Z7</f>
        <v>0</v>
      </c>
      <c r="AM7" s="12">
        <v>2.4199999999999999E-2</v>
      </c>
      <c r="AN7" s="10">
        <f>AM7*W7</f>
        <v>261.36</v>
      </c>
      <c r="AO7" s="13">
        <v>0.15540000000000001</v>
      </c>
      <c r="AP7" s="10">
        <f>AO7*W7</f>
        <v>1678.3200000000002</v>
      </c>
      <c r="AQ7" s="13">
        <v>13.25</v>
      </c>
      <c r="AR7" s="10">
        <f>(AQ7*12)</f>
        <v>159</v>
      </c>
      <c r="AS7" s="14">
        <f>AR7+AP7+AN7+AJ7+AH7+AF7+AD7+AL7</f>
        <v>2598.6480000000006</v>
      </c>
    </row>
    <row r="8" spans="2:45" ht="18.899999999999999" customHeight="1" x14ac:dyDescent="0.2">
      <c r="B8" s="15">
        <v>5</v>
      </c>
      <c r="C8" s="18" t="s">
        <v>17</v>
      </c>
      <c r="D8" s="15" t="s">
        <v>18</v>
      </c>
      <c r="E8" s="15" t="s">
        <v>19</v>
      </c>
      <c r="F8" s="15">
        <v>7642461769</v>
      </c>
      <c r="G8" s="15" t="s">
        <v>31</v>
      </c>
      <c r="H8" s="15" t="s">
        <v>100</v>
      </c>
      <c r="I8" s="15" t="s">
        <v>447</v>
      </c>
      <c r="J8" s="15"/>
      <c r="K8" s="15" t="s">
        <v>23</v>
      </c>
      <c r="L8" s="15" t="s">
        <v>21</v>
      </c>
      <c r="M8" s="8" t="s">
        <v>101</v>
      </c>
      <c r="N8" s="15">
        <v>81260561</v>
      </c>
      <c r="O8" s="15" t="s">
        <v>202</v>
      </c>
      <c r="P8" s="15" t="s">
        <v>25</v>
      </c>
      <c r="Q8" s="15">
        <v>11700</v>
      </c>
      <c r="R8" s="15"/>
      <c r="S8" s="15" t="s">
        <v>25</v>
      </c>
      <c r="T8" s="20">
        <v>1</v>
      </c>
      <c r="U8" s="15">
        <v>11700</v>
      </c>
      <c r="V8" s="15"/>
      <c r="W8" s="17">
        <f t="shared" ref="W8:W23" si="14">U8+V8</f>
        <v>11700</v>
      </c>
      <c r="X8" s="5">
        <f t="shared" ref="X8:X23" si="15">U8</f>
        <v>11700</v>
      </c>
      <c r="Y8" s="5">
        <f t="shared" ref="Y8:Y23" si="16">V8</f>
        <v>0</v>
      </c>
      <c r="Z8" s="6">
        <f t="shared" ref="Z8:Z23" si="17">(X8+Y8)/1000</f>
        <v>11.7</v>
      </c>
      <c r="AA8" s="7">
        <v>1</v>
      </c>
      <c r="AB8" s="8" t="s">
        <v>418</v>
      </c>
      <c r="AC8" s="9">
        <v>3.84</v>
      </c>
      <c r="AD8" s="10">
        <f t="shared" ref="AD8:AD23" si="18">AC8*AB8*AA8</f>
        <v>46.08</v>
      </c>
      <c r="AE8" s="11">
        <v>0.08</v>
      </c>
      <c r="AF8" s="10">
        <f t="shared" ref="AF8:AF23" si="19">AE8*AB8*T8</f>
        <v>0.96</v>
      </c>
      <c r="AG8" s="11">
        <v>11.04</v>
      </c>
      <c r="AH8" s="10">
        <f t="shared" ref="AH8:AH23" si="20">AG8*AB8*T8</f>
        <v>132.47999999999999</v>
      </c>
      <c r="AI8" s="9">
        <v>4.96</v>
      </c>
      <c r="AJ8" s="10">
        <f t="shared" ref="AJ8:AJ23" si="21">AI8*Z8</f>
        <v>58.031999999999996</v>
      </c>
      <c r="AK8" s="11">
        <v>0</v>
      </c>
      <c r="AL8" s="10">
        <f t="shared" ref="AL8:AL23" si="22">AK8*Z8</f>
        <v>0</v>
      </c>
      <c r="AM8" s="12">
        <v>2.4199999999999999E-2</v>
      </c>
      <c r="AN8" s="10">
        <f t="shared" ref="AN8:AN23" si="23">AM8*W8</f>
        <v>283.14</v>
      </c>
      <c r="AO8" s="13">
        <v>0.15540000000000001</v>
      </c>
      <c r="AP8" s="10">
        <f t="shared" ref="AP8:AP23" si="24">AO8*W8</f>
        <v>1818.18</v>
      </c>
      <c r="AQ8" s="13">
        <v>13.25</v>
      </c>
      <c r="AR8" s="10">
        <f t="shared" ref="AR8:AR14" si="25">(AQ8*12)</f>
        <v>159</v>
      </c>
      <c r="AS8" s="14">
        <f t="shared" ref="AS8:AS23" si="26">AR8+AP8+AN8+AJ8+AH8+AF8+AD8+AL8</f>
        <v>2497.8720000000003</v>
      </c>
    </row>
    <row r="9" spans="2:45" ht="18.899999999999999" customHeight="1" x14ac:dyDescent="0.2">
      <c r="B9" s="15">
        <v>6</v>
      </c>
      <c r="C9" s="18" t="s">
        <v>17</v>
      </c>
      <c r="D9" s="15" t="s">
        <v>18</v>
      </c>
      <c r="E9" s="15" t="s">
        <v>19</v>
      </c>
      <c r="F9" s="15">
        <v>7642461769</v>
      </c>
      <c r="G9" s="15" t="s">
        <v>31</v>
      </c>
      <c r="H9" s="15" t="s">
        <v>124</v>
      </c>
      <c r="I9" s="15"/>
      <c r="J9" s="15"/>
      <c r="K9" s="15" t="s">
        <v>23</v>
      </c>
      <c r="L9" s="15" t="s">
        <v>21</v>
      </c>
      <c r="M9" s="8" t="s">
        <v>125</v>
      </c>
      <c r="N9" s="15">
        <v>22325863</v>
      </c>
      <c r="O9" s="15" t="s">
        <v>202</v>
      </c>
      <c r="P9" s="15" t="s">
        <v>25</v>
      </c>
      <c r="Q9" s="15">
        <v>24800</v>
      </c>
      <c r="R9" s="15"/>
      <c r="S9" s="15" t="s">
        <v>25</v>
      </c>
      <c r="T9" s="20">
        <v>4</v>
      </c>
      <c r="U9" s="15">
        <v>24800</v>
      </c>
      <c r="V9" s="15"/>
      <c r="W9" s="17">
        <f t="shared" si="14"/>
        <v>24800</v>
      </c>
      <c r="X9" s="5">
        <f t="shared" si="15"/>
        <v>24800</v>
      </c>
      <c r="Y9" s="5">
        <f t="shared" si="16"/>
        <v>0</v>
      </c>
      <c r="Z9" s="6">
        <f t="shared" si="17"/>
        <v>24.8</v>
      </c>
      <c r="AA9" s="7">
        <v>1</v>
      </c>
      <c r="AB9" s="8" t="s">
        <v>418</v>
      </c>
      <c r="AC9" s="9">
        <v>3.84</v>
      </c>
      <c r="AD9" s="10">
        <f t="shared" si="18"/>
        <v>46.08</v>
      </c>
      <c r="AE9" s="11">
        <v>0.08</v>
      </c>
      <c r="AF9" s="10">
        <f t="shared" si="19"/>
        <v>3.84</v>
      </c>
      <c r="AG9" s="11">
        <v>11.04</v>
      </c>
      <c r="AH9" s="10">
        <f t="shared" si="20"/>
        <v>529.91999999999996</v>
      </c>
      <c r="AI9" s="9">
        <v>4.96</v>
      </c>
      <c r="AJ9" s="10">
        <f t="shared" si="21"/>
        <v>123.008</v>
      </c>
      <c r="AK9" s="11">
        <v>0</v>
      </c>
      <c r="AL9" s="10">
        <f t="shared" si="22"/>
        <v>0</v>
      </c>
      <c r="AM9" s="12">
        <v>2.4199999999999999E-2</v>
      </c>
      <c r="AN9" s="10">
        <f t="shared" si="23"/>
        <v>600.16</v>
      </c>
      <c r="AO9" s="13">
        <v>0.15540000000000001</v>
      </c>
      <c r="AP9" s="10">
        <f t="shared" si="24"/>
        <v>3853.92</v>
      </c>
      <c r="AQ9" s="13">
        <v>13.25</v>
      </c>
      <c r="AR9" s="10">
        <f t="shared" si="25"/>
        <v>159</v>
      </c>
      <c r="AS9" s="14">
        <f t="shared" si="26"/>
        <v>5315.9279999999999</v>
      </c>
    </row>
    <row r="10" spans="2:45" ht="18.899999999999999" customHeight="1" x14ac:dyDescent="0.2">
      <c r="B10" s="15">
        <v>7</v>
      </c>
      <c r="C10" s="18" t="s">
        <v>17</v>
      </c>
      <c r="D10" s="15" t="s">
        <v>18</v>
      </c>
      <c r="E10" s="15" t="s">
        <v>19</v>
      </c>
      <c r="F10" s="15">
        <v>7642461769</v>
      </c>
      <c r="G10" s="36"/>
      <c r="H10" s="36" t="s">
        <v>114</v>
      </c>
      <c r="I10" s="15"/>
      <c r="J10" s="15" t="s">
        <v>389</v>
      </c>
      <c r="K10" s="36" t="s">
        <v>23</v>
      </c>
      <c r="L10" s="15" t="s">
        <v>21</v>
      </c>
      <c r="M10" s="8" t="s">
        <v>375</v>
      </c>
      <c r="N10" s="36">
        <v>62365711</v>
      </c>
      <c r="O10" s="15" t="s">
        <v>202</v>
      </c>
      <c r="P10" s="15" t="s">
        <v>203</v>
      </c>
      <c r="Q10" s="15">
        <v>100</v>
      </c>
      <c r="R10" s="15"/>
      <c r="S10" s="15" t="s">
        <v>203</v>
      </c>
      <c r="T10" s="20">
        <v>16</v>
      </c>
      <c r="U10" s="15">
        <v>100</v>
      </c>
      <c r="V10" s="15"/>
      <c r="W10" s="17">
        <f t="shared" si="14"/>
        <v>100</v>
      </c>
      <c r="X10" s="5">
        <f t="shared" si="15"/>
        <v>100</v>
      </c>
      <c r="Y10" s="5">
        <f t="shared" si="16"/>
        <v>0</v>
      </c>
      <c r="Z10" s="6">
        <f t="shared" si="17"/>
        <v>0.1</v>
      </c>
      <c r="AA10" s="7">
        <v>1</v>
      </c>
      <c r="AB10" s="8" t="s">
        <v>418</v>
      </c>
      <c r="AC10" s="9">
        <v>3.84</v>
      </c>
      <c r="AD10" s="10">
        <f t="shared" si="18"/>
        <v>46.08</v>
      </c>
      <c r="AE10" s="11">
        <v>0.08</v>
      </c>
      <c r="AF10" s="10">
        <f t="shared" si="19"/>
        <v>15.36</v>
      </c>
      <c r="AG10" s="11">
        <v>6.88</v>
      </c>
      <c r="AH10" s="10">
        <f t="shared" si="20"/>
        <v>1320.96</v>
      </c>
      <c r="AI10" s="9">
        <v>4.96</v>
      </c>
      <c r="AJ10" s="10">
        <f>AI10*Z10</f>
        <v>0.496</v>
      </c>
      <c r="AK10" s="11">
        <v>0</v>
      </c>
      <c r="AL10" s="10">
        <f t="shared" si="22"/>
        <v>0</v>
      </c>
      <c r="AM10" s="12">
        <v>2.4199999999999999E-2</v>
      </c>
      <c r="AN10" s="10">
        <f t="shared" si="23"/>
        <v>2.42</v>
      </c>
      <c r="AO10" s="13">
        <v>0.2427</v>
      </c>
      <c r="AP10" s="10">
        <f t="shared" si="24"/>
        <v>24.27</v>
      </c>
      <c r="AQ10" s="13">
        <v>13.25</v>
      </c>
      <c r="AR10" s="10">
        <f t="shared" si="25"/>
        <v>159</v>
      </c>
      <c r="AS10" s="14">
        <f t="shared" si="26"/>
        <v>1568.5859999999998</v>
      </c>
    </row>
    <row r="11" spans="2:45" ht="18.899999999999999" customHeight="1" x14ac:dyDescent="0.2">
      <c r="B11" s="15">
        <v>8</v>
      </c>
      <c r="C11" s="18" t="s">
        <v>17</v>
      </c>
      <c r="D11" s="15" t="s">
        <v>18</v>
      </c>
      <c r="E11" s="15" t="s">
        <v>19</v>
      </c>
      <c r="F11" s="15">
        <v>7642461769</v>
      </c>
      <c r="G11" s="36"/>
      <c r="H11" s="36" t="s">
        <v>124</v>
      </c>
      <c r="I11" s="15"/>
      <c r="J11" s="15" t="s">
        <v>380</v>
      </c>
      <c r="K11" s="36" t="s">
        <v>23</v>
      </c>
      <c r="L11" s="15" t="s">
        <v>21</v>
      </c>
      <c r="M11" s="39" t="s">
        <v>379</v>
      </c>
      <c r="N11" s="36">
        <v>8400035</v>
      </c>
      <c r="O11" s="15" t="s">
        <v>202</v>
      </c>
      <c r="P11" s="15" t="s">
        <v>203</v>
      </c>
      <c r="Q11" s="15">
        <v>100</v>
      </c>
      <c r="R11" s="15"/>
      <c r="S11" s="15" t="s">
        <v>203</v>
      </c>
      <c r="T11" s="20">
        <v>16</v>
      </c>
      <c r="U11" s="15">
        <v>100</v>
      </c>
      <c r="V11" s="15"/>
      <c r="W11" s="17">
        <f t="shared" si="14"/>
        <v>100</v>
      </c>
      <c r="X11" s="5">
        <f t="shared" si="15"/>
        <v>100</v>
      </c>
      <c r="Y11" s="5">
        <f t="shared" si="16"/>
        <v>0</v>
      </c>
      <c r="Z11" s="6">
        <f t="shared" si="17"/>
        <v>0.1</v>
      </c>
      <c r="AA11" s="7">
        <v>1</v>
      </c>
      <c r="AB11" s="8" t="s">
        <v>418</v>
      </c>
      <c r="AC11" s="9">
        <v>3.84</v>
      </c>
      <c r="AD11" s="10">
        <f t="shared" si="18"/>
        <v>46.08</v>
      </c>
      <c r="AE11" s="11">
        <v>0.08</v>
      </c>
      <c r="AF11" s="10">
        <f t="shared" si="19"/>
        <v>15.36</v>
      </c>
      <c r="AG11" s="11">
        <v>6.88</v>
      </c>
      <c r="AH11" s="10">
        <f t="shared" si="20"/>
        <v>1320.96</v>
      </c>
      <c r="AI11" s="9">
        <v>4.96</v>
      </c>
      <c r="AJ11" s="10">
        <f t="shared" si="21"/>
        <v>0.496</v>
      </c>
      <c r="AK11" s="11">
        <v>0</v>
      </c>
      <c r="AL11" s="10">
        <f t="shared" si="22"/>
        <v>0</v>
      </c>
      <c r="AM11" s="12">
        <v>2.4199999999999999E-2</v>
      </c>
      <c r="AN11" s="10">
        <f t="shared" si="23"/>
        <v>2.42</v>
      </c>
      <c r="AO11" s="13">
        <v>0.2427</v>
      </c>
      <c r="AP11" s="10">
        <f t="shared" si="24"/>
        <v>24.27</v>
      </c>
      <c r="AQ11" s="13">
        <v>13.25</v>
      </c>
      <c r="AR11" s="10">
        <f t="shared" si="25"/>
        <v>159</v>
      </c>
      <c r="AS11" s="14">
        <f t="shared" si="26"/>
        <v>1568.5859999999998</v>
      </c>
    </row>
    <row r="12" spans="2:45" ht="18.899999999999999" customHeight="1" x14ac:dyDescent="0.2">
      <c r="B12" s="15">
        <v>9</v>
      </c>
      <c r="C12" s="18" t="s">
        <v>17</v>
      </c>
      <c r="D12" s="15" t="s">
        <v>18</v>
      </c>
      <c r="E12" s="15" t="s">
        <v>19</v>
      </c>
      <c r="F12" s="15">
        <v>7642461769</v>
      </c>
      <c r="G12" s="36"/>
      <c r="H12" s="36" t="s">
        <v>204</v>
      </c>
      <c r="I12" s="15" t="s">
        <v>205</v>
      </c>
      <c r="J12" s="15" t="s">
        <v>390</v>
      </c>
      <c r="K12" s="36" t="s">
        <v>23</v>
      </c>
      <c r="L12" s="15" t="s">
        <v>21</v>
      </c>
      <c r="M12" s="39" t="s">
        <v>391</v>
      </c>
      <c r="N12" s="36">
        <v>45610468</v>
      </c>
      <c r="O12" s="15" t="s">
        <v>202</v>
      </c>
      <c r="P12" s="15" t="s">
        <v>203</v>
      </c>
      <c r="Q12" s="15">
        <v>115</v>
      </c>
      <c r="R12" s="15"/>
      <c r="S12" s="15" t="s">
        <v>203</v>
      </c>
      <c r="T12" s="20">
        <v>12</v>
      </c>
      <c r="U12" s="15">
        <v>115</v>
      </c>
      <c r="V12" s="15"/>
      <c r="W12" s="17">
        <f t="shared" si="14"/>
        <v>115</v>
      </c>
      <c r="X12" s="5">
        <f t="shared" si="15"/>
        <v>115</v>
      </c>
      <c r="Y12" s="5">
        <f t="shared" si="16"/>
        <v>0</v>
      </c>
      <c r="Z12" s="6">
        <f t="shared" si="17"/>
        <v>0.115</v>
      </c>
      <c r="AA12" s="7">
        <v>1</v>
      </c>
      <c r="AB12" s="8" t="s">
        <v>418</v>
      </c>
      <c r="AC12" s="9">
        <v>3.84</v>
      </c>
      <c r="AD12" s="10">
        <f t="shared" si="18"/>
        <v>46.08</v>
      </c>
      <c r="AE12" s="11">
        <v>0.08</v>
      </c>
      <c r="AF12" s="10">
        <f t="shared" si="19"/>
        <v>11.52</v>
      </c>
      <c r="AG12" s="11">
        <v>6.88</v>
      </c>
      <c r="AH12" s="10">
        <f t="shared" si="20"/>
        <v>990.72</v>
      </c>
      <c r="AI12" s="9">
        <v>4.96</v>
      </c>
      <c r="AJ12" s="10">
        <f t="shared" si="21"/>
        <v>0.57040000000000002</v>
      </c>
      <c r="AK12" s="11">
        <v>0</v>
      </c>
      <c r="AL12" s="10">
        <f t="shared" si="22"/>
        <v>0</v>
      </c>
      <c r="AM12" s="12">
        <v>2.4199999999999999E-2</v>
      </c>
      <c r="AN12" s="10">
        <f t="shared" si="23"/>
        <v>2.7829999999999999</v>
      </c>
      <c r="AO12" s="13">
        <v>0.2427</v>
      </c>
      <c r="AP12" s="10">
        <f t="shared" si="24"/>
        <v>27.910499999999999</v>
      </c>
      <c r="AQ12" s="13">
        <v>13.25</v>
      </c>
      <c r="AR12" s="10">
        <f t="shared" si="25"/>
        <v>159</v>
      </c>
      <c r="AS12" s="14">
        <f t="shared" si="26"/>
        <v>1238.5838999999999</v>
      </c>
    </row>
    <row r="13" spans="2:45" ht="18.899999999999999" customHeight="1" x14ac:dyDescent="0.2">
      <c r="B13" s="15">
        <v>10</v>
      </c>
      <c r="C13" s="18" t="s">
        <v>17</v>
      </c>
      <c r="D13" s="15" t="s">
        <v>18</v>
      </c>
      <c r="E13" s="15" t="s">
        <v>19</v>
      </c>
      <c r="F13" s="15">
        <v>7642461769</v>
      </c>
      <c r="G13" s="15" t="s">
        <v>31</v>
      </c>
      <c r="H13" s="15" t="s">
        <v>59</v>
      </c>
      <c r="I13" s="15"/>
      <c r="J13" s="15"/>
      <c r="K13" s="15" t="s">
        <v>23</v>
      </c>
      <c r="L13" s="15" t="s">
        <v>21</v>
      </c>
      <c r="M13" s="8" t="s">
        <v>92</v>
      </c>
      <c r="N13" s="15">
        <v>81260632</v>
      </c>
      <c r="O13" s="15" t="s">
        <v>202</v>
      </c>
      <c r="P13" s="15" t="s">
        <v>25</v>
      </c>
      <c r="Q13" s="15">
        <v>2526</v>
      </c>
      <c r="R13" s="15"/>
      <c r="S13" s="15" t="s">
        <v>25</v>
      </c>
      <c r="T13" s="20">
        <v>1</v>
      </c>
      <c r="U13" s="15">
        <v>2526</v>
      </c>
      <c r="V13" s="15"/>
      <c r="W13" s="17">
        <f t="shared" si="14"/>
        <v>2526</v>
      </c>
      <c r="X13" s="5">
        <f t="shared" si="15"/>
        <v>2526</v>
      </c>
      <c r="Y13" s="5">
        <f t="shared" si="16"/>
        <v>0</v>
      </c>
      <c r="Z13" s="6">
        <f t="shared" si="17"/>
        <v>2.5259999999999998</v>
      </c>
      <c r="AA13" s="7">
        <v>1</v>
      </c>
      <c r="AB13" s="8" t="s">
        <v>418</v>
      </c>
      <c r="AC13" s="9">
        <v>3.84</v>
      </c>
      <c r="AD13" s="10">
        <f t="shared" si="18"/>
        <v>46.08</v>
      </c>
      <c r="AE13" s="11">
        <v>0.08</v>
      </c>
      <c r="AF13" s="10">
        <f t="shared" si="19"/>
        <v>0.96</v>
      </c>
      <c r="AG13" s="11">
        <v>11.04</v>
      </c>
      <c r="AH13" s="10">
        <f t="shared" si="20"/>
        <v>132.47999999999999</v>
      </c>
      <c r="AI13" s="9">
        <v>4.96</v>
      </c>
      <c r="AJ13" s="10">
        <f t="shared" si="21"/>
        <v>12.52896</v>
      </c>
      <c r="AK13" s="11">
        <v>0</v>
      </c>
      <c r="AL13" s="10">
        <f t="shared" si="22"/>
        <v>0</v>
      </c>
      <c r="AM13" s="12">
        <v>2.4199999999999999E-2</v>
      </c>
      <c r="AN13" s="10">
        <f t="shared" si="23"/>
        <v>61.129199999999997</v>
      </c>
      <c r="AO13" s="13">
        <v>0.15540000000000001</v>
      </c>
      <c r="AP13" s="10">
        <f t="shared" si="24"/>
        <v>392.54040000000003</v>
      </c>
      <c r="AQ13" s="13">
        <v>13.25</v>
      </c>
      <c r="AR13" s="10">
        <f t="shared" si="25"/>
        <v>159</v>
      </c>
      <c r="AS13" s="14">
        <f t="shared" si="26"/>
        <v>804.71856000000014</v>
      </c>
    </row>
    <row r="14" spans="2:45" ht="18.899999999999999" customHeight="1" x14ac:dyDescent="0.2">
      <c r="B14" s="15">
        <v>11</v>
      </c>
      <c r="C14" s="18" t="s">
        <v>17</v>
      </c>
      <c r="D14" s="15" t="s">
        <v>18</v>
      </c>
      <c r="E14" s="15" t="s">
        <v>19</v>
      </c>
      <c r="F14" s="15">
        <v>7642461769</v>
      </c>
      <c r="G14" s="15" t="s">
        <v>245</v>
      </c>
      <c r="H14" s="15" t="s">
        <v>246</v>
      </c>
      <c r="I14" s="15"/>
      <c r="J14" s="15"/>
      <c r="K14" s="15" t="s">
        <v>23</v>
      </c>
      <c r="L14" s="15" t="s">
        <v>21</v>
      </c>
      <c r="M14" s="8" t="s">
        <v>247</v>
      </c>
      <c r="N14" s="15">
        <v>66251683</v>
      </c>
      <c r="O14" s="15" t="s">
        <v>202</v>
      </c>
      <c r="P14" s="15" t="s">
        <v>174</v>
      </c>
      <c r="Q14" s="15">
        <v>240</v>
      </c>
      <c r="R14" s="15">
        <v>624</v>
      </c>
      <c r="S14" s="15" t="s">
        <v>174</v>
      </c>
      <c r="T14" s="20">
        <v>11</v>
      </c>
      <c r="U14" s="15">
        <v>240</v>
      </c>
      <c r="V14" s="15">
        <v>624</v>
      </c>
      <c r="W14" s="17">
        <f t="shared" si="14"/>
        <v>864</v>
      </c>
      <c r="X14" s="5">
        <f t="shared" si="15"/>
        <v>240</v>
      </c>
      <c r="Y14" s="5">
        <f t="shared" si="16"/>
        <v>624</v>
      </c>
      <c r="Z14" s="6">
        <f t="shared" si="17"/>
        <v>0.86399999999999999</v>
      </c>
      <c r="AA14" s="7">
        <v>1</v>
      </c>
      <c r="AB14" s="8" t="s">
        <v>418</v>
      </c>
      <c r="AC14" s="9">
        <v>3.84</v>
      </c>
      <c r="AD14" s="10">
        <f t="shared" si="18"/>
        <v>46.08</v>
      </c>
      <c r="AE14" s="11">
        <v>0.08</v>
      </c>
      <c r="AF14" s="10">
        <f t="shared" si="19"/>
        <v>10.559999999999999</v>
      </c>
      <c r="AG14" s="11">
        <v>6.88</v>
      </c>
      <c r="AH14" s="10">
        <f t="shared" si="20"/>
        <v>908.16000000000008</v>
      </c>
      <c r="AI14" s="9">
        <v>4.96</v>
      </c>
      <c r="AJ14" s="10">
        <f t="shared" si="21"/>
        <v>4.2854400000000004</v>
      </c>
      <c r="AK14" s="11">
        <v>0</v>
      </c>
      <c r="AL14" s="10">
        <f t="shared" si="22"/>
        <v>0</v>
      </c>
      <c r="AM14" s="12">
        <v>2.4199999999999999E-2</v>
      </c>
      <c r="AN14" s="10">
        <f t="shared" si="23"/>
        <v>20.908799999999999</v>
      </c>
      <c r="AO14" s="13">
        <v>0.20730000000000001</v>
      </c>
      <c r="AP14" s="10">
        <f t="shared" si="24"/>
        <v>179.10720000000001</v>
      </c>
      <c r="AQ14" s="13">
        <v>13.25</v>
      </c>
      <c r="AR14" s="10">
        <f t="shared" si="25"/>
        <v>159</v>
      </c>
      <c r="AS14" s="14">
        <f t="shared" si="26"/>
        <v>1328.1014399999999</v>
      </c>
    </row>
    <row r="15" spans="2:45" ht="18.899999999999999" customHeight="1" x14ac:dyDescent="0.2">
      <c r="B15" s="15">
        <v>12</v>
      </c>
      <c r="C15" s="18" t="s">
        <v>17</v>
      </c>
      <c r="D15" s="15" t="s">
        <v>18</v>
      </c>
      <c r="E15" s="15" t="s">
        <v>19</v>
      </c>
      <c r="F15" s="15">
        <v>7642461769</v>
      </c>
      <c r="G15" s="15" t="s">
        <v>238</v>
      </c>
      <c r="H15" s="15" t="s">
        <v>241</v>
      </c>
      <c r="I15" s="15" t="s">
        <v>242</v>
      </c>
      <c r="J15" s="15"/>
      <c r="K15" s="15" t="s">
        <v>23</v>
      </c>
      <c r="L15" s="15" t="s">
        <v>21</v>
      </c>
      <c r="M15" s="8" t="s">
        <v>243</v>
      </c>
      <c r="N15" s="15">
        <v>96860952</v>
      </c>
      <c r="O15" s="15" t="s">
        <v>202</v>
      </c>
      <c r="P15" s="15" t="s">
        <v>244</v>
      </c>
      <c r="Q15" s="15">
        <v>23000</v>
      </c>
      <c r="R15" s="15">
        <v>44000</v>
      </c>
      <c r="S15" s="15" t="s">
        <v>244</v>
      </c>
      <c r="T15" s="20">
        <v>46</v>
      </c>
      <c r="U15" s="15">
        <v>23000</v>
      </c>
      <c r="V15" s="15">
        <v>44000</v>
      </c>
      <c r="W15" s="17">
        <f t="shared" si="14"/>
        <v>67000</v>
      </c>
      <c r="X15" s="5">
        <f t="shared" si="15"/>
        <v>23000</v>
      </c>
      <c r="Y15" s="5">
        <f t="shared" si="16"/>
        <v>44000</v>
      </c>
      <c r="Z15" s="6">
        <f t="shared" si="17"/>
        <v>67</v>
      </c>
      <c r="AA15" s="7">
        <v>1</v>
      </c>
      <c r="AB15" s="8" t="s">
        <v>418</v>
      </c>
      <c r="AC15" s="9">
        <v>10</v>
      </c>
      <c r="AD15" s="10">
        <f t="shared" si="18"/>
        <v>120</v>
      </c>
      <c r="AE15" s="11">
        <v>0.08</v>
      </c>
      <c r="AF15" s="10">
        <f t="shared" si="19"/>
        <v>44.16</v>
      </c>
      <c r="AG15" s="11">
        <v>23.06</v>
      </c>
      <c r="AH15" s="10">
        <f t="shared" si="20"/>
        <v>12729.119999999999</v>
      </c>
      <c r="AI15" s="9">
        <v>4.96</v>
      </c>
      <c r="AJ15" s="10">
        <f t="shared" si="21"/>
        <v>332.32</v>
      </c>
      <c r="AK15" s="11">
        <v>0</v>
      </c>
      <c r="AL15" s="10">
        <f t="shared" si="22"/>
        <v>0</v>
      </c>
      <c r="AM15" s="12">
        <v>2.4199999999999999E-2</v>
      </c>
      <c r="AN15" s="10">
        <f t="shared" si="23"/>
        <v>1621.3999999999999</v>
      </c>
      <c r="AO15" s="13">
        <v>0.16189999999999999</v>
      </c>
      <c r="AP15" s="10">
        <f t="shared" si="24"/>
        <v>10847.3</v>
      </c>
      <c r="AQ15" s="13">
        <v>0.1024</v>
      </c>
      <c r="AR15" s="10">
        <f>(AQ15*W15)/2</f>
        <v>3430.4</v>
      </c>
      <c r="AS15" s="14">
        <f t="shared" si="26"/>
        <v>29124.699999999997</v>
      </c>
    </row>
    <row r="16" spans="2:45" ht="18.899999999999999" customHeight="1" x14ac:dyDescent="0.2">
      <c r="B16" s="15">
        <v>13</v>
      </c>
      <c r="C16" s="18" t="s">
        <v>17</v>
      </c>
      <c r="D16" s="15" t="s">
        <v>18</v>
      </c>
      <c r="E16" s="15" t="s">
        <v>19</v>
      </c>
      <c r="F16" s="15">
        <v>7642461769</v>
      </c>
      <c r="G16" s="15" t="s">
        <v>270</v>
      </c>
      <c r="H16" s="15" t="s">
        <v>88</v>
      </c>
      <c r="I16" s="15"/>
      <c r="J16" s="15"/>
      <c r="K16" s="15" t="s">
        <v>23</v>
      </c>
      <c r="L16" s="15" t="s">
        <v>271</v>
      </c>
      <c r="M16" s="8" t="s">
        <v>272</v>
      </c>
      <c r="N16" s="15">
        <v>56202665</v>
      </c>
      <c r="O16" s="15" t="s">
        <v>202</v>
      </c>
      <c r="P16" s="15" t="s">
        <v>174</v>
      </c>
      <c r="Q16" s="15">
        <v>350</v>
      </c>
      <c r="R16" s="15">
        <v>840</v>
      </c>
      <c r="S16" s="15" t="s">
        <v>174</v>
      </c>
      <c r="T16" s="20">
        <v>27</v>
      </c>
      <c r="U16" s="15">
        <v>350</v>
      </c>
      <c r="V16" s="15">
        <v>840</v>
      </c>
      <c r="W16" s="17">
        <f t="shared" si="14"/>
        <v>1190</v>
      </c>
      <c r="X16" s="5">
        <f t="shared" si="15"/>
        <v>350</v>
      </c>
      <c r="Y16" s="5">
        <f t="shared" si="16"/>
        <v>840</v>
      </c>
      <c r="Z16" s="6">
        <f t="shared" si="17"/>
        <v>1.19</v>
      </c>
      <c r="AA16" s="7">
        <v>1</v>
      </c>
      <c r="AB16" s="8" t="s">
        <v>418</v>
      </c>
      <c r="AC16" s="9">
        <v>3.84</v>
      </c>
      <c r="AD16" s="10">
        <f t="shared" si="18"/>
        <v>46.08</v>
      </c>
      <c r="AE16" s="11">
        <v>0.08</v>
      </c>
      <c r="AF16" s="10">
        <f t="shared" si="19"/>
        <v>25.919999999999998</v>
      </c>
      <c r="AG16" s="11">
        <v>6.88</v>
      </c>
      <c r="AH16" s="10">
        <f t="shared" si="20"/>
        <v>2229.12</v>
      </c>
      <c r="AI16" s="9">
        <v>4.96</v>
      </c>
      <c r="AJ16" s="10">
        <f t="shared" si="21"/>
        <v>5.9024000000000001</v>
      </c>
      <c r="AK16" s="11">
        <v>0</v>
      </c>
      <c r="AL16" s="10">
        <f t="shared" si="22"/>
        <v>0</v>
      </c>
      <c r="AM16" s="12">
        <v>2.4199999999999999E-2</v>
      </c>
      <c r="AN16" s="10">
        <f t="shared" si="23"/>
        <v>28.797999999999998</v>
      </c>
      <c r="AO16" s="13">
        <v>0.20730000000000001</v>
      </c>
      <c r="AP16" s="10">
        <f t="shared" si="24"/>
        <v>246.68700000000001</v>
      </c>
      <c r="AQ16" s="13">
        <v>0.1024</v>
      </c>
      <c r="AR16" s="10">
        <f>(AQ16*W16)/2</f>
        <v>60.928000000000004</v>
      </c>
      <c r="AS16" s="14">
        <f t="shared" si="26"/>
        <v>2643.4353999999998</v>
      </c>
    </row>
    <row r="17" spans="2:45" ht="18.899999999999999" customHeight="1" x14ac:dyDescent="0.2">
      <c r="B17" s="15">
        <v>14</v>
      </c>
      <c r="C17" s="18" t="s">
        <v>17</v>
      </c>
      <c r="D17" s="15" t="s">
        <v>18</v>
      </c>
      <c r="E17" s="15" t="s">
        <v>19</v>
      </c>
      <c r="F17" s="15">
        <v>7642461769</v>
      </c>
      <c r="G17" s="15" t="s">
        <v>245</v>
      </c>
      <c r="H17" s="15" t="s">
        <v>98</v>
      </c>
      <c r="I17" s="15"/>
      <c r="J17" s="15"/>
      <c r="K17" s="15" t="s">
        <v>23</v>
      </c>
      <c r="L17" s="15" t="s">
        <v>21</v>
      </c>
      <c r="M17" s="8" t="s">
        <v>261</v>
      </c>
      <c r="N17" s="15">
        <v>56202668</v>
      </c>
      <c r="O17" s="15" t="s">
        <v>202</v>
      </c>
      <c r="P17" s="15" t="s">
        <v>174</v>
      </c>
      <c r="Q17" s="15">
        <v>822</v>
      </c>
      <c r="R17" s="15">
        <v>1120</v>
      </c>
      <c r="S17" s="15" t="s">
        <v>174</v>
      </c>
      <c r="T17" s="20">
        <v>27</v>
      </c>
      <c r="U17" s="15">
        <v>822</v>
      </c>
      <c r="V17" s="15">
        <v>1120</v>
      </c>
      <c r="W17" s="17">
        <f t="shared" si="14"/>
        <v>1942</v>
      </c>
      <c r="X17" s="5">
        <f t="shared" si="15"/>
        <v>822</v>
      </c>
      <c r="Y17" s="5">
        <f t="shared" si="16"/>
        <v>1120</v>
      </c>
      <c r="Z17" s="6">
        <f t="shared" si="17"/>
        <v>1.9419999999999999</v>
      </c>
      <c r="AA17" s="7">
        <v>1</v>
      </c>
      <c r="AB17" s="8" t="s">
        <v>418</v>
      </c>
      <c r="AC17" s="9">
        <v>3.84</v>
      </c>
      <c r="AD17" s="10">
        <f t="shared" si="18"/>
        <v>46.08</v>
      </c>
      <c r="AE17" s="11">
        <v>0.08</v>
      </c>
      <c r="AF17" s="10">
        <f t="shared" si="19"/>
        <v>25.919999999999998</v>
      </c>
      <c r="AG17" s="11">
        <v>6.88</v>
      </c>
      <c r="AH17" s="10">
        <f t="shared" si="20"/>
        <v>2229.12</v>
      </c>
      <c r="AI17" s="9">
        <v>4.96</v>
      </c>
      <c r="AJ17" s="10">
        <f t="shared" si="21"/>
        <v>9.63232</v>
      </c>
      <c r="AK17" s="11">
        <v>0</v>
      </c>
      <c r="AL17" s="10">
        <f t="shared" si="22"/>
        <v>0</v>
      </c>
      <c r="AM17" s="12">
        <v>2.4199999999999999E-2</v>
      </c>
      <c r="AN17" s="10">
        <f t="shared" si="23"/>
        <v>46.996400000000001</v>
      </c>
      <c r="AO17" s="13">
        <v>0.20730000000000001</v>
      </c>
      <c r="AP17" s="10">
        <f t="shared" si="24"/>
        <v>402.57660000000004</v>
      </c>
      <c r="AQ17" s="13">
        <v>0.1024</v>
      </c>
      <c r="AR17" s="10">
        <f>(AQ17*W17)/2</f>
        <v>99.430400000000006</v>
      </c>
      <c r="AS17" s="14">
        <f t="shared" si="26"/>
        <v>2859.7557200000001</v>
      </c>
    </row>
    <row r="18" spans="2:45" ht="18.899999999999999" customHeight="1" x14ac:dyDescent="0.2">
      <c r="B18" s="15">
        <v>15</v>
      </c>
      <c r="C18" s="18" t="s">
        <v>17</v>
      </c>
      <c r="D18" s="15" t="s">
        <v>18</v>
      </c>
      <c r="E18" s="15" t="s">
        <v>19</v>
      </c>
      <c r="F18" s="15">
        <v>7642461769</v>
      </c>
      <c r="G18" s="18" t="s">
        <v>229</v>
      </c>
      <c r="H18" s="15" t="s">
        <v>104</v>
      </c>
      <c r="I18" s="15" t="s">
        <v>448</v>
      </c>
      <c r="J18" s="15"/>
      <c r="K18" s="15" t="s">
        <v>23</v>
      </c>
      <c r="L18" s="15" t="s">
        <v>230</v>
      </c>
      <c r="M18" s="8" t="s">
        <v>260</v>
      </c>
      <c r="N18" s="15">
        <v>82653256</v>
      </c>
      <c r="O18" s="15" t="s">
        <v>202</v>
      </c>
      <c r="P18" s="15" t="s">
        <v>174</v>
      </c>
      <c r="Q18" s="15">
        <v>200</v>
      </c>
      <c r="R18" s="15">
        <v>640</v>
      </c>
      <c r="S18" s="15" t="s">
        <v>174</v>
      </c>
      <c r="T18" s="20">
        <v>11</v>
      </c>
      <c r="U18" s="15">
        <v>200</v>
      </c>
      <c r="V18" s="15">
        <v>640</v>
      </c>
      <c r="W18" s="17">
        <f t="shared" si="14"/>
        <v>840</v>
      </c>
      <c r="X18" s="5">
        <f t="shared" si="15"/>
        <v>200</v>
      </c>
      <c r="Y18" s="5">
        <f t="shared" si="16"/>
        <v>640</v>
      </c>
      <c r="Z18" s="6">
        <f t="shared" si="17"/>
        <v>0.84</v>
      </c>
      <c r="AA18" s="7">
        <v>1</v>
      </c>
      <c r="AB18" s="8" t="s">
        <v>418</v>
      </c>
      <c r="AC18" s="9">
        <v>3.84</v>
      </c>
      <c r="AD18" s="10">
        <f t="shared" si="18"/>
        <v>46.08</v>
      </c>
      <c r="AE18" s="11">
        <v>0.08</v>
      </c>
      <c r="AF18" s="10">
        <f t="shared" si="19"/>
        <v>10.559999999999999</v>
      </c>
      <c r="AG18" s="11">
        <v>6.88</v>
      </c>
      <c r="AH18" s="10">
        <f t="shared" si="20"/>
        <v>908.16000000000008</v>
      </c>
      <c r="AI18" s="9">
        <v>4.96</v>
      </c>
      <c r="AJ18" s="10">
        <f t="shared" si="21"/>
        <v>4.1663999999999994</v>
      </c>
      <c r="AK18" s="11">
        <v>0</v>
      </c>
      <c r="AL18" s="10">
        <f t="shared" si="22"/>
        <v>0</v>
      </c>
      <c r="AM18" s="12">
        <v>2.4199999999999999E-2</v>
      </c>
      <c r="AN18" s="10">
        <f t="shared" si="23"/>
        <v>20.327999999999999</v>
      </c>
      <c r="AO18" s="13">
        <v>0.20730000000000001</v>
      </c>
      <c r="AP18" s="10">
        <f t="shared" si="24"/>
        <v>174.13200000000001</v>
      </c>
      <c r="AQ18" s="13">
        <v>13.25</v>
      </c>
      <c r="AR18" s="10">
        <f t="shared" ref="AR18:AR21" si="27">(AQ18*12)</f>
        <v>159</v>
      </c>
      <c r="AS18" s="14">
        <f t="shared" si="26"/>
        <v>1322.4263999999998</v>
      </c>
    </row>
    <row r="19" spans="2:45" ht="18.899999999999999" customHeight="1" x14ac:dyDescent="0.2">
      <c r="B19" s="15">
        <v>16</v>
      </c>
      <c r="C19" s="18" t="s">
        <v>17</v>
      </c>
      <c r="D19" s="15" t="s">
        <v>18</v>
      </c>
      <c r="E19" s="15" t="s">
        <v>19</v>
      </c>
      <c r="F19" s="15">
        <v>7642461769</v>
      </c>
      <c r="G19" s="15" t="s">
        <v>31</v>
      </c>
      <c r="H19" s="15" t="s">
        <v>48</v>
      </c>
      <c r="I19" s="15"/>
      <c r="J19" s="15"/>
      <c r="K19" s="40" t="s">
        <v>23</v>
      </c>
      <c r="L19" s="40" t="s">
        <v>21</v>
      </c>
      <c r="M19" s="8" t="s">
        <v>49</v>
      </c>
      <c r="N19" s="15">
        <v>91796859</v>
      </c>
      <c r="O19" s="15" t="s">
        <v>202</v>
      </c>
      <c r="P19" s="15" t="s">
        <v>25</v>
      </c>
      <c r="Q19" s="15">
        <v>19786</v>
      </c>
      <c r="R19" s="15"/>
      <c r="S19" s="15" t="s">
        <v>25</v>
      </c>
      <c r="T19" s="20">
        <v>4</v>
      </c>
      <c r="U19" s="15">
        <v>19786</v>
      </c>
      <c r="V19" s="15"/>
      <c r="W19" s="17">
        <f t="shared" si="14"/>
        <v>19786</v>
      </c>
      <c r="X19" s="5">
        <f t="shared" si="15"/>
        <v>19786</v>
      </c>
      <c r="Y19" s="5">
        <f t="shared" si="16"/>
        <v>0</v>
      </c>
      <c r="Z19" s="6">
        <f t="shared" si="17"/>
        <v>19.786000000000001</v>
      </c>
      <c r="AA19" s="7">
        <v>1</v>
      </c>
      <c r="AB19" s="8" t="s">
        <v>418</v>
      </c>
      <c r="AC19" s="9">
        <v>3.84</v>
      </c>
      <c r="AD19" s="10">
        <f t="shared" si="18"/>
        <v>46.08</v>
      </c>
      <c r="AE19" s="11">
        <v>0.08</v>
      </c>
      <c r="AF19" s="10">
        <f t="shared" si="19"/>
        <v>3.84</v>
      </c>
      <c r="AG19" s="11">
        <v>11.04</v>
      </c>
      <c r="AH19" s="10">
        <f t="shared" si="20"/>
        <v>529.91999999999996</v>
      </c>
      <c r="AI19" s="9">
        <v>4.96</v>
      </c>
      <c r="AJ19" s="10">
        <f t="shared" si="21"/>
        <v>98.138560000000012</v>
      </c>
      <c r="AK19" s="11">
        <v>0</v>
      </c>
      <c r="AL19" s="10">
        <f t="shared" si="22"/>
        <v>0</v>
      </c>
      <c r="AM19" s="12">
        <v>2.4199999999999999E-2</v>
      </c>
      <c r="AN19" s="10">
        <f t="shared" si="23"/>
        <v>478.82119999999998</v>
      </c>
      <c r="AO19" s="13">
        <v>0.15540000000000001</v>
      </c>
      <c r="AP19" s="10">
        <f t="shared" si="24"/>
        <v>3074.7444</v>
      </c>
      <c r="AQ19" s="13">
        <v>13.25</v>
      </c>
      <c r="AR19" s="10">
        <f t="shared" si="27"/>
        <v>159</v>
      </c>
      <c r="AS19" s="14">
        <f t="shared" si="26"/>
        <v>4390.5441599999995</v>
      </c>
    </row>
    <row r="20" spans="2:45" ht="18.899999999999999" customHeight="1" x14ac:dyDescent="0.2">
      <c r="B20" s="15">
        <v>17</v>
      </c>
      <c r="C20" s="18" t="s">
        <v>17</v>
      </c>
      <c r="D20" s="15" t="s">
        <v>18</v>
      </c>
      <c r="E20" s="15" t="s">
        <v>19</v>
      </c>
      <c r="F20" s="15">
        <v>7642461769</v>
      </c>
      <c r="G20" s="15" t="s">
        <v>31</v>
      </c>
      <c r="H20" s="15" t="s">
        <v>84</v>
      </c>
      <c r="I20" s="15"/>
      <c r="J20" s="15"/>
      <c r="K20" s="15" t="s">
        <v>23</v>
      </c>
      <c r="L20" s="15" t="s">
        <v>21</v>
      </c>
      <c r="M20" s="8" t="s">
        <v>85</v>
      </c>
      <c r="N20" s="15">
        <v>26409866</v>
      </c>
      <c r="O20" s="15" t="s">
        <v>202</v>
      </c>
      <c r="P20" s="15" t="s">
        <v>25</v>
      </c>
      <c r="Q20" s="15">
        <v>5401</v>
      </c>
      <c r="R20" s="15"/>
      <c r="S20" s="15" t="s">
        <v>25</v>
      </c>
      <c r="T20" s="20">
        <v>1</v>
      </c>
      <c r="U20" s="15">
        <v>5401</v>
      </c>
      <c r="V20" s="15"/>
      <c r="W20" s="17">
        <f t="shared" si="14"/>
        <v>5401</v>
      </c>
      <c r="X20" s="5">
        <f t="shared" si="15"/>
        <v>5401</v>
      </c>
      <c r="Y20" s="5">
        <f t="shared" si="16"/>
        <v>0</v>
      </c>
      <c r="Z20" s="6">
        <f t="shared" si="17"/>
        <v>5.4009999999999998</v>
      </c>
      <c r="AA20" s="7">
        <v>1</v>
      </c>
      <c r="AB20" s="8" t="s">
        <v>418</v>
      </c>
      <c r="AC20" s="9">
        <v>3.84</v>
      </c>
      <c r="AD20" s="10">
        <f t="shared" si="18"/>
        <v>46.08</v>
      </c>
      <c r="AE20" s="11">
        <v>0.08</v>
      </c>
      <c r="AF20" s="10">
        <f t="shared" si="19"/>
        <v>0.96</v>
      </c>
      <c r="AG20" s="11">
        <v>11.04</v>
      </c>
      <c r="AH20" s="10">
        <f t="shared" si="20"/>
        <v>132.47999999999999</v>
      </c>
      <c r="AI20" s="9">
        <v>4.96</v>
      </c>
      <c r="AJ20" s="10">
        <f t="shared" si="21"/>
        <v>26.788959999999999</v>
      </c>
      <c r="AK20" s="11">
        <v>0</v>
      </c>
      <c r="AL20" s="10">
        <f t="shared" si="22"/>
        <v>0</v>
      </c>
      <c r="AM20" s="12">
        <v>2.4199999999999999E-2</v>
      </c>
      <c r="AN20" s="10">
        <f t="shared" si="23"/>
        <v>130.70419999999999</v>
      </c>
      <c r="AO20" s="13">
        <v>0.15540000000000001</v>
      </c>
      <c r="AP20" s="10">
        <f t="shared" si="24"/>
        <v>839.31540000000007</v>
      </c>
      <c r="AQ20" s="13">
        <v>13.25</v>
      </c>
      <c r="AR20" s="10">
        <f t="shared" si="27"/>
        <v>159</v>
      </c>
      <c r="AS20" s="14">
        <f t="shared" si="26"/>
        <v>1335.3285600000002</v>
      </c>
    </row>
    <row r="21" spans="2:45" ht="18.899999999999999" customHeight="1" x14ac:dyDescent="0.2">
      <c r="B21" s="15">
        <v>18</v>
      </c>
      <c r="C21" s="18" t="s">
        <v>17</v>
      </c>
      <c r="D21" s="15" t="s">
        <v>18</v>
      </c>
      <c r="E21" s="15" t="s">
        <v>19</v>
      </c>
      <c r="F21" s="15">
        <v>7642461769</v>
      </c>
      <c r="G21" s="15" t="s">
        <v>31</v>
      </c>
      <c r="H21" s="15" t="s">
        <v>84</v>
      </c>
      <c r="I21" s="15" t="s">
        <v>151</v>
      </c>
      <c r="J21" s="15"/>
      <c r="K21" s="15" t="s">
        <v>23</v>
      </c>
      <c r="L21" s="15" t="s">
        <v>21</v>
      </c>
      <c r="M21" s="8" t="s">
        <v>177</v>
      </c>
      <c r="N21" s="15">
        <v>2594822</v>
      </c>
      <c r="O21" s="15" t="s">
        <v>202</v>
      </c>
      <c r="P21" s="15" t="s">
        <v>25</v>
      </c>
      <c r="Q21" s="15">
        <v>785</v>
      </c>
      <c r="R21" s="15"/>
      <c r="S21" s="15" t="s">
        <v>25</v>
      </c>
      <c r="T21" s="20">
        <v>2</v>
      </c>
      <c r="U21" s="15">
        <v>785</v>
      </c>
      <c r="V21" s="15"/>
      <c r="W21" s="17">
        <f t="shared" si="14"/>
        <v>785</v>
      </c>
      <c r="X21" s="5">
        <f t="shared" si="15"/>
        <v>785</v>
      </c>
      <c r="Y21" s="5">
        <f t="shared" si="16"/>
        <v>0</v>
      </c>
      <c r="Z21" s="6">
        <f t="shared" si="17"/>
        <v>0.78500000000000003</v>
      </c>
      <c r="AA21" s="7">
        <v>1</v>
      </c>
      <c r="AB21" s="8" t="s">
        <v>418</v>
      </c>
      <c r="AC21" s="9">
        <v>3.84</v>
      </c>
      <c r="AD21" s="10">
        <f t="shared" si="18"/>
        <v>46.08</v>
      </c>
      <c r="AE21" s="11">
        <v>0.08</v>
      </c>
      <c r="AF21" s="10">
        <f t="shared" si="19"/>
        <v>1.92</v>
      </c>
      <c r="AG21" s="11">
        <v>11.04</v>
      </c>
      <c r="AH21" s="10">
        <f t="shared" si="20"/>
        <v>264.95999999999998</v>
      </c>
      <c r="AI21" s="9">
        <v>4.96</v>
      </c>
      <c r="AJ21" s="10">
        <f t="shared" si="21"/>
        <v>3.8936000000000002</v>
      </c>
      <c r="AK21" s="11">
        <v>0</v>
      </c>
      <c r="AL21" s="10">
        <f t="shared" si="22"/>
        <v>0</v>
      </c>
      <c r="AM21" s="12">
        <v>2.4199999999999999E-2</v>
      </c>
      <c r="AN21" s="10">
        <f t="shared" si="23"/>
        <v>18.997</v>
      </c>
      <c r="AO21" s="13">
        <v>0.15540000000000001</v>
      </c>
      <c r="AP21" s="10">
        <f t="shared" si="24"/>
        <v>121.989</v>
      </c>
      <c r="AQ21" s="13">
        <v>13.25</v>
      </c>
      <c r="AR21" s="10">
        <f t="shared" si="27"/>
        <v>159</v>
      </c>
      <c r="AS21" s="14">
        <f t="shared" si="26"/>
        <v>616.83960000000002</v>
      </c>
    </row>
    <row r="22" spans="2:45" ht="18.899999999999999" customHeight="1" x14ac:dyDescent="0.2">
      <c r="B22" s="15">
        <v>19</v>
      </c>
      <c r="C22" s="18" t="s">
        <v>17</v>
      </c>
      <c r="D22" s="15" t="s">
        <v>18</v>
      </c>
      <c r="E22" s="15" t="s">
        <v>19</v>
      </c>
      <c r="F22" s="15">
        <v>7642461769</v>
      </c>
      <c r="G22" s="15" t="s">
        <v>238</v>
      </c>
      <c r="H22" s="15" t="s">
        <v>88</v>
      </c>
      <c r="I22" s="15"/>
      <c r="J22" s="15"/>
      <c r="K22" s="15" t="s">
        <v>23</v>
      </c>
      <c r="L22" s="15" t="s">
        <v>21</v>
      </c>
      <c r="M22" s="8" t="s">
        <v>268</v>
      </c>
      <c r="N22" s="15">
        <v>56202630</v>
      </c>
      <c r="O22" s="15" t="s">
        <v>202</v>
      </c>
      <c r="P22" s="15" t="s">
        <v>174</v>
      </c>
      <c r="Q22" s="15">
        <v>6330</v>
      </c>
      <c r="R22" s="15">
        <v>12996</v>
      </c>
      <c r="S22" s="15" t="s">
        <v>174</v>
      </c>
      <c r="T22" s="20">
        <v>22</v>
      </c>
      <c r="U22" s="15">
        <v>6330</v>
      </c>
      <c r="V22" s="15">
        <v>12996</v>
      </c>
      <c r="W22" s="17">
        <f t="shared" si="14"/>
        <v>19326</v>
      </c>
      <c r="X22" s="5">
        <f t="shared" si="15"/>
        <v>6330</v>
      </c>
      <c r="Y22" s="5">
        <f t="shared" si="16"/>
        <v>12996</v>
      </c>
      <c r="Z22" s="6">
        <f t="shared" si="17"/>
        <v>19.326000000000001</v>
      </c>
      <c r="AA22" s="7">
        <v>1</v>
      </c>
      <c r="AB22" s="8" t="s">
        <v>418</v>
      </c>
      <c r="AC22" s="9">
        <v>3.84</v>
      </c>
      <c r="AD22" s="10">
        <f t="shared" si="18"/>
        <v>46.08</v>
      </c>
      <c r="AE22" s="11">
        <v>0.08</v>
      </c>
      <c r="AF22" s="10">
        <f t="shared" si="19"/>
        <v>21.119999999999997</v>
      </c>
      <c r="AG22" s="11">
        <v>6.88</v>
      </c>
      <c r="AH22" s="10">
        <f t="shared" si="20"/>
        <v>1816.3200000000002</v>
      </c>
      <c r="AI22" s="9">
        <v>4.96</v>
      </c>
      <c r="AJ22" s="10">
        <f t="shared" si="21"/>
        <v>95.856960000000001</v>
      </c>
      <c r="AK22" s="11">
        <v>0</v>
      </c>
      <c r="AL22" s="10">
        <f t="shared" si="22"/>
        <v>0</v>
      </c>
      <c r="AM22" s="12">
        <v>2.4199999999999999E-2</v>
      </c>
      <c r="AN22" s="10">
        <f t="shared" si="23"/>
        <v>467.68919999999997</v>
      </c>
      <c r="AO22" s="13">
        <v>0.20730000000000001</v>
      </c>
      <c r="AP22" s="10">
        <f t="shared" si="24"/>
        <v>4006.2798000000003</v>
      </c>
      <c r="AQ22" s="13">
        <v>0.1024</v>
      </c>
      <c r="AR22" s="10">
        <f>(AQ22*W22)/2</f>
        <v>989.49120000000005</v>
      </c>
      <c r="AS22" s="14">
        <f t="shared" si="26"/>
        <v>7442.83716</v>
      </c>
    </row>
    <row r="23" spans="2:45" ht="18.899999999999999" customHeight="1" x14ac:dyDescent="0.2">
      <c r="B23" s="15">
        <v>20</v>
      </c>
      <c r="C23" s="18" t="s">
        <v>17</v>
      </c>
      <c r="D23" s="15" t="s">
        <v>18</v>
      </c>
      <c r="E23" s="15" t="s">
        <v>19</v>
      </c>
      <c r="F23" s="15">
        <v>7642461769</v>
      </c>
      <c r="G23" s="15" t="s">
        <v>31</v>
      </c>
      <c r="H23" s="15" t="s">
        <v>136</v>
      </c>
      <c r="I23" s="15" t="s">
        <v>137</v>
      </c>
      <c r="J23" s="15"/>
      <c r="K23" s="15" t="s">
        <v>23</v>
      </c>
      <c r="L23" s="15" t="s">
        <v>21</v>
      </c>
      <c r="M23" s="8" t="s">
        <v>138</v>
      </c>
      <c r="N23" s="15">
        <v>83078363</v>
      </c>
      <c r="O23" s="15" t="s">
        <v>202</v>
      </c>
      <c r="P23" s="15" t="s">
        <v>25</v>
      </c>
      <c r="Q23" s="15">
        <v>900</v>
      </c>
      <c r="R23" s="15"/>
      <c r="S23" s="15" t="s">
        <v>25</v>
      </c>
      <c r="T23" s="20">
        <v>2</v>
      </c>
      <c r="U23" s="15">
        <v>900</v>
      </c>
      <c r="V23" s="15"/>
      <c r="W23" s="17">
        <f t="shared" si="14"/>
        <v>900</v>
      </c>
      <c r="X23" s="5">
        <f t="shared" si="15"/>
        <v>900</v>
      </c>
      <c r="Y23" s="5">
        <f t="shared" si="16"/>
        <v>0</v>
      </c>
      <c r="Z23" s="6">
        <f t="shared" si="17"/>
        <v>0.9</v>
      </c>
      <c r="AA23" s="7">
        <v>1</v>
      </c>
      <c r="AB23" s="8" t="s">
        <v>418</v>
      </c>
      <c r="AC23" s="9">
        <v>3.84</v>
      </c>
      <c r="AD23" s="10">
        <f t="shared" si="18"/>
        <v>46.08</v>
      </c>
      <c r="AE23" s="11">
        <v>0.08</v>
      </c>
      <c r="AF23" s="10">
        <f t="shared" si="19"/>
        <v>1.92</v>
      </c>
      <c r="AG23" s="11">
        <v>11.04</v>
      </c>
      <c r="AH23" s="10">
        <f t="shared" si="20"/>
        <v>264.95999999999998</v>
      </c>
      <c r="AI23" s="9">
        <v>4.96</v>
      </c>
      <c r="AJ23" s="10">
        <f t="shared" si="21"/>
        <v>4.4640000000000004</v>
      </c>
      <c r="AK23" s="11">
        <v>0</v>
      </c>
      <c r="AL23" s="10">
        <f t="shared" si="22"/>
        <v>0</v>
      </c>
      <c r="AM23" s="12">
        <v>2.4199999999999999E-2</v>
      </c>
      <c r="AN23" s="10">
        <f t="shared" si="23"/>
        <v>21.78</v>
      </c>
      <c r="AO23" s="13">
        <v>0.15540000000000001</v>
      </c>
      <c r="AP23" s="10">
        <f t="shared" si="24"/>
        <v>139.86000000000001</v>
      </c>
      <c r="AQ23" s="13">
        <v>13.25</v>
      </c>
      <c r="AR23" s="10">
        <f t="shared" ref="AR23" si="28">(AQ23*12)</f>
        <v>159</v>
      </c>
      <c r="AS23" s="14">
        <f t="shared" si="26"/>
        <v>638.06399999999996</v>
      </c>
    </row>
    <row r="24" spans="2:45" ht="18.899999999999999" customHeight="1" x14ac:dyDescent="0.2">
      <c r="B24" s="15">
        <v>21</v>
      </c>
      <c r="C24" s="18" t="s">
        <v>17</v>
      </c>
      <c r="D24" s="15" t="s">
        <v>18</v>
      </c>
      <c r="E24" s="15" t="s">
        <v>19</v>
      </c>
      <c r="F24" s="15">
        <v>7642461769</v>
      </c>
      <c r="G24" s="15" t="s">
        <v>238</v>
      </c>
      <c r="H24" s="15" t="s">
        <v>184</v>
      </c>
      <c r="I24" s="15" t="s">
        <v>266</v>
      </c>
      <c r="J24" s="15"/>
      <c r="K24" s="15" t="s">
        <v>23</v>
      </c>
      <c r="L24" s="15" t="s">
        <v>21</v>
      </c>
      <c r="M24" s="8" t="s">
        <v>267</v>
      </c>
      <c r="N24" s="15">
        <v>66251742</v>
      </c>
      <c r="O24" s="15" t="s">
        <v>202</v>
      </c>
      <c r="P24" s="15" t="s">
        <v>174</v>
      </c>
      <c r="Q24" s="15">
        <v>180</v>
      </c>
      <c r="R24" s="15">
        <v>720</v>
      </c>
      <c r="S24" s="15" t="s">
        <v>174</v>
      </c>
      <c r="T24" s="20">
        <v>14</v>
      </c>
      <c r="U24" s="15">
        <v>180</v>
      </c>
      <c r="V24" s="15">
        <v>720</v>
      </c>
      <c r="W24" s="17">
        <f t="shared" ref="W24:W39" si="29">U24+V24</f>
        <v>900</v>
      </c>
      <c r="X24" s="5">
        <f t="shared" ref="X24:X39" si="30">U24</f>
        <v>180</v>
      </c>
      <c r="Y24" s="5">
        <f t="shared" ref="Y24:Y39" si="31">V24</f>
        <v>720</v>
      </c>
      <c r="Z24" s="6">
        <f t="shared" ref="Z24:Z39" si="32">(X24+Y24)/1000</f>
        <v>0.9</v>
      </c>
      <c r="AA24" s="7">
        <v>1</v>
      </c>
      <c r="AB24" s="8" t="s">
        <v>418</v>
      </c>
      <c r="AC24" s="9">
        <v>3.84</v>
      </c>
      <c r="AD24" s="10">
        <f t="shared" ref="AD24:AD39" si="33">AC24*AB24*AA24</f>
        <v>46.08</v>
      </c>
      <c r="AE24" s="11">
        <v>0.08</v>
      </c>
      <c r="AF24" s="10">
        <f t="shared" ref="AF24:AF39" si="34">AE24*AB24*T24</f>
        <v>13.44</v>
      </c>
      <c r="AG24" s="11">
        <v>6.88</v>
      </c>
      <c r="AH24" s="10">
        <f t="shared" ref="AH24:AH39" si="35">AG24*AB24*T24</f>
        <v>1155.8400000000001</v>
      </c>
      <c r="AI24" s="9">
        <v>4.96</v>
      </c>
      <c r="AJ24" s="10">
        <f t="shared" ref="AJ24:AJ39" si="36">AI24*Z24</f>
        <v>4.4640000000000004</v>
      </c>
      <c r="AK24" s="11">
        <v>0</v>
      </c>
      <c r="AL24" s="10">
        <f t="shared" ref="AL24:AL39" si="37">AK24*Z24</f>
        <v>0</v>
      </c>
      <c r="AM24" s="12">
        <v>2.4199999999999999E-2</v>
      </c>
      <c r="AN24" s="10">
        <f t="shared" ref="AN24:AN39" si="38">AM24*W24</f>
        <v>21.78</v>
      </c>
      <c r="AO24" s="13">
        <v>0.20730000000000001</v>
      </c>
      <c r="AP24" s="10">
        <f t="shared" ref="AP24:AP39" si="39">AO24*W24</f>
        <v>186.57000000000002</v>
      </c>
      <c r="AQ24" s="13">
        <v>13.25</v>
      </c>
      <c r="AR24" s="10">
        <f>(AQ24*12)</f>
        <v>159</v>
      </c>
      <c r="AS24" s="14">
        <f t="shared" ref="AS24:AS39" si="40">AR24+AP24+AN24+AJ24+AH24+AF24+AD24+AL24</f>
        <v>1587.1740000000002</v>
      </c>
    </row>
    <row r="25" spans="2:45" ht="18.899999999999999" customHeight="1" x14ac:dyDescent="0.2">
      <c r="B25" s="15">
        <v>22</v>
      </c>
      <c r="C25" s="18" t="s">
        <v>17</v>
      </c>
      <c r="D25" s="15" t="s">
        <v>18</v>
      </c>
      <c r="E25" s="15" t="s">
        <v>19</v>
      </c>
      <c r="F25" s="15">
        <v>7642461769</v>
      </c>
      <c r="G25" s="15"/>
      <c r="H25" s="15" t="s">
        <v>59</v>
      </c>
      <c r="I25" s="15" t="s">
        <v>278</v>
      </c>
      <c r="J25" s="15"/>
      <c r="K25" s="15" t="s">
        <v>23</v>
      </c>
      <c r="L25" s="15" t="s">
        <v>21</v>
      </c>
      <c r="M25" s="8" t="s">
        <v>279</v>
      </c>
      <c r="N25" s="15">
        <v>66251697</v>
      </c>
      <c r="O25" s="15" t="s">
        <v>202</v>
      </c>
      <c r="P25" s="15" t="s">
        <v>174</v>
      </c>
      <c r="Q25" s="15">
        <v>700</v>
      </c>
      <c r="R25" s="15">
        <v>1551</v>
      </c>
      <c r="S25" s="15" t="s">
        <v>174</v>
      </c>
      <c r="T25" s="20">
        <v>7</v>
      </c>
      <c r="U25" s="15">
        <v>700</v>
      </c>
      <c r="V25" s="15">
        <v>1551</v>
      </c>
      <c r="W25" s="17">
        <f t="shared" si="29"/>
        <v>2251</v>
      </c>
      <c r="X25" s="5">
        <f t="shared" si="30"/>
        <v>700</v>
      </c>
      <c r="Y25" s="5">
        <f t="shared" si="31"/>
        <v>1551</v>
      </c>
      <c r="Z25" s="6">
        <f t="shared" si="32"/>
        <v>2.2509999999999999</v>
      </c>
      <c r="AA25" s="7">
        <v>1</v>
      </c>
      <c r="AB25" s="8" t="s">
        <v>418</v>
      </c>
      <c r="AC25" s="9">
        <v>3.84</v>
      </c>
      <c r="AD25" s="10">
        <f t="shared" si="33"/>
        <v>46.08</v>
      </c>
      <c r="AE25" s="11">
        <v>0.08</v>
      </c>
      <c r="AF25" s="10">
        <f t="shared" si="34"/>
        <v>6.72</v>
      </c>
      <c r="AG25" s="11">
        <v>6.88</v>
      </c>
      <c r="AH25" s="10">
        <f t="shared" si="35"/>
        <v>577.92000000000007</v>
      </c>
      <c r="AI25" s="9">
        <v>4.96</v>
      </c>
      <c r="AJ25" s="10">
        <f t="shared" si="36"/>
        <v>11.164959999999999</v>
      </c>
      <c r="AK25" s="11">
        <v>0</v>
      </c>
      <c r="AL25" s="10">
        <f t="shared" si="37"/>
        <v>0</v>
      </c>
      <c r="AM25" s="12">
        <v>2.4199999999999999E-2</v>
      </c>
      <c r="AN25" s="10">
        <f t="shared" si="38"/>
        <v>54.474199999999996</v>
      </c>
      <c r="AO25" s="13">
        <v>0.20730000000000001</v>
      </c>
      <c r="AP25" s="10">
        <f t="shared" si="39"/>
        <v>466.63230000000004</v>
      </c>
      <c r="AQ25" s="13">
        <v>13.25</v>
      </c>
      <c r="AR25" s="10">
        <f t="shared" ref="AR25" si="41">(AQ25*12)</f>
        <v>159</v>
      </c>
      <c r="AS25" s="14">
        <f t="shared" si="40"/>
        <v>1321.99146</v>
      </c>
    </row>
    <row r="26" spans="2:45" ht="18.899999999999999" customHeight="1" x14ac:dyDescent="0.2">
      <c r="B26" s="15">
        <v>23</v>
      </c>
      <c r="C26" s="18" t="s">
        <v>17</v>
      </c>
      <c r="D26" s="15" t="s">
        <v>18</v>
      </c>
      <c r="E26" s="15" t="s">
        <v>19</v>
      </c>
      <c r="F26" s="15">
        <v>7642461769</v>
      </c>
      <c r="G26" s="15"/>
      <c r="H26" s="15" t="s">
        <v>129</v>
      </c>
      <c r="I26" s="15"/>
      <c r="J26" s="15"/>
      <c r="K26" s="15" t="s">
        <v>23</v>
      </c>
      <c r="L26" s="15" t="s">
        <v>21</v>
      </c>
      <c r="M26" s="8" t="s">
        <v>284</v>
      </c>
      <c r="N26" s="15">
        <v>56202662</v>
      </c>
      <c r="O26" s="15" t="s">
        <v>202</v>
      </c>
      <c r="P26" s="15" t="s">
        <v>174</v>
      </c>
      <c r="Q26" s="15">
        <v>3150</v>
      </c>
      <c r="R26" s="15">
        <v>6975</v>
      </c>
      <c r="S26" s="15" t="s">
        <v>174</v>
      </c>
      <c r="T26" s="20">
        <v>27</v>
      </c>
      <c r="U26" s="15">
        <v>3150</v>
      </c>
      <c r="V26" s="15">
        <v>6975</v>
      </c>
      <c r="W26" s="17">
        <f t="shared" si="29"/>
        <v>10125</v>
      </c>
      <c r="X26" s="5">
        <f t="shared" si="30"/>
        <v>3150</v>
      </c>
      <c r="Y26" s="5">
        <f t="shared" si="31"/>
        <v>6975</v>
      </c>
      <c r="Z26" s="6">
        <f t="shared" si="32"/>
        <v>10.125</v>
      </c>
      <c r="AA26" s="7">
        <v>1</v>
      </c>
      <c r="AB26" s="8" t="s">
        <v>418</v>
      </c>
      <c r="AC26" s="9">
        <v>3.84</v>
      </c>
      <c r="AD26" s="10">
        <f t="shared" si="33"/>
        <v>46.08</v>
      </c>
      <c r="AE26" s="11">
        <v>0.08</v>
      </c>
      <c r="AF26" s="10">
        <f t="shared" si="34"/>
        <v>25.919999999999998</v>
      </c>
      <c r="AG26" s="11">
        <v>6.88</v>
      </c>
      <c r="AH26" s="10">
        <f t="shared" si="35"/>
        <v>2229.12</v>
      </c>
      <c r="AI26" s="9">
        <v>4.96</v>
      </c>
      <c r="AJ26" s="10">
        <f t="shared" si="36"/>
        <v>50.22</v>
      </c>
      <c r="AK26" s="11">
        <v>0</v>
      </c>
      <c r="AL26" s="10">
        <f t="shared" si="37"/>
        <v>0</v>
      </c>
      <c r="AM26" s="12">
        <v>2.4199999999999999E-2</v>
      </c>
      <c r="AN26" s="10">
        <f t="shared" si="38"/>
        <v>245.02500000000001</v>
      </c>
      <c r="AO26" s="13">
        <v>0.20730000000000001</v>
      </c>
      <c r="AP26" s="10">
        <f t="shared" si="39"/>
        <v>2098.9124999999999</v>
      </c>
      <c r="AQ26" s="13">
        <v>0.1024</v>
      </c>
      <c r="AR26" s="10">
        <f>(AQ26*W26)/2</f>
        <v>518.4</v>
      </c>
      <c r="AS26" s="14">
        <f t="shared" si="40"/>
        <v>5213.6774999999998</v>
      </c>
    </row>
    <row r="27" spans="2:45" ht="18.899999999999999" customHeight="1" x14ac:dyDescent="0.2">
      <c r="B27" s="15">
        <v>24</v>
      </c>
      <c r="C27" s="18" t="s">
        <v>17</v>
      </c>
      <c r="D27" s="15" t="s">
        <v>18</v>
      </c>
      <c r="E27" s="15" t="s">
        <v>19</v>
      </c>
      <c r="F27" s="15">
        <v>7642461769</v>
      </c>
      <c r="G27" s="15" t="s">
        <v>248</v>
      </c>
      <c r="H27" s="15" t="s">
        <v>104</v>
      </c>
      <c r="I27" s="15" t="s">
        <v>449</v>
      </c>
      <c r="J27" s="15"/>
      <c r="K27" s="15" t="s">
        <v>23</v>
      </c>
      <c r="L27" s="15" t="s">
        <v>21</v>
      </c>
      <c r="M27" s="8" t="s">
        <v>249</v>
      </c>
      <c r="N27" s="15">
        <v>63066250</v>
      </c>
      <c r="O27" s="15" t="s">
        <v>202</v>
      </c>
      <c r="P27" s="15" t="s">
        <v>174</v>
      </c>
      <c r="Q27" s="15">
        <v>1560</v>
      </c>
      <c r="R27" s="15">
        <v>7164</v>
      </c>
      <c r="S27" s="15" t="s">
        <v>174</v>
      </c>
      <c r="T27" s="20">
        <v>9</v>
      </c>
      <c r="U27" s="15">
        <v>1560</v>
      </c>
      <c r="V27" s="15">
        <v>7164</v>
      </c>
      <c r="W27" s="17">
        <f t="shared" si="29"/>
        <v>8724</v>
      </c>
      <c r="X27" s="5">
        <f t="shared" si="30"/>
        <v>1560</v>
      </c>
      <c r="Y27" s="5">
        <f t="shared" si="31"/>
        <v>7164</v>
      </c>
      <c r="Z27" s="6">
        <f t="shared" si="32"/>
        <v>8.7240000000000002</v>
      </c>
      <c r="AA27" s="7">
        <v>1</v>
      </c>
      <c r="AB27" s="8" t="s">
        <v>418</v>
      </c>
      <c r="AC27" s="9">
        <v>3.84</v>
      </c>
      <c r="AD27" s="10">
        <f t="shared" si="33"/>
        <v>46.08</v>
      </c>
      <c r="AE27" s="11">
        <v>0.08</v>
      </c>
      <c r="AF27" s="10">
        <f t="shared" si="34"/>
        <v>8.64</v>
      </c>
      <c r="AG27" s="11">
        <v>6.88</v>
      </c>
      <c r="AH27" s="10">
        <f t="shared" si="35"/>
        <v>743.04</v>
      </c>
      <c r="AI27" s="9">
        <v>4.96</v>
      </c>
      <c r="AJ27" s="10">
        <f t="shared" si="36"/>
        <v>43.271039999999999</v>
      </c>
      <c r="AK27" s="11">
        <v>0</v>
      </c>
      <c r="AL27" s="10">
        <f t="shared" si="37"/>
        <v>0</v>
      </c>
      <c r="AM27" s="12">
        <v>2.4199999999999999E-2</v>
      </c>
      <c r="AN27" s="10">
        <f t="shared" si="38"/>
        <v>211.1208</v>
      </c>
      <c r="AO27" s="13">
        <v>0.20730000000000001</v>
      </c>
      <c r="AP27" s="10">
        <f t="shared" si="39"/>
        <v>1808.4852000000001</v>
      </c>
      <c r="AQ27" s="13">
        <v>13.25</v>
      </c>
      <c r="AR27" s="10">
        <f t="shared" ref="AR27:AR31" si="42">(AQ27*12)</f>
        <v>159</v>
      </c>
      <c r="AS27" s="14">
        <f t="shared" si="40"/>
        <v>3019.6370400000001</v>
      </c>
    </row>
    <row r="28" spans="2:45" ht="18.899999999999999" customHeight="1" x14ac:dyDescent="0.2">
      <c r="B28" s="15">
        <v>25</v>
      </c>
      <c r="C28" s="18" t="s">
        <v>17</v>
      </c>
      <c r="D28" s="15" t="s">
        <v>18</v>
      </c>
      <c r="E28" s="15" t="s">
        <v>19</v>
      </c>
      <c r="F28" s="15">
        <v>7642461769</v>
      </c>
      <c r="G28" s="15" t="s">
        <v>31</v>
      </c>
      <c r="H28" s="15" t="s">
        <v>159</v>
      </c>
      <c r="I28" s="15"/>
      <c r="J28" s="15"/>
      <c r="K28" s="15" t="s">
        <v>23</v>
      </c>
      <c r="L28" s="15" t="s">
        <v>21</v>
      </c>
      <c r="M28" s="8" t="s">
        <v>160</v>
      </c>
      <c r="N28" s="15">
        <v>80070143</v>
      </c>
      <c r="O28" s="15" t="s">
        <v>202</v>
      </c>
      <c r="P28" s="15" t="s">
        <v>25</v>
      </c>
      <c r="Q28" s="15">
        <v>1536</v>
      </c>
      <c r="R28" s="15"/>
      <c r="S28" s="15" t="s">
        <v>25</v>
      </c>
      <c r="T28" s="20">
        <v>1</v>
      </c>
      <c r="U28" s="15">
        <v>1536</v>
      </c>
      <c r="V28" s="15"/>
      <c r="W28" s="17">
        <f t="shared" si="29"/>
        <v>1536</v>
      </c>
      <c r="X28" s="5">
        <f t="shared" si="30"/>
        <v>1536</v>
      </c>
      <c r="Y28" s="5">
        <f t="shared" si="31"/>
        <v>0</v>
      </c>
      <c r="Z28" s="6">
        <f t="shared" si="32"/>
        <v>1.536</v>
      </c>
      <c r="AA28" s="7">
        <v>1</v>
      </c>
      <c r="AB28" s="8" t="s">
        <v>418</v>
      </c>
      <c r="AC28" s="9">
        <v>3.84</v>
      </c>
      <c r="AD28" s="10">
        <f t="shared" si="33"/>
        <v>46.08</v>
      </c>
      <c r="AE28" s="11">
        <v>0.08</v>
      </c>
      <c r="AF28" s="10">
        <f t="shared" si="34"/>
        <v>0.96</v>
      </c>
      <c r="AG28" s="11">
        <v>11.04</v>
      </c>
      <c r="AH28" s="10">
        <f t="shared" si="35"/>
        <v>132.47999999999999</v>
      </c>
      <c r="AI28" s="9">
        <v>4.96</v>
      </c>
      <c r="AJ28" s="10">
        <f t="shared" si="36"/>
        <v>7.6185600000000004</v>
      </c>
      <c r="AK28" s="11">
        <v>0</v>
      </c>
      <c r="AL28" s="10">
        <f t="shared" si="37"/>
        <v>0</v>
      </c>
      <c r="AM28" s="12">
        <v>2.4199999999999999E-2</v>
      </c>
      <c r="AN28" s="10">
        <f t="shared" si="38"/>
        <v>37.171199999999999</v>
      </c>
      <c r="AO28" s="13">
        <v>0.15540000000000001</v>
      </c>
      <c r="AP28" s="10">
        <f t="shared" si="39"/>
        <v>238.69440000000003</v>
      </c>
      <c r="AQ28" s="13">
        <v>13.25</v>
      </c>
      <c r="AR28" s="10">
        <f t="shared" si="42"/>
        <v>159</v>
      </c>
      <c r="AS28" s="14">
        <f t="shared" si="40"/>
        <v>622.00416000000007</v>
      </c>
    </row>
    <row r="29" spans="2:45" ht="18.899999999999999" customHeight="1" x14ac:dyDescent="0.2">
      <c r="B29" s="15">
        <v>26</v>
      </c>
      <c r="C29" s="18" t="s">
        <v>17</v>
      </c>
      <c r="D29" s="15" t="s">
        <v>18</v>
      </c>
      <c r="E29" s="15" t="s">
        <v>19</v>
      </c>
      <c r="F29" s="15">
        <v>7642461769</v>
      </c>
      <c r="G29" s="15" t="s">
        <v>282</v>
      </c>
      <c r="H29" s="15" t="s">
        <v>68</v>
      </c>
      <c r="I29" s="15" t="s">
        <v>450</v>
      </c>
      <c r="J29" s="15"/>
      <c r="K29" s="15" t="s">
        <v>23</v>
      </c>
      <c r="L29" s="15" t="s">
        <v>21</v>
      </c>
      <c r="M29" s="8" t="s">
        <v>283</v>
      </c>
      <c r="N29" s="15">
        <v>63655916</v>
      </c>
      <c r="O29" s="15" t="s">
        <v>202</v>
      </c>
      <c r="P29" s="15" t="s">
        <v>174</v>
      </c>
      <c r="Q29" s="15">
        <v>100</v>
      </c>
      <c r="R29" s="15">
        <v>200</v>
      </c>
      <c r="S29" s="15" t="s">
        <v>174</v>
      </c>
      <c r="T29" s="20">
        <v>9</v>
      </c>
      <c r="U29" s="15">
        <v>100</v>
      </c>
      <c r="V29" s="15">
        <v>200</v>
      </c>
      <c r="W29" s="17">
        <f t="shared" si="29"/>
        <v>300</v>
      </c>
      <c r="X29" s="5">
        <f t="shared" si="30"/>
        <v>100</v>
      </c>
      <c r="Y29" s="5">
        <f t="shared" si="31"/>
        <v>200</v>
      </c>
      <c r="Z29" s="6">
        <f t="shared" si="32"/>
        <v>0.3</v>
      </c>
      <c r="AA29" s="7">
        <v>1</v>
      </c>
      <c r="AB29" s="8" t="s">
        <v>418</v>
      </c>
      <c r="AC29" s="9">
        <v>3.84</v>
      </c>
      <c r="AD29" s="10">
        <f t="shared" si="33"/>
        <v>46.08</v>
      </c>
      <c r="AE29" s="11">
        <v>0.08</v>
      </c>
      <c r="AF29" s="10">
        <f t="shared" si="34"/>
        <v>8.64</v>
      </c>
      <c r="AG29" s="11">
        <v>6.88</v>
      </c>
      <c r="AH29" s="10">
        <f t="shared" si="35"/>
        <v>743.04</v>
      </c>
      <c r="AI29" s="9">
        <v>4.96</v>
      </c>
      <c r="AJ29" s="10">
        <f t="shared" si="36"/>
        <v>1.488</v>
      </c>
      <c r="AK29" s="11">
        <v>0</v>
      </c>
      <c r="AL29" s="10">
        <f t="shared" si="37"/>
        <v>0</v>
      </c>
      <c r="AM29" s="12">
        <v>2.4199999999999999E-2</v>
      </c>
      <c r="AN29" s="10">
        <f t="shared" si="38"/>
        <v>7.26</v>
      </c>
      <c r="AO29" s="13">
        <v>0.20730000000000001</v>
      </c>
      <c r="AP29" s="10">
        <f t="shared" si="39"/>
        <v>62.190000000000005</v>
      </c>
      <c r="AQ29" s="13">
        <v>13.25</v>
      </c>
      <c r="AR29" s="10">
        <f t="shared" si="42"/>
        <v>159</v>
      </c>
      <c r="AS29" s="14">
        <f t="shared" si="40"/>
        <v>1027.6979999999999</v>
      </c>
    </row>
    <row r="30" spans="2:45" ht="18.899999999999999" customHeight="1" x14ac:dyDescent="0.2">
      <c r="B30" s="15">
        <v>27</v>
      </c>
      <c r="C30" s="18" t="s">
        <v>17</v>
      </c>
      <c r="D30" s="15" t="s">
        <v>18</v>
      </c>
      <c r="E30" s="15" t="s">
        <v>19</v>
      </c>
      <c r="F30" s="15">
        <v>7642461769</v>
      </c>
      <c r="G30" s="15"/>
      <c r="H30" s="15" t="s">
        <v>124</v>
      </c>
      <c r="I30" s="15"/>
      <c r="J30" s="15"/>
      <c r="K30" s="15" t="s">
        <v>23</v>
      </c>
      <c r="L30" s="15" t="s">
        <v>21</v>
      </c>
      <c r="M30" s="8" t="s">
        <v>311</v>
      </c>
      <c r="N30" s="15">
        <v>63734415</v>
      </c>
      <c r="O30" s="15" t="s">
        <v>202</v>
      </c>
      <c r="P30" s="15" t="s">
        <v>174</v>
      </c>
      <c r="Q30" s="15">
        <v>11280</v>
      </c>
      <c r="R30" s="15">
        <v>22415</v>
      </c>
      <c r="S30" s="15" t="s">
        <v>174</v>
      </c>
      <c r="T30" s="20">
        <v>15</v>
      </c>
      <c r="U30" s="15">
        <v>11280</v>
      </c>
      <c r="V30" s="15">
        <v>22415</v>
      </c>
      <c r="W30" s="17">
        <f t="shared" si="29"/>
        <v>33695</v>
      </c>
      <c r="X30" s="5">
        <f t="shared" si="30"/>
        <v>11280</v>
      </c>
      <c r="Y30" s="5">
        <f t="shared" si="31"/>
        <v>22415</v>
      </c>
      <c r="Z30" s="6">
        <f t="shared" si="32"/>
        <v>33.695</v>
      </c>
      <c r="AA30" s="7">
        <v>1</v>
      </c>
      <c r="AB30" s="8" t="s">
        <v>418</v>
      </c>
      <c r="AC30" s="9">
        <v>3.84</v>
      </c>
      <c r="AD30" s="10">
        <f t="shared" si="33"/>
        <v>46.08</v>
      </c>
      <c r="AE30" s="11">
        <v>0.08</v>
      </c>
      <c r="AF30" s="10">
        <f t="shared" si="34"/>
        <v>14.399999999999999</v>
      </c>
      <c r="AG30" s="11">
        <v>6.88</v>
      </c>
      <c r="AH30" s="10">
        <f t="shared" si="35"/>
        <v>1238.4000000000001</v>
      </c>
      <c r="AI30" s="9">
        <v>4.96</v>
      </c>
      <c r="AJ30" s="10">
        <f t="shared" si="36"/>
        <v>167.12719999999999</v>
      </c>
      <c r="AK30" s="11">
        <v>0</v>
      </c>
      <c r="AL30" s="10">
        <f t="shared" si="37"/>
        <v>0</v>
      </c>
      <c r="AM30" s="12">
        <v>2.4199999999999999E-2</v>
      </c>
      <c r="AN30" s="10">
        <f t="shared" si="38"/>
        <v>815.41899999999998</v>
      </c>
      <c r="AO30" s="13">
        <v>0.20730000000000001</v>
      </c>
      <c r="AP30" s="10">
        <f t="shared" si="39"/>
        <v>6984.9735000000001</v>
      </c>
      <c r="AQ30" s="13">
        <v>13.25</v>
      </c>
      <c r="AR30" s="10">
        <f t="shared" si="42"/>
        <v>159</v>
      </c>
      <c r="AS30" s="14">
        <f t="shared" si="40"/>
        <v>9425.3996999999999</v>
      </c>
    </row>
    <row r="31" spans="2:45" ht="18.899999999999999" customHeight="1" x14ac:dyDescent="0.2">
      <c r="B31" s="15">
        <v>28</v>
      </c>
      <c r="C31" s="18" t="s">
        <v>17</v>
      </c>
      <c r="D31" s="15" t="s">
        <v>18</v>
      </c>
      <c r="E31" s="15" t="s">
        <v>19</v>
      </c>
      <c r="F31" s="15">
        <v>7642461769</v>
      </c>
      <c r="G31" s="15"/>
      <c r="H31" s="15" t="s">
        <v>275</v>
      </c>
      <c r="I31" s="15" t="s">
        <v>276</v>
      </c>
      <c r="J31" s="15"/>
      <c r="K31" s="15" t="s">
        <v>23</v>
      </c>
      <c r="L31" s="15" t="s">
        <v>21</v>
      </c>
      <c r="M31" s="8" t="s">
        <v>277</v>
      </c>
      <c r="N31" s="15">
        <v>62991815</v>
      </c>
      <c r="O31" s="15" t="s">
        <v>202</v>
      </c>
      <c r="P31" s="15" t="s">
        <v>174</v>
      </c>
      <c r="Q31" s="15">
        <v>1315</v>
      </c>
      <c r="R31" s="15">
        <v>4100</v>
      </c>
      <c r="S31" s="15" t="s">
        <v>174</v>
      </c>
      <c r="T31" s="20">
        <v>9</v>
      </c>
      <c r="U31" s="15">
        <v>1315</v>
      </c>
      <c r="V31" s="15">
        <v>4100</v>
      </c>
      <c r="W31" s="17">
        <f t="shared" si="29"/>
        <v>5415</v>
      </c>
      <c r="X31" s="5">
        <f t="shared" si="30"/>
        <v>1315</v>
      </c>
      <c r="Y31" s="5">
        <f t="shared" si="31"/>
        <v>4100</v>
      </c>
      <c r="Z31" s="6">
        <f t="shared" si="32"/>
        <v>5.415</v>
      </c>
      <c r="AA31" s="7">
        <v>1</v>
      </c>
      <c r="AB31" s="8" t="s">
        <v>418</v>
      </c>
      <c r="AC31" s="9">
        <v>3.84</v>
      </c>
      <c r="AD31" s="10">
        <f t="shared" si="33"/>
        <v>46.08</v>
      </c>
      <c r="AE31" s="11">
        <v>0.08</v>
      </c>
      <c r="AF31" s="10">
        <f t="shared" si="34"/>
        <v>8.64</v>
      </c>
      <c r="AG31" s="11">
        <v>6.88</v>
      </c>
      <c r="AH31" s="10">
        <f t="shared" si="35"/>
        <v>743.04</v>
      </c>
      <c r="AI31" s="9">
        <v>4.96</v>
      </c>
      <c r="AJ31" s="10">
        <f t="shared" si="36"/>
        <v>26.8584</v>
      </c>
      <c r="AK31" s="11">
        <v>0</v>
      </c>
      <c r="AL31" s="10">
        <f t="shared" si="37"/>
        <v>0</v>
      </c>
      <c r="AM31" s="12">
        <v>2.4199999999999999E-2</v>
      </c>
      <c r="AN31" s="10">
        <f t="shared" si="38"/>
        <v>131.04300000000001</v>
      </c>
      <c r="AO31" s="13">
        <v>0.20730000000000001</v>
      </c>
      <c r="AP31" s="10">
        <f t="shared" si="39"/>
        <v>1122.5295000000001</v>
      </c>
      <c r="AQ31" s="13">
        <v>13.25</v>
      </c>
      <c r="AR31" s="10">
        <f t="shared" si="42"/>
        <v>159</v>
      </c>
      <c r="AS31" s="14">
        <f t="shared" si="40"/>
        <v>2237.1909000000001</v>
      </c>
    </row>
    <row r="32" spans="2:45" ht="18.899999999999999" customHeight="1" x14ac:dyDescent="0.2">
      <c r="B32" s="15">
        <v>29</v>
      </c>
      <c r="C32" s="18" t="s">
        <v>17</v>
      </c>
      <c r="D32" s="15" t="s">
        <v>18</v>
      </c>
      <c r="E32" s="15" t="s">
        <v>19</v>
      </c>
      <c r="F32" s="15">
        <v>7642461769</v>
      </c>
      <c r="G32" s="15"/>
      <c r="H32" s="15" t="s">
        <v>74</v>
      </c>
      <c r="I32" s="15"/>
      <c r="J32" s="15"/>
      <c r="K32" s="15" t="s">
        <v>23</v>
      </c>
      <c r="L32" s="15" t="s">
        <v>21</v>
      </c>
      <c r="M32" s="8" t="s">
        <v>298</v>
      </c>
      <c r="N32" s="15">
        <v>56124098</v>
      </c>
      <c r="O32" s="15" t="s">
        <v>202</v>
      </c>
      <c r="P32" s="15" t="s">
        <v>174</v>
      </c>
      <c r="Q32" s="15">
        <v>3480</v>
      </c>
      <c r="R32" s="15">
        <v>11677</v>
      </c>
      <c r="S32" s="15" t="s">
        <v>174</v>
      </c>
      <c r="T32" s="20">
        <v>17</v>
      </c>
      <c r="U32" s="15">
        <v>3480</v>
      </c>
      <c r="V32" s="15">
        <v>11677</v>
      </c>
      <c r="W32" s="17">
        <f t="shared" si="29"/>
        <v>15157</v>
      </c>
      <c r="X32" s="5">
        <f t="shared" si="30"/>
        <v>3480</v>
      </c>
      <c r="Y32" s="5">
        <f t="shared" si="31"/>
        <v>11677</v>
      </c>
      <c r="Z32" s="6">
        <f t="shared" si="32"/>
        <v>15.157</v>
      </c>
      <c r="AA32" s="7">
        <v>1</v>
      </c>
      <c r="AB32" s="8" t="s">
        <v>418</v>
      </c>
      <c r="AC32" s="9">
        <v>3.84</v>
      </c>
      <c r="AD32" s="10">
        <f t="shared" si="33"/>
        <v>46.08</v>
      </c>
      <c r="AE32" s="11">
        <v>0.08</v>
      </c>
      <c r="AF32" s="10">
        <f t="shared" si="34"/>
        <v>16.32</v>
      </c>
      <c r="AG32" s="11">
        <v>6.88</v>
      </c>
      <c r="AH32" s="10">
        <f t="shared" si="35"/>
        <v>1403.52</v>
      </c>
      <c r="AI32" s="9">
        <v>4.96</v>
      </c>
      <c r="AJ32" s="10">
        <f t="shared" si="36"/>
        <v>75.178719999999998</v>
      </c>
      <c r="AK32" s="11">
        <v>0</v>
      </c>
      <c r="AL32" s="10">
        <f t="shared" si="37"/>
        <v>0</v>
      </c>
      <c r="AM32" s="12">
        <v>2.4199999999999999E-2</v>
      </c>
      <c r="AN32" s="10">
        <f t="shared" si="38"/>
        <v>366.79939999999999</v>
      </c>
      <c r="AO32" s="13">
        <v>0.20730000000000001</v>
      </c>
      <c r="AP32" s="10">
        <f t="shared" si="39"/>
        <v>3142.0461</v>
      </c>
      <c r="AQ32" s="13">
        <v>0.1024</v>
      </c>
      <c r="AR32" s="10">
        <f>(AQ32*W32)/2</f>
        <v>776.03840000000002</v>
      </c>
      <c r="AS32" s="14">
        <f t="shared" si="40"/>
        <v>5825.9826199999989</v>
      </c>
    </row>
    <row r="33" spans="2:45" ht="18.899999999999999" customHeight="1" x14ac:dyDescent="0.2">
      <c r="B33" s="15">
        <v>30</v>
      </c>
      <c r="C33" s="18" t="s">
        <v>17</v>
      </c>
      <c r="D33" s="15" t="s">
        <v>18</v>
      </c>
      <c r="E33" s="15" t="s">
        <v>19</v>
      </c>
      <c r="F33" s="15">
        <v>7642461769</v>
      </c>
      <c r="G33" s="15" t="s">
        <v>238</v>
      </c>
      <c r="H33" s="15" t="s">
        <v>124</v>
      </c>
      <c r="I33" s="15" t="s">
        <v>451</v>
      </c>
      <c r="J33" s="15"/>
      <c r="K33" s="15" t="s">
        <v>23</v>
      </c>
      <c r="L33" s="15" t="s">
        <v>21</v>
      </c>
      <c r="M33" s="8" t="s">
        <v>263</v>
      </c>
      <c r="N33" s="15">
        <v>66251687</v>
      </c>
      <c r="O33" s="15" t="s">
        <v>202</v>
      </c>
      <c r="P33" s="15" t="s">
        <v>174</v>
      </c>
      <c r="Q33" s="15">
        <v>768</v>
      </c>
      <c r="R33" s="15">
        <v>3432</v>
      </c>
      <c r="S33" s="15" t="s">
        <v>174</v>
      </c>
      <c r="T33" s="20">
        <v>9</v>
      </c>
      <c r="U33" s="15">
        <v>768</v>
      </c>
      <c r="V33" s="15">
        <v>3432</v>
      </c>
      <c r="W33" s="17">
        <f t="shared" si="29"/>
        <v>4200</v>
      </c>
      <c r="X33" s="5">
        <f t="shared" si="30"/>
        <v>768</v>
      </c>
      <c r="Y33" s="5">
        <f t="shared" si="31"/>
        <v>3432</v>
      </c>
      <c r="Z33" s="6">
        <f t="shared" si="32"/>
        <v>4.2</v>
      </c>
      <c r="AA33" s="7">
        <v>1</v>
      </c>
      <c r="AB33" s="8" t="s">
        <v>418</v>
      </c>
      <c r="AC33" s="9">
        <v>3.84</v>
      </c>
      <c r="AD33" s="10">
        <f t="shared" si="33"/>
        <v>46.08</v>
      </c>
      <c r="AE33" s="11">
        <v>0.08</v>
      </c>
      <c r="AF33" s="10">
        <f t="shared" si="34"/>
        <v>8.64</v>
      </c>
      <c r="AG33" s="11">
        <v>6.88</v>
      </c>
      <c r="AH33" s="10">
        <f t="shared" si="35"/>
        <v>743.04</v>
      </c>
      <c r="AI33" s="9">
        <v>4.96</v>
      </c>
      <c r="AJ33" s="10">
        <f t="shared" si="36"/>
        <v>20.832000000000001</v>
      </c>
      <c r="AK33" s="11">
        <v>0</v>
      </c>
      <c r="AL33" s="10">
        <f t="shared" si="37"/>
        <v>0</v>
      </c>
      <c r="AM33" s="12">
        <v>2.4199999999999999E-2</v>
      </c>
      <c r="AN33" s="10">
        <f t="shared" si="38"/>
        <v>101.64</v>
      </c>
      <c r="AO33" s="13">
        <v>0.20730000000000001</v>
      </c>
      <c r="AP33" s="10">
        <f t="shared" si="39"/>
        <v>870.66000000000008</v>
      </c>
      <c r="AQ33" s="13">
        <v>13.25</v>
      </c>
      <c r="AR33" s="10">
        <f>(AQ33*12)</f>
        <v>159</v>
      </c>
      <c r="AS33" s="14">
        <f t="shared" si="40"/>
        <v>1949.8920000000003</v>
      </c>
    </row>
    <row r="34" spans="2:45" ht="18.899999999999999" customHeight="1" x14ac:dyDescent="0.2">
      <c r="B34" s="15">
        <v>31</v>
      </c>
      <c r="C34" s="18" t="s">
        <v>17</v>
      </c>
      <c r="D34" s="15" t="s">
        <v>18</v>
      </c>
      <c r="E34" s="15" t="s">
        <v>19</v>
      </c>
      <c r="F34" s="15">
        <v>7642461769</v>
      </c>
      <c r="G34" s="15"/>
      <c r="H34" s="15" t="s">
        <v>68</v>
      </c>
      <c r="I34" s="15" t="s">
        <v>452</v>
      </c>
      <c r="J34" s="15"/>
      <c r="K34" s="15" t="s">
        <v>23</v>
      </c>
      <c r="L34" s="15" t="s">
        <v>21</v>
      </c>
      <c r="M34" s="8" t="s">
        <v>292</v>
      </c>
      <c r="N34" s="15">
        <v>66251694</v>
      </c>
      <c r="O34" s="15" t="s">
        <v>202</v>
      </c>
      <c r="P34" s="15" t="s">
        <v>174</v>
      </c>
      <c r="Q34" s="15">
        <v>117</v>
      </c>
      <c r="R34" s="15">
        <v>714</v>
      </c>
      <c r="S34" s="15" t="s">
        <v>174</v>
      </c>
      <c r="T34" s="20">
        <v>11</v>
      </c>
      <c r="U34" s="15">
        <v>117</v>
      </c>
      <c r="V34" s="15">
        <v>714</v>
      </c>
      <c r="W34" s="17">
        <f t="shared" si="29"/>
        <v>831</v>
      </c>
      <c r="X34" s="5">
        <f t="shared" si="30"/>
        <v>117</v>
      </c>
      <c r="Y34" s="5">
        <f t="shared" si="31"/>
        <v>714</v>
      </c>
      <c r="Z34" s="6">
        <f t="shared" si="32"/>
        <v>0.83099999999999996</v>
      </c>
      <c r="AA34" s="7">
        <v>1</v>
      </c>
      <c r="AB34" s="8" t="s">
        <v>418</v>
      </c>
      <c r="AC34" s="9">
        <v>3.84</v>
      </c>
      <c r="AD34" s="10">
        <f t="shared" si="33"/>
        <v>46.08</v>
      </c>
      <c r="AE34" s="11">
        <v>0.08</v>
      </c>
      <c r="AF34" s="10">
        <f t="shared" si="34"/>
        <v>10.559999999999999</v>
      </c>
      <c r="AG34" s="11">
        <v>6.88</v>
      </c>
      <c r="AH34" s="10">
        <f t="shared" si="35"/>
        <v>908.16000000000008</v>
      </c>
      <c r="AI34" s="9">
        <v>4.96</v>
      </c>
      <c r="AJ34" s="10">
        <f t="shared" si="36"/>
        <v>4.1217600000000001</v>
      </c>
      <c r="AK34" s="11">
        <v>0</v>
      </c>
      <c r="AL34" s="10">
        <f t="shared" si="37"/>
        <v>0</v>
      </c>
      <c r="AM34" s="12">
        <v>2.4199999999999999E-2</v>
      </c>
      <c r="AN34" s="10">
        <f t="shared" si="38"/>
        <v>20.110199999999999</v>
      </c>
      <c r="AO34" s="13">
        <v>0.20730000000000001</v>
      </c>
      <c r="AP34" s="10">
        <f t="shared" si="39"/>
        <v>172.2663</v>
      </c>
      <c r="AQ34" s="13">
        <v>13.25</v>
      </c>
      <c r="AR34" s="10">
        <f t="shared" ref="AR34:AR35" si="43">(AQ34*12)</f>
        <v>159</v>
      </c>
      <c r="AS34" s="14">
        <f t="shared" si="40"/>
        <v>1320.29826</v>
      </c>
    </row>
    <row r="35" spans="2:45" ht="18.899999999999999" customHeight="1" x14ac:dyDescent="0.2">
      <c r="B35" s="15">
        <v>32</v>
      </c>
      <c r="C35" s="18" t="s">
        <v>17</v>
      </c>
      <c r="D35" s="15" t="s">
        <v>18</v>
      </c>
      <c r="E35" s="15" t="s">
        <v>19</v>
      </c>
      <c r="F35" s="15">
        <v>7642461769</v>
      </c>
      <c r="G35" s="15" t="s">
        <v>31</v>
      </c>
      <c r="H35" s="15" t="s">
        <v>139</v>
      </c>
      <c r="I35" s="15" t="s">
        <v>140</v>
      </c>
      <c r="J35" s="15"/>
      <c r="K35" s="15" t="s">
        <v>23</v>
      </c>
      <c r="L35" s="15" t="s">
        <v>21</v>
      </c>
      <c r="M35" s="8" t="s">
        <v>141</v>
      </c>
      <c r="N35" s="15">
        <v>83059748</v>
      </c>
      <c r="O35" s="15" t="s">
        <v>202</v>
      </c>
      <c r="P35" s="15" t="s">
        <v>25</v>
      </c>
      <c r="Q35" s="15">
        <v>400</v>
      </c>
      <c r="R35" s="15"/>
      <c r="S35" s="15" t="s">
        <v>25</v>
      </c>
      <c r="T35" s="20">
        <v>1</v>
      </c>
      <c r="U35" s="15">
        <v>400</v>
      </c>
      <c r="V35" s="15"/>
      <c r="W35" s="17">
        <f t="shared" si="29"/>
        <v>400</v>
      </c>
      <c r="X35" s="5">
        <f t="shared" si="30"/>
        <v>400</v>
      </c>
      <c r="Y35" s="5">
        <f t="shared" si="31"/>
        <v>0</v>
      </c>
      <c r="Z35" s="6">
        <f t="shared" si="32"/>
        <v>0.4</v>
      </c>
      <c r="AA35" s="7">
        <v>1</v>
      </c>
      <c r="AB35" s="8" t="s">
        <v>418</v>
      </c>
      <c r="AC35" s="9">
        <v>3.84</v>
      </c>
      <c r="AD35" s="10">
        <f t="shared" si="33"/>
        <v>46.08</v>
      </c>
      <c r="AE35" s="11">
        <v>0.08</v>
      </c>
      <c r="AF35" s="10">
        <f t="shared" si="34"/>
        <v>0.96</v>
      </c>
      <c r="AG35" s="11">
        <v>11.04</v>
      </c>
      <c r="AH35" s="10">
        <f t="shared" si="35"/>
        <v>132.47999999999999</v>
      </c>
      <c r="AI35" s="9">
        <v>4.96</v>
      </c>
      <c r="AJ35" s="10">
        <f t="shared" si="36"/>
        <v>1.984</v>
      </c>
      <c r="AK35" s="11">
        <v>0</v>
      </c>
      <c r="AL35" s="10">
        <f t="shared" si="37"/>
        <v>0</v>
      </c>
      <c r="AM35" s="12">
        <v>2.4199999999999999E-2</v>
      </c>
      <c r="AN35" s="10">
        <f t="shared" si="38"/>
        <v>9.68</v>
      </c>
      <c r="AO35" s="13">
        <v>0.15540000000000001</v>
      </c>
      <c r="AP35" s="10">
        <f t="shared" si="39"/>
        <v>62.160000000000004</v>
      </c>
      <c r="AQ35" s="13">
        <v>13.25</v>
      </c>
      <c r="AR35" s="10">
        <f t="shared" si="43"/>
        <v>159</v>
      </c>
      <c r="AS35" s="14">
        <f t="shared" si="40"/>
        <v>412.34399999999994</v>
      </c>
    </row>
    <row r="36" spans="2:45" ht="18.899999999999999" customHeight="1" x14ac:dyDescent="0.2">
      <c r="B36" s="15">
        <v>33</v>
      </c>
      <c r="C36" s="18" t="s">
        <v>17</v>
      </c>
      <c r="D36" s="15" t="s">
        <v>18</v>
      </c>
      <c r="E36" s="15" t="s">
        <v>19</v>
      </c>
      <c r="F36" s="15">
        <v>7642461769</v>
      </c>
      <c r="G36" s="15" t="s">
        <v>238</v>
      </c>
      <c r="H36" s="15" t="s">
        <v>129</v>
      </c>
      <c r="I36" s="15"/>
      <c r="J36" s="15"/>
      <c r="K36" s="15" t="s">
        <v>23</v>
      </c>
      <c r="L36" s="15" t="s">
        <v>21</v>
      </c>
      <c r="M36" s="8" t="s">
        <v>250</v>
      </c>
      <c r="N36" s="15">
        <v>63057633</v>
      </c>
      <c r="O36" s="15" t="s">
        <v>202</v>
      </c>
      <c r="P36" s="15" t="s">
        <v>174</v>
      </c>
      <c r="Q36" s="15">
        <v>8315</v>
      </c>
      <c r="R36" s="15">
        <v>17634</v>
      </c>
      <c r="S36" s="15" t="s">
        <v>174</v>
      </c>
      <c r="T36" s="20">
        <v>22</v>
      </c>
      <c r="U36" s="15">
        <v>8315</v>
      </c>
      <c r="V36" s="15">
        <v>17634</v>
      </c>
      <c r="W36" s="17">
        <f t="shared" si="29"/>
        <v>25949</v>
      </c>
      <c r="X36" s="5">
        <f t="shared" si="30"/>
        <v>8315</v>
      </c>
      <c r="Y36" s="5">
        <f t="shared" si="31"/>
        <v>17634</v>
      </c>
      <c r="Z36" s="6">
        <f t="shared" si="32"/>
        <v>25.949000000000002</v>
      </c>
      <c r="AA36" s="7">
        <v>1</v>
      </c>
      <c r="AB36" s="8" t="s">
        <v>418</v>
      </c>
      <c r="AC36" s="9">
        <v>3.84</v>
      </c>
      <c r="AD36" s="10">
        <f t="shared" si="33"/>
        <v>46.08</v>
      </c>
      <c r="AE36" s="11">
        <v>0.08</v>
      </c>
      <c r="AF36" s="10">
        <f t="shared" si="34"/>
        <v>21.119999999999997</v>
      </c>
      <c r="AG36" s="11">
        <v>6.88</v>
      </c>
      <c r="AH36" s="10">
        <f t="shared" si="35"/>
        <v>1816.3200000000002</v>
      </c>
      <c r="AI36" s="9">
        <v>4.96</v>
      </c>
      <c r="AJ36" s="10">
        <f t="shared" si="36"/>
        <v>128.70704000000001</v>
      </c>
      <c r="AK36" s="11">
        <v>0</v>
      </c>
      <c r="AL36" s="10">
        <f t="shared" si="37"/>
        <v>0</v>
      </c>
      <c r="AM36" s="12">
        <v>2.4199999999999999E-2</v>
      </c>
      <c r="AN36" s="10">
        <f t="shared" si="38"/>
        <v>627.96579999999994</v>
      </c>
      <c r="AO36" s="13">
        <v>0.20730000000000001</v>
      </c>
      <c r="AP36" s="10">
        <f t="shared" si="39"/>
        <v>5379.2277000000004</v>
      </c>
      <c r="AQ36" s="13">
        <v>0.1024</v>
      </c>
      <c r="AR36" s="10">
        <f>(AQ36*W36)/2</f>
        <v>1328.5888</v>
      </c>
      <c r="AS36" s="14">
        <f t="shared" si="40"/>
        <v>9348.0093400000023</v>
      </c>
    </row>
    <row r="37" spans="2:45" ht="18.899999999999999" customHeight="1" x14ac:dyDescent="0.2">
      <c r="B37" s="15">
        <v>34</v>
      </c>
      <c r="C37" s="18" t="s">
        <v>17</v>
      </c>
      <c r="D37" s="15" t="s">
        <v>18</v>
      </c>
      <c r="E37" s="15" t="s">
        <v>19</v>
      </c>
      <c r="F37" s="15">
        <v>7642461769</v>
      </c>
      <c r="G37" s="15"/>
      <c r="H37" s="15" t="s">
        <v>68</v>
      </c>
      <c r="I37" s="15" t="s">
        <v>453</v>
      </c>
      <c r="J37" s="15"/>
      <c r="K37" s="15" t="s">
        <v>23</v>
      </c>
      <c r="L37" s="15" t="s">
        <v>21</v>
      </c>
      <c r="M37" s="8" t="s">
        <v>301</v>
      </c>
      <c r="N37" s="15">
        <v>56194436</v>
      </c>
      <c r="O37" s="15" t="s">
        <v>202</v>
      </c>
      <c r="P37" s="15" t="s">
        <v>174</v>
      </c>
      <c r="Q37" s="15">
        <v>2430</v>
      </c>
      <c r="R37" s="15">
        <v>7973</v>
      </c>
      <c r="S37" s="15" t="s">
        <v>174</v>
      </c>
      <c r="T37" s="20">
        <v>17</v>
      </c>
      <c r="U37" s="15">
        <v>2430</v>
      </c>
      <c r="V37" s="15">
        <v>7973</v>
      </c>
      <c r="W37" s="17">
        <f t="shared" si="29"/>
        <v>10403</v>
      </c>
      <c r="X37" s="5">
        <f t="shared" si="30"/>
        <v>2430</v>
      </c>
      <c r="Y37" s="5">
        <f t="shared" si="31"/>
        <v>7973</v>
      </c>
      <c r="Z37" s="6">
        <f t="shared" si="32"/>
        <v>10.403</v>
      </c>
      <c r="AA37" s="7">
        <v>1</v>
      </c>
      <c r="AB37" s="8" t="s">
        <v>418</v>
      </c>
      <c r="AC37" s="9">
        <v>3.84</v>
      </c>
      <c r="AD37" s="10">
        <f t="shared" si="33"/>
        <v>46.08</v>
      </c>
      <c r="AE37" s="11">
        <v>0.08</v>
      </c>
      <c r="AF37" s="10">
        <f t="shared" si="34"/>
        <v>16.32</v>
      </c>
      <c r="AG37" s="11">
        <v>6.88</v>
      </c>
      <c r="AH37" s="10">
        <f t="shared" si="35"/>
        <v>1403.52</v>
      </c>
      <c r="AI37" s="9">
        <v>4.96</v>
      </c>
      <c r="AJ37" s="10">
        <f t="shared" si="36"/>
        <v>51.598880000000001</v>
      </c>
      <c r="AK37" s="11">
        <v>0</v>
      </c>
      <c r="AL37" s="10">
        <f t="shared" si="37"/>
        <v>0</v>
      </c>
      <c r="AM37" s="12">
        <v>2.4199999999999999E-2</v>
      </c>
      <c r="AN37" s="10">
        <f t="shared" si="38"/>
        <v>251.7526</v>
      </c>
      <c r="AO37" s="13">
        <v>0.20730000000000001</v>
      </c>
      <c r="AP37" s="10">
        <f t="shared" si="39"/>
        <v>2156.5419000000002</v>
      </c>
      <c r="AQ37" s="13">
        <v>0.1024</v>
      </c>
      <c r="AR37" s="10">
        <f>(AQ37*W37)/2</f>
        <v>532.6336</v>
      </c>
      <c r="AS37" s="14">
        <f t="shared" si="40"/>
        <v>4458.4469799999997</v>
      </c>
    </row>
    <row r="38" spans="2:45" ht="18.899999999999999" customHeight="1" x14ac:dyDescent="0.2">
      <c r="B38" s="15">
        <v>35</v>
      </c>
      <c r="C38" s="18" t="s">
        <v>17</v>
      </c>
      <c r="D38" s="15" t="s">
        <v>18</v>
      </c>
      <c r="E38" s="15" t="s">
        <v>19</v>
      </c>
      <c r="F38" s="15">
        <v>7642461769</v>
      </c>
      <c r="G38" s="15"/>
      <c r="H38" s="15" t="s">
        <v>74</v>
      </c>
      <c r="I38" s="15" t="s">
        <v>306</v>
      </c>
      <c r="J38" s="15"/>
      <c r="K38" s="15" t="s">
        <v>23</v>
      </c>
      <c r="L38" s="15" t="s">
        <v>21</v>
      </c>
      <c r="M38" s="8" t="s">
        <v>307</v>
      </c>
      <c r="N38" s="15">
        <v>82653224</v>
      </c>
      <c r="O38" s="15" t="s">
        <v>202</v>
      </c>
      <c r="P38" s="15" t="s">
        <v>174</v>
      </c>
      <c r="Q38" s="15">
        <v>2300</v>
      </c>
      <c r="R38" s="15">
        <v>6000</v>
      </c>
      <c r="S38" s="15" t="s">
        <v>174</v>
      </c>
      <c r="T38" s="20">
        <v>14</v>
      </c>
      <c r="U38" s="15">
        <v>2300</v>
      </c>
      <c r="V38" s="15">
        <v>6000</v>
      </c>
      <c r="W38" s="17">
        <f t="shared" si="29"/>
        <v>8300</v>
      </c>
      <c r="X38" s="5">
        <f t="shared" si="30"/>
        <v>2300</v>
      </c>
      <c r="Y38" s="5">
        <f t="shared" si="31"/>
        <v>6000</v>
      </c>
      <c r="Z38" s="6">
        <f t="shared" si="32"/>
        <v>8.3000000000000007</v>
      </c>
      <c r="AA38" s="7">
        <v>1</v>
      </c>
      <c r="AB38" s="8" t="s">
        <v>418</v>
      </c>
      <c r="AC38" s="9">
        <v>3.84</v>
      </c>
      <c r="AD38" s="10">
        <f t="shared" si="33"/>
        <v>46.08</v>
      </c>
      <c r="AE38" s="11">
        <v>0.08</v>
      </c>
      <c r="AF38" s="10">
        <f t="shared" si="34"/>
        <v>13.44</v>
      </c>
      <c r="AG38" s="11">
        <v>6.88</v>
      </c>
      <c r="AH38" s="10">
        <f t="shared" si="35"/>
        <v>1155.8400000000001</v>
      </c>
      <c r="AI38" s="9">
        <v>4.96</v>
      </c>
      <c r="AJ38" s="10">
        <f t="shared" si="36"/>
        <v>41.168000000000006</v>
      </c>
      <c r="AK38" s="11">
        <v>0</v>
      </c>
      <c r="AL38" s="10">
        <f t="shared" si="37"/>
        <v>0</v>
      </c>
      <c r="AM38" s="12">
        <v>2.4199999999999999E-2</v>
      </c>
      <c r="AN38" s="10">
        <f t="shared" si="38"/>
        <v>200.85999999999999</v>
      </c>
      <c r="AO38" s="13">
        <v>0.20730000000000001</v>
      </c>
      <c r="AP38" s="10">
        <f t="shared" si="39"/>
        <v>1720.5900000000001</v>
      </c>
      <c r="AQ38" s="13">
        <v>13.25</v>
      </c>
      <c r="AR38" s="10">
        <f t="shared" ref="AR38" si="44">(AQ38*12)</f>
        <v>159</v>
      </c>
      <c r="AS38" s="14">
        <f t="shared" si="40"/>
        <v>3336.9780000000005</v>
      </c>
    </row>
    <row r="39" spans="2:45" ht="18.899999999999999" customHeight="1" x14ac:dyDescent="0.2">
      <c r="B39" s="15">
        <v>36</v>
      </c>
      <c r="C39" s="18" t="s">
        <v>17</v>
      </c>
      <c r="D39" s="15" t="s">
        <v>18</v>
      </c>
      <c r="E39" s="15" t="s">
        <v>19</v>
      </c>
      <c r="F39" s="15">
        <v>7642461769</v>
      </c>
      <c r="G39" s="15"/>
      <c r="H39" s="15" t="s">
        <v>159</v>
      </c>
      <c r="I39" s="15"/>
      <c r="J39" s="15"/>
      <c r="K39" s="15" t="s">
        <v>23</v>
      </c>
      <c r="L39" s="15" t="s">
        <v>21</v>
      </c>
      <c r="M39" s="8" t="s">
        <v>305</v>
      </c>
      <c r="N39" s="15">
        <v>82653258</v>
      </c>
      <c r="O39" s="15" t="s">
        <v>202</v>
      </c>
      <c r="P39" s="15" t="s">
        <v>174</v>
      </c>
      <c r="Q39" s="15">
        <v>1700</v>
      </c>
      <c r="R39" s="15">
        <v>3400</v>
      </c>
      <c r="S39" s="15" t="s">
        <v>174</v>
      </c>
      <c r="T39" s="20">
        <v>14</v>
      </c>
      <c r="U39" s="15">
        <v>1700</v>
      </c>
      <c r="V39" s="15">
        <v>3400</v>
      </c>
      <c r="W39" s="17">
        <f t="shared" si="29"/>
        <v>5100</v>
      </c>
      <c r="X39" s="5">
        <f t="shared" si="30"/>
        <v>1700</v>
      </c>
      <c r="Y39" s="5">
        <f t="shared" si="31"/>
        <v>3400</v>
      </c>
      <c r="Z39" s="6">
        <f t="shared" si="32"/>
        <v>5.0999999999999996</v>
      </c>
      <c r="AA39" s="7">
        <v>1</v>
      </c>
      <c r="AB39" s="8" t="s">
        <v>418</v>
      </c>
      <c r="AC39" s="9">
        <v>3.84</v>
      </c>
      <c r="AD39" s="10">
        <f t="shared" si="33"/>
        <v>46.08</v>
      </c>
      <c r="AE39" s="11">
        <v>0.08</v>
      </c>
      <c r="AF39" s="10">
        <f t="shared" si="34"/>
        <v>13.44</v>
      </c>
      <c r="AG39" s="11">
        <v>6.88</v>
      </c>
      <c r="AH39" s="10">
        <f t="shared" si="35"/>
        <v>1155.8400000000001</v>
      </c>
      <c r="AI39" s="9">
        <v>4.96</v>
      </c>
      <c r="AJ39" s="10">
        <f t="shared" si="36"/>
        <v>25.295999999999999</v>
      </c>
      <c r="AK39" s="11">
        <v>0</v>
      </c>
      <c r="AL39" s="10">
        <f t="shared" si="37"/>
        <v>0</v>
      </c>
      <c r="AM39" s="12">
        <v>2.4199999999999999E-2</v>
      </c>
      <c r="AN39" s="10">
        <f t="shared" si="38"/>
        <v>123.42</v>
      </c>
      <c r="AO39" s="13">
        <v>0.20730000000000001</v>
      </c>
      <c r="AP39" s="10">
        <f t="shared" si="39"/>
        <v>1057.23</v>
      </c>
      <c r="AQ39" s="13">
        <v>13.25</v>
      </c>
      <c r="AR39" s="10">
        <f t="shared" ref="AR39" si="45">(AQ39*12)</f>
        <v>159</v>
      </c>
      <c r="AS39" s="14">
        <f t="shared" si="40"/>
        <v>2580.306</v>
      </c>
    </row>
    <row r="40" spans="2:45" ht="18.899999999999999" customHeight="1" x14ac:dyDescent="0.2">
      <c r="B40" s="15">
        <v>37</v>
      </c>
      <c r="C40" s="18" t="s">
        <v>17</v>
      </c>
      <c r="D40" s="15" t="s">
        <v>18</v>
      </c>
      <c r="E40" s="15" t="s">
        <v>19</v>
      </c>
      <c r="F40" s="15">
        <v>7642461769</v>
      </c>
      <c r="G40" s="15" t="s">
        <v>20</v>
      </c>
      <c r="H40" s="15" t="s">
        <v>21</v>
      </c>
      <c r="I40" s="15" t="s">
        <v>22</v>
      </c>
      <c r="J40" s="15"/>
      <c r="K40" s="15" t="s">
        <v>23</v>
      </c>
      <c r="L40" s="15" t="s">
        <v>21</v>
      </c>
      <c r="M40" s="8" t="s">
        <v>24</v>
      </c>
      <c r="N40" s="15">
        <v>80102821</v>
      </c>
      <c r="O40" s="15" t="s">
        <v>202</v>
      </c>
      <c r="P40" s="15" t="s">
        <v>25</v>
      </c>
      <c r="Q40" s="15">
        <v>6110</v>
      </c>
      <c r="R40" s="16"/>
      <c r="S40" s="15" t="s">
        <v>25</v>
      </c>
      <c r="T40" s="19">
        <v>1</v>
      </c>
      <c r="U40" s="15">
        <v>6110</v>
      </c>
      <c r="V40" s="16"/>
      <c r="W40" s="17">
        <f>U40+V40</f>
        <v>6110</v>
      </c>
      <c r="X40" s="5">
        <f>U40</f>
        <v>6110</v>
      </c>
      <c r="Y40" s="5">
        <f>V40</f>
        <v>0</v>
      </c>
      <c r="Z40" s="6">
        <f>(X40+Y40)/1000</f>
        <v>6.11</v>
      </c>
      <c r="AA40" s="7">
        <v>1</v>
      </c>
      <c r="AB40" s="8" t="s">
        <v>418</v>
      </c>
      <c r="AC40" s="9">
        <v>3.84</v>
      </c>
      <c r="AD40" s="10">
        <f>AC40*AB40*AA40</f>
        <v>46.08</v>
      </c>
      <c r="AE40" s="11">
        <v>0.08</v>
      </c>
      <c r="AF40" s="10">
        <f>AE40*AB40*T40</f>
        <v>0.96</v>
      </c>
      <c r="AG40" s="11">
        <v>11.04</v>
      </c>
      <c r="AH40" s="10">
        <f>AG40*AB40*T40</f>
        <v>132.47999999999999</v>
      </c>
      <c r="AI40" s="9">
        <v>4.96</v>
      </c>
      <c r="AJ40" s="10">
        <f>AI40*Z40</f>
        <v>30.305600000000002</v>
      </c>
      <c r="AK40" s="11">
        <v>0</v>
      </c>
      <c r="AL40" s="10">
        <f>AK40*Z40</f>
        <v>0</v>
      </c>
      <c r="AM40" s="12">
        <v>2.4199999999999999E-2</v>
      </c>
      <c r="AN40" s="10">
        <f>AM40*W40</f>
        <v>147.86199999999999</v>
      </c>
      <c r="AO40" s="13">
        <v>0.15540000000000001</v>
      </c>
      <c r="AP40" s="10">
        <f>AO40*W40</f>
        <v>949.49400000000003</v>
      </c>
      <c r="AQ40" s="13">
        <v>13.25</v>
      </c>
      <c r="AR40" s="10">
        <f>(AQ40*12)</f>
        <v>159</v>
      </c>
      <c r="AS40" s="14">
        <f>AR40+AP40+AN40+AJ40+AH40+AF40+AD40+AL40</f>
        <v>1466.1816000000001</v>
      </c>
    </row>
    <row r="41" spans="2:45" ht="18.899999999999999" customHeight="1" x14ac:dyDescent="0.2">
      <c r="B41" s="15">
        <v>38</v>
      </c>
      <c r="C41" s="18" t="s">
        <v>17</v>
      </c>
      <c r="D41" s="15" t="s">
        <v>18</v>
      </c>
      <c r="E41" s="15" t="s">
        <v>19</v>
      </c>
      <c r="F41" s="15">
        <v>7642461769</v>
      </c>
      <c r="G41" s="16"/>
      <c r="H41" s="15" t="s">
        <v>68</v>
      </c>
      <c r="I41" s="15" t="s">
        <v>312</v>
      </c>
      <c r="J41" s="15"/>
      <c r="K41" s="15" t="s">
        <v>313</v>
      </c>
      <c r="L41" s="15" t="s">
        <v>21</v>
      </c>
      <c r="M41" s="8" t="s">
        <v>314</v>
      </c>
      <c r="N41" s="15">
        <v>66251699</v>
      </c>
      <c r="O41" s="15" t="s">
        <v>202</v>
      </c>
      <c r="P41" s="15" t="s">
        <v>174</v>
      </c>
      <c r="Q41" s="15">
        <v>332</v>
      </c>
      <c r="R41" s="15">
        <v>1059</v>
      </c>
      <c r="S41" s="15" t="s">
        <v>174</v>
      </c>
      <c r="T41" s="20">
        <v>11</v>
      </c>
      <c r="U41" s="15">
        <v>332</v>
      </c>
      <c r="V41" s="15">
        <v>1059</v>
      </c>
      <c r="W41" s="17">
        <f t="shared" ref="W41:W43" si="46">U41+V41</f>
        <v>1391</v>
      </c>
      <c r="X41" s="5">
        <f t="shared" ref="X41:X43" si="47">U41</f>
        <v>332</v>
      </c>
      <c r="Y41" s="5">
        <f t="shared" ref="Y41:Y43" si="48">V41</f>
        <v>1059</v>
      </c>
      <c r="Z41" s="6">
        <f t="shared" ref="Z41:Z43" si="49">(X41+Y41)/1000</f>
        <v>1.391</v>
      </c>
      <c r="AA41" s="7">
        <v>1</v>
      </c>
      <c r="AB41" s="8" t="s">
        <v>418</v>
      </c>
      <c r="AC41" s="9">
        <v>3.84</v>
      </c>
      <c r="AD41" s="10">
        <f t="shared" ref="AD41:AD43" si="50">AC41*AB41*AA41</f>
        <v>46.08</v>
      </c>
      <c r="AE41" s="11">
        <v>0.08</v>
      </c>
      <c r="AF41" s="10">
        <f t="shared" ref="AF41:AF43" si="51">AE41*AB41*T41</f>
        <v>10.559999999999999</v>
      </c>
      <c r="AG41" s="11">
        <v>6.88</v>
      </c>
      <c r="AH41" s="10">
        <f t="shared" ref="AH41:AH43" si="52">AG41*AB41*T41</f>
        <v>908.16000000000008</v>
      </c>
      <c r="AI41" s="9">
        <v>4.96</v>
      </c>
      <c r="AJ41" s="10">
        <f t="shared" ref="AJ41:AJ43" si="53">AI41*Z41</f>
        <v>6.8993599999999997</v>
      </c>
      <c r="AK41" s="11">
        <v>0</v>
      </c>
      <c r="AL41" s="10">
        <f t="shared" ref="AL41:AL43" si="54">AK41*Z41</f>
        <v>0</v>
      </c>
      <c r="AM41" s="12">
        <v>2.4199999999999999E-2</v>
      </c>
      <c r="AN41" s="10">
        <f t="shared" ref="AN41:AN43" si="55">AM41*W41</f>
        <v>33.662199999999999</v>
      </c>
      <c r="AO41" s="13">
        <v>0.20730000000000001</v>
      </c>
      <c r="AP41" s="10">
        <f t="shared" ref="AP41:AP43" si="56">AO41*W41</f>
        <v>288.35430000000002</v>
      </c>
      <c r="AQ41" s="13">
        <v>13.25</v>
      </c>
      <c r="AR41" s="10">
        <f t="shared" ref="AR41" si="57">(AQ41*12)</f>
        <v>159</v>
      </c>
      <c r="AS41" s="14">
        <f t="shared" ref="AS41:AS43" si="58">AR41+AP41+AN41+AJ41+AH41+AF41+AD41+AL41</f>
        <v>1452.71586</v>
      </c>
    </row>
    <row r="42" spans="2:45" ht="18.899999999999999" customHeight="1" x14ac:dyDescent="0.2">
      <c r="B42" s="15">
        <v>39</v>
      </c>
      <c r="C42" s="18" t="s">
        <v>17</v>
      </c>
      <c r="D42" s="15" t="s">
        <v>18</v>
      </c>
      <c r="E42" s="15" t="s">
        <v>19</v>
      </c>
      <c r="F42" s="15">
        <v>7642461769</v>
      </c>
      <c r="G42" s="15" t="s">
        <v>238</v>
      </c>
      <c r="H42" s="15" t="s">
        <v>251</v>
      </c>
      <c r="I42" s="15"/>
      <c r="J42" s="15"/>
      <c r="K42" s="15" t="s">
        <v>23</v>
      </c>
      <c r="L42" s="15" t="s">
        <v>21</v>
      </c>
      <c r="M42" s="8" t="s">
        <v>252</v>
      </c>
      <c r="N42" s="15">
        <v>63008726</v>
      </c>
      <c r="O42" s="15" t="s">
        <v>202</v>
      </c>
      <c r="P42" s="15" t="s">
        <v>174</v>
      </c>
      <c r="Q42" s="15">
        <v>1250</v>
      </c>
      <c r="R42" s="15">
        <v>2650</v>
      </c>
      <c r="S42" s="15" t="s">
        <v>174</v>
      </c>
      <c r="T42" s="20">
        <v>22</v>
      </c>
      <c r="U42" s="15">
        <v>1250</v>
      </c>
      <c r="V42" s="15">
        <v>2650</v>
      </c>
      <c r="W42" s="17">
        <f t="shared" si="46"/>
        <v>3900</v>
      </c>
      <c r="X42" s="5">
        <f t="shared" si="47"/>
        <v>1250</v>
      </c>
      <c r="Y42" s="5">
        <f t="shared" si="48"/>
        <v>2650</v>
      </c>
      <c r="Z42" s="6">
        <f t="shared" si="49"/>
        <v>3.9</v>
      </c>
      <c r="AA42" s="7">
        <v>1</v>
      </c>
      <c r="AB42" s="8" t="s">
        <v>418</v>
      </c>
      <c r="AC42" s="9">
        <v>3.84</v>
      </c>
      <c r="AD42" s="10">
        <f t="shared" si="50"/>
        <v>46.08</v>
      </c>
      <c r="AE42" s="11">
        <v>0.08</v>
      </c>
      <c r="AF42" s="10">
        <f t="shared" si="51"/>
        <v>21.119999999999997</v>
      </c>
      <c r="AG42" s="11">
        <v>6.88</v>
      </c>
      <c r="AH42" s="10">
        <f t="shared" si="52"/>
        <v>1816.3200000000002</v>
      </c>
      <c r="AI42" s="9">
        <v>4.96</v>
      </c>
      <c r="AJ42" s="10">
        <f t="shared" si="53"/>
        <v>19.344000000000001</v>
      </c>
      <c r="AK42" s="11">
        <v>0</v>
      </c>
      <c r="AL42" s="10">
        <f t="shared" si="54"/>
        <v>0</v>
      </c>
      <c r="AM42" s="12">
        <v>2.4199999999999999E-2</v>
      </c>
      <c r="AN42" s="10">
        <f t="shared" si="55"/>
        <v>94.38</v>
      </c>
      <c r="AO42" s="13">
        <v>0.20730000000000001</v>
      </c>
      <c r="AP42" s="10">
        <f t="shared" si="56"/>
        <v>808.47</v>
      </c>
      <c r="AQ42" s="13">
        <v>0.1024</v>
      </c>
      <c r="AR42" s="10">
        <f>(AQ42*W42)/2</f>
        <v>199.68</v>
      </c>
      <c r="AS42" s="14">
        <f t="shared" si="58"/>
        <v>3005.3940000000002</v>
      </c>
    </row>
    <row r="43" spans="2:45" ht="18.899999999999999" customHeight="1" x14ac:dyDescent="0.2">
      <c r="B43" s="15">
        <v>40</v>
      </c>
      <c r="C43" s="18" t="s">
        <v>17</v>
      </c>
      <c r="D43" s="15" t="s">
        <v>18</v>
      </c>
      <c r="E43" s="15" t="s">
        <v>19</v>
      </c>
      <c r="F43" s="15">
        <v>7642461769</v>
      </c>
      <c r="G43" s="15" t="s">
        <v>31</v>
      </c>
      <c r="H43" s="15" t="s">
        <v>48</v>
      </c>
      <c r="I43" s="15"/>
      <c r="J43" s="15"/>
      <c r="K43" s="15" t="s">
        <v>23</v>
      </c>
      <c r="L43" s="15" t="s">
        <v>21</v>
      </c>
      <c r="M43" s="8" t="s">
        <v>179</v>
      </c>
      <c r="N43" s="15">
        <v>25993456</v>
      </c>
      <c r="O43" s="15" t="s">
        <v>202</v>
      </c>
      <c r="P43" s="15" t="s">
        <v>25</v>
      </c>
      <c r="Q43" s="15">
        <v>1039</v>
      </c>
      <c r="R43" s="15"/>
      <c r="S43" s="15" t="s">
        <v>25</v>
      </c>
      <c r="T43" s="20">
        <v>2</v>
      </c>
      <c r="U43" s="15">
        <v>1039</v>
      </c>
      <c r="V43" s="15"/>
      <c r="W43" s="17">
        <f t="shared" si="46"/>
        <v>1039</v>
      </c>
      <c r="X43" s="5">
        <f t="shared" si="47"/>
        <v>1039</v>
      </c>
      <c r="Y43" s="5">
        <f t="shared" si="48"/>
        <v>0</v>
      </c>
      <c r="Z43" s="6">
        <f t="shared" si="49"/>
        <v>1.0389999999999999</v>
      </c>
      <c r="AA43" s="7">
        <v>1</v>
      </c>
      <c r="AB43" s="8" t="s">
        <v>418</v>
      </c>
      <c r="AC43" s="9">
        <v>3.84</v>
      </c>
      <c r="AD43" s="10">
        <f t="shared" si="50"/>
        <v>46.08</v>
      </c>
      <c r="AE43" s="11">
        <v>0.08</v>
      </c>
      <c r="AF43" s="10">
        <f t="shared" si="51"/>
        <v>1.92</v>
      </c>
      <c r="AG43" s="11">
        <v>11.04</v>
      </c>
      <c r="AH43" s="10">
        <f t="shared" si="52"/>
        <v>264.95999999999998</v>
      </c>
      <c r="AI43" s="9">
        <v>4.96</v>
      </c>
      <c r="AJ43" s="10">
        <f t="shared" si="53"/>
        <v>5.1534399999999998</v>
      </c>
      <c r="AK43" s="11">
        <v>0</v>
      </c>
      <c r="AL43" s="10">
        <f t="shared" si="54"/>
        <v>0</v>
      </c>
      <c r="AM43" s="12">
        <v>2.4199999999999999E-2</v>
      </c>
      <c r="AN43" s="10">
        <f t="shared" si="55"/>
        <v>25.143799999999999</v>
      </c>
      <c r="AO43" s="13">
        <v>0.15540000000000001</v>
      </c>
      <c r="AP43" s="10">
        <f t="shared" si="56"/>
        <v>161.4606</v>
      </c>
      <c r="AQ43" s="13">
        <v>13.25</v>
      </c>
      <c r="AR43" s="10">
        <f t="shared" ref="AR43" si="59">(AQ43*12)</f>
        <v>159</v>
      </c>
      <c r="AS43" s="14">
        <f t="shared" si="58"/>
        <v>663.71784000000002</v>
      </c>
    </row>
    <row r="44" spans="2:45" ht="18.899999999999999" customHeight="1" x14ac:dyDescent="0.2">
      <c r="B44" s="15">
        <v>41</v>
      </c>
      <c r="C44" s="18" t="s">
        <v>17</v>
      </c>
      <c r="D44" s="15" t="s">
        <v>18</v>
      </c>
      <c r="E44" s="15" t="s">
        <v>19</v>
      </c>
      <c r="F44" s="15">
        <v>7642461769</v>
      </c>
      <c r="G44" s="15" t="s">
        <v>31</v>
      </c>
      <c r="H44" s="15" t="s">
        <v>88</v>
      </c>
      <c r="I44" s="15"/>
      <c r="J44" s="15"/>
      <c r="K44" s="15" t="s">
        <v>23</v>
      </c>
      <c r="L44" s="15" t="s">
        <v>88</v>
      </c>
      <c r="M44" s="8" t="s">
        <v>89</v>
      </c>
      <c r="N44" s="15">
        <v>24540687</v>
      </c>
      <c r="O44" s="15" t="s">
        <v>202</v>
      </c>
      <c r="P44" s="15" t="s">
        <v>25</v>
      </c>
      <c r="Q44" s="15">
        <v>21104</v>
      </c>
      <c r="R44" s="15"/>
      <c r="S44" s="15" t="s">
        <v>25</v>
      </c>
      <c r="T44" s="20">
        <v>6</v>
      </c>
      <c r="U44" s="15">
        <v>21104</v>
      </c>
      <c r="V44" s="15"/>
      <c r="W44" s="17">
        <f t="shared" ref="W44:W63" si="60">U44+V44</f>
        <v>21104</v>
      </c>
      <c r="X44" s="5">
        <f t="shared" ref="X44:X63" si="61">U44</f>
        <v>21104</v>
      </c>
      <c r="Y44" s="5">
        <f t="shared" ref="Y44:Y63" si="62">V44</f>
        <v>0</v>
      </c>
      <c r="Z44" s="6">
        <f t="shared" ref="Z44:Z63" si="63">(X44+Y44)/1000</f>
        <v>21.103999999999999</v>
      </c>
      <c r="AA44" s="7">
        <v>1</v>
      </c>
      <c r="AB44" s="8" t="s">
        <v>418</v>
      </c>
      <c r="AC44" s="9">
        <v>3.84</v>
      </c>
      <c r="AD44" s="10">
        <f t="shared" ref="AD44:AD63" si="64">AC44*AB44*AA44</f>
        <v>46.08</v>
      </c>
      <c r="AE44" s="11">
        <v>0.08</v>
      </c>
      <c r="AF44" s="10">
        <f t="shared" ref="AF44:AF63" si="65">AE44*AB44*T44</f>
        <v>5.76</v>
      </c>
      <c r="AG44" s="11">
        <v>11.04</v>
      </c>
      <c r="AH44" s="10">
        <f t="shared" ref="AH44:AH51" si="66">AG44*AB44*T44</f>
        <v>794.87999999999988</v>
      </c>
      <c r="AI44" s="9">
        <v>4.96</v>
      </c>
      <c r="AJ44" s="10">
        <f t="shared" ref="AJ44:AJ63" si="67">AI44*Z44</f>
        <v>104.67583999999999</v>
      </c>
      <c r="AK44" s="11">
        <v>0</v>
      </c>
      <c r="AL44" s="10">
        <f t="shared" ref="AL44:AL63" si="68">AK44*Z44</f>
        <v>0</v>
      </c>
      <c r="AM44" s="12">
        <v>2.4199999999999999E-2</v>
      </c>
      <c r="AN44" s="10">
        <f t="shared" ref="AN44:AN63" si="69">AM44*W44</f>
        <v>510.71679999999998</v>
      </c>
      <c r="AO44" s="13">
        <v>0.15540000000000001</v>
      </c>
      <c r="AP44" s="10">
        <f t="shared" ref="AP44:AP63" si="70">AO44*W44</f>
        <v>3279.5616</v>
      </c>
      <c r="AQ44" s="13">
        <v>13.25</v>
      </c>
      <c r="AR44" s="10">
        <f t="shared" ref="AR44" si="71">(AQ44*12)</f>
        <v>159</v>
      </c>
      <c r="AS44" s="14">
        <f t="shared" ref="AS44:AS51" si="72">AR44+AP44+AN44+AJ44+AH44+AF44+AD44+AL44</f>
        <v>4900.6742400000003</v>
      </c>
    </row>
    <row r="45" spans="2:45" ht="18.899999999999999" customHeight="1" x14ac:dyDescent="0.2">
      <c r="B45" s="15">
        <v>42</v>
      </c>
      <c r="C45" s="18" t="s">
        <v>17</v>
      </c>
      <c r="D45" s="15" t="s">
        <v>18</v>
      </c>
      <c r="E45" s="15" t="s">
        <v>19</v>
      </c>
      <c r="F45" s="15">
        <v>7642461769</v>
      </c>
      <c r="G45" s="15" t="s">
        <v>238</v>
      </c>
      <c r="H45" s="15" t="s">
        <v>264</v>
      </c>
      <c r="I45" s="15"/>
      <c r="J45" s="15"/>
      <c r="K45" s="15" t="s">
        <v>23</v>
      </c>
      <c r="L45" s="15" t="s">
        <v>21</v>
      </c>
      <c r="M45" s="8" t="s">
        <v>265</v>
      </c>
      <c r="N45" s="15">
        <v>56200069</v>
      </c>
      <c r="O45" s="15" t="s">
        <v>202</v>
      </c>
      <c r="P45" s="15" t="s">
        <v>174</v>
      </c>
      <c r="Q45" s="15">
        <v>2000</v>
      </c>
      <c r="R45" s="15">
        <v>5674</v>
      </c>
      <c r="S45" s="15" t="s">
        <v>174</v>
      </c>
      <c r="T45" s="20">
        <v>27</v>
      </c>
      <c r="U45" s="15">
        <v>2000</v>
      </c>
      <c r="V45" s="15">
        <v>5674</v>
      </c>
      <c r="W45" s="17">
        <f t="shared" si="60"/>
        <v>7674</v>
      </c>
      <c r="X45" s="5">
        <f t="shared" si="61"/>
        <v>2000</v>
      </c>
      <c r="Y45" s="5">
        <f t="shared" si="62"/>
        <v>5674</v>
      </c>
      <c r="Z45" s="6">
        <f t="shared" si="63"/>
        <v>7.6740000000000004</v>
      </c>
      <c r="AA45" s="7">
        <v>1</v>
      </c>
      <c r="AB45" s="8" t="s">
        <v>418</v>
      </c>
      <c r="AC45" s="9">
        <v>3.84</v>
      </c>
      <c r="AD45" s="10">
        <f t="shared" si="64"/>
        <v>46.08</v>
      </c>
      <c r="AE45" s="11">
        <v>0.08</v>
      </c>
      <c r="AF45" s="10">
        <f t="shared" si="65"/>
        <v>25.919999999999998</v>
      </c>
      <c r="AG45" s="11">
        <v>6.88</v>
      </c>
      <c r="AH45" s="10">
        <f t="shared" si="66"/>
        <v>2229.12</v>
      </c>
      <c r="AI45" s="9">
        <v>4.96</v>
      </c>
      <c r="AJ45" s="10">
        <f t="shared" si="67"/>
        <v>38.063040000000001</v>
      </c>
      <c r="AK45" s="11">
        <v>0</v>
      </c>
      <c r="AL45" s="10">
        <f t="shared" si="68"/>
        <v>0</v>
      </c>
      <c r="AM45" s="12">
        <v>2.4199999999999999E-2</v>
      </c>
      <c r="AN45" s="10">
        <f t="shared" si="69"/>
        <v>185.71080000000001</v>
      </c>
      <c r="AO45" s="13">
        <v>0.20730000000000001</v>
      </c>
      <c r="AP45" s="10">
        <f t="shared" si="70"/>
        <v>1590.8202000000001</v>
      </c>
      <c r="AQ45" s="13">
        <v>0.1024</v>
      </c>
      <c r="AR45" s="10">
        <f>(AQ45*W45)/2</f>
        <v>392.90880000000004</v>
      </c>
      <c r="AS45" s="14">
        <f t="shared" si="72"/>
        <v>4508.62284</v>
      </c>
    </row>
    <row r="46" spans="2:45" ht="18.899999999999999" customHeight="1" x14ac:dyDescent="0.2">
      <c r="B46" s="15">
        <v>43</v>
      </c>
      <c r="C46" s="18" t="s">
        <v>17</v>
      </c>
      <c r="D46" s="15" t="s">
        <v>18</v>
      </c>
      <c r="E46" s="15" t="s">
        <v>19</v>
      </c>
      <c r="F46" s="15">
        <v>7642461769</v>
      </c>
      <c r="G46" s="15"/>
      <c r="H46" s="15" t="s">
        <v>288</v>
      </c>
      <c r="I46" s="15" t="s">
        <v>289</v>
      </c>
      <c r="J46" s="15"/>
      <c r="K46" s="15" t="s">
        <v>23</v>
      </c>
      <c r="L46" s="15" t="s">
        <v>21</v>
      </c>
      <c r="M46" s="8" t="s">
        <v>290</v>
      </c>
      <c r="N46" s="15">
        <v>66251676</v>
      </c>
      <c r="O46" s="15" t="s">
        <v>202</v>
      </c>
      <c r="P46" s="15" t="s">
        <v>174</v>
      </c>
      <c r="Q46" s="15">
        <v>5059</v>
      </c>
      <c r="R46" s="15">
        <v>18630</v>
      </c>
      <c r="S46" s="15" t="s">
        <v>174</v>
      </c>
      <c r="T46" s="20">
        <v>14</v>
      </c>
      <c r="U46" s="15">
        <v>5059</v>
      </c>
      <c r="V46" s="15">
        <v>18630</v>
      </c>
      <c r="W46" s="17">
        <f t="shared" si="60"/>
        <v>23689</v>
      </c>
      <c r="X46" s="5">
        <f t="shared" si="61"/>
        <v>5059</v>
      </c>
      <c r="Y46" s="5">
        <f t="shared" si="62"/>
        <v>18630</v>
      </c>
      <c r="Z46" s="6">
        <f t="shared" si="63"/>
        <v>23.689</v>
      </c>
      <c r="AA46" s="7">
        <v>1</v>
      </c>
      <c r="AB46" s="8" t="s">
        <v>418</v>
      </c>
      <c r="AC46" s="9">
        <v>3.84</v>
      </c>
      <c r="AD46" s="10">
        <f t="shared" si="64"/>
        <v>46.08</v>
      </c>
      <c r="AE46" s="11">
        <v>0.08</v>
      </c>
      <c r="AF46" s="10">
        <f t="shared" si="65"/>
        <v>13.44</v>
      </c>
      <c r="AG46" s="11">
        <v>6.88</v>
      </c>
      <c r="AH46" s="10">
        <f t="shared" si="66"/>
        <v>1155.8400000000001</v>
      </c>
      <c r="AI46" s="9">
        <v>4.96</v>
      </c>
      <c r="AJ46" s="10">
        <f t="shared" si="67"/>
        <v>117.49744</v>
      </c>
      <c r="AK46" s="11">
        <v>0</v>
      </c>
      <c r="AL46" s="10">
        <f t="shared" si="68"/>
        <v>0</v>
      </c>
      <c r="AM46" s="12">
        <v>2.4199999999999999E-2</v>
      </c>
      <c r="AN46" s="10">
        <f t="shared" si="69"/>
        <v>573.27379999999994</v>
      </c>
      <c r="AO46" s="13">
        <v>0.20730000000000001</v>
      </c>
      <c r="AP46" s="10">
        <f t="shared" si="70"/>
        <v>4910.7296999999999</v>
      </c>
      <c r="AQ46" s="13">
        <v>13.25</v>
      </c>
      <c r="AR46" s="10">
        <f t="shared" ref="AR46" si="73">(AQ46*12)</f>
        <v>159</v>
      </c>
      <c r="AS46" s="14">
        <f t="shared" si="72"/>
        <v>6975.8609399999996</v>
      </c>
    </row>
    <row r="47" spans="2:45" ht="18.899999999999999" customHeight="1" x14ac:dyDescent="0.2">
      <c r="B47" s="15">
        <v>44</v>
      </c>
      <c r="C47" s="18" t="s">
        <v>17</v>
      </c>
      <c r="D47" s="15" t="s">
        <v>18</v>
      </c>
      <c r="E47" s="15" t="s">
        <v>19</v>
      </c>
      <c r="F47" s="15">
        <v>7642461769</v>
      </c>
      <c r="G47" s="15"/>
      <c r="H47" s="15" t="s">
        <v>59</v>
      </c>
      <c r="I47" s="15"/>
      <c r="J47" s="15"/>
      <c r="K47" s="15" t="s">
        <v>23</v>
      </c>
      <c r="L47" s="15" t="s">
        <v>21</v>
      </c>
      <c r="M47" s="8" t="s">
        <v>297</v>
      </c>
      <c r="N47" s="15">
        <v>63709264</v>
      </c>
      <c r="O47" s="15" t="s">
        <v>202</v>
      </c>
      <c r="P47" s="15" t="s">
        <v>174</v>
      </c>
      <c r="Q47" s="15">
        <v>100</v>
      </c>
      <c r="R47" s="15">
        <v>200</v>
      </c>
      <c r="S47" s="15" t="s">
        <v>174</v>
      </c>
      <c r="T47" s="20">
        <v>15</v>
      </c>
      <c r="U47" s="15">
        <v>100</v>
      </c>
      <c r="V47" s="15">
        <v>200</v>
      </c>
      <c r="W47" s="17">
        <f t="shared" si="60"/>
        <v>300</v>
      </c>
      <c r="X47" s="5">
        <f t="shared" si="61"/>
        <v>100</v>
      </c>
      <c r="Y47" s="5">
        <f t="shared" si="62"/>
        <v>200</v>
      </c>
      <c r="Z47" s="6">
        <f t="shared" si="63"/>
        <v>0.3</v>
      </c>
      <c r="AA47" s="7">
        <v>1</v>
      </c>
      <c r="AB47" s="8" t="s">
        <v>418</v>
      </c>
      <c r="AC47" s="9">
        <v>3.84</v>
      </c>
      <c r="AD47" s="10">
        <f t="shared" si="64"/>
        <v>46.08</v>
      </c>
      <c r="AE47" s="11">
        <v>0.08</v>
      </c>
      <c r="AF47" s="10">
        <f t="shared" si="65"/>
        <v>14.399999999999999</v>
      </c>
      <c r="AG47" s="11">
        <v>6.88</v>
      </c>
      <c r="AH47" s="10">
        <f t="shared" si="66"/>
        <v>1238.4000000000001</v>
      </c>
      <c r="AI47" s="9">
        <v>4.96</v>
      </c>
      <c r="AJ47" s="10">
        <f t="shared" si="67"/>
        <v>1.488</v>
      </c>
      <c r="AK47" s="11">
        <v>0</v>
      </c>
      <c r="AL47" s="10">
        <f t="shared" si="68"/>
        <v>0</v>
      </c>
      <c r="AM47" s="12">
        <v>2.4199999999999999E-2</v>
      </c>
      <c r="AN47" s="10">
        <f t="shared" si="69"/>
        <v>7.26</v>
      </c>
      <c r="AO47" s="13">
        <v>0.20730000000000001</v>
      </c>
      <c r="AP47" s="10">
        <f t="shared" si="70"/>
        <v>62.190000000000005</v>
      </c>
      <c r="AQ47" s="13">
        <v>13.25</v>
      </c>
      <c r="AR47" s="10">
        <f>(AQ47*12)</f>
        <v>159</v>
      </c>
      <c r="AS47" s="14">
        <f t="shared" si="72"/>
        <v>1528.8180000000002</v>
      </c>
    </row>
    <row r="48" spans="2:45" ht="18.899999999999999" customHeight="1" x14ac:dyDescent="0.2">
      <c r="B48" s="15">
        <v>45</v>
      </c>
      <c r="C48" s="18" t="s">
        <v>17</v>
      </c>
      <c r="D48" s="15" t="s">
        <v>18</v>
      </c>
      <c r="E48" s="15" t="s">
        <v>19</v>
      </c>
      <c r="F48" s="15">
        <v>7642461769</v>
      </c>
      <c r="G48" s="15" t="s">
        <v>31</v>
      </c>
      <c r="H48" s="15" t="s">
        <v>94</v>
      </c>
      <c r="I48" s="15"/>
      <c r="J48" s="15"/>
      <c r="K48" s="15" t="s">
        <v>23</v>
      </c>
      <c r="L48" s="15" t="s">
        <v>21</v>
      </c>
      <c r="M48" s="8" t="s">
        <v>95</v>
      </c>
      <c r="N48" s="15">
        <v>83016923</v>
      </c>
      <c r="O48" s="15" t="s">
        <v>202</v>
      </c>
      <c r="P48" s="15" t="s">
        <v>25</v>
      </c>
      <c r="Q48" s="15">
        <v>6868</v>
      </c>
      <c r="R48" s="15"/>
      <c r="S48" s="15" t="s">
        <v>25</v>
      </c>
      <c r="T48" s="20">
        <v>4</v>
      </c>
      <c r="U48" s="15">
        <v>6868</v>
      </c>
      <c r="V48" s="15"/>
      <c r="W48" s="17">
        <f t="shared" si="60"/>
        <v>6868</v>
      </c>
      <c r="X48" s="5">
        <f t="shared" si="61"/>
        <v>6868</v>
      </c>
      <c r="Y48" s="5">
        <f t="shared" si="62"/>
        <v>0</v>
      </c>
      <c r="Z48" s="6">
        <f t="shared" si="63"/>
        <v>6.8680000000000003</v>
      </c>
      <c r="AA48" s="7">
        <v>1</v>
      </c>
      <c r="AB48" s="8" t="s">
        <v>418</v>
      </c>
      <c r="AC48" s="9">
        <v>3.84</v>
      </c>
      <c r="AD48" s="10">
        <f t="shared" si="64"/>
        <v>46.08</v>
      </c>
      <c r="AE48" s="11">
        <v>0.08</v>
      </c>
      <c r="AF48" s="10">
        <f t="shared" si="65"/>
        <v>3.84</v>
      </c>
      <c r="AG48" s="11">
        <v>11.04</v>
      </c>
      <c r="AH48" s="10">
        <f t="shared" si="66"/>
        <v>529.91999999999996</v>
      </c>
      <c r="AI48" s="9">
        <v>4.96</v>
      </c>
      <c r="AJ48" s="10">
        <f t="shared" si="67"/>
        <v>34.065280000000001</v>
      </c>
      <c r="AK48" s="11">
        <v>0</v>
      </c>
      <c r="AL48" s="10">
        <f t="shared" si="68"/>
        <v>0</v>
      </c>
      <c r="AM48" s="12">
        <v>2.4199999999999999E-2</v>
      </c>
      <c r="AN48" s="10">
        <f t="shared" si="69"/>
        <v>166.2056</v>
      </c>
      <c r="AO48" s="13">
        <v>0.15540000000000001</v>
      </c>
      <c r="AP48" s="10">
        <f t="shared" si="70"/>
        <v>1067.2872</v>
      </c>
      <c r="AQ48" s="13">
        <v>13.25</v>
      </c>
      <c r="AR48" s="10">
        <f t="shared" ref="AR48" si="74">(AQ48*12)</f>
        <v>159</v>
      </c>
      <c r="AS48" s="14">
        <f t="shared" si="72"/>
        <v>2006.3980799999997</v>
      </c>
    </row>
    <row r="49" spans="2:45" ht="18.899999999999999" customHeight="1" x14ac:dyDescent="0.2">
      <c r="B49" s="15">
        <v>46</v>
      </c>
      <c r="C49" s="18" t="s">
        <v>17</v>
      </c>
      <c r="D49" s="15" t="s">
        <v>18</v>
      </c>
      <c r="E49" s="15" t="s">
        <v>19</v>
      </c>
      <c r="F49" s="15">
        <v>7642461769</v>
      </c>
      <c r="G49" s="18" t="s">
        <v>229</v>
      </c>
      <c r="H49" s="15" t="s">
        <v>108</v>
      </c>
      <c r="I49" s="15"/>
      <c r="J49" s="15"/>
      <c r="K49" s="15" t="s">
        <v>23</v>
      </c>
      <c r="L49" s="15" t="s">
        <v>21</v>
      </c>
      <c r="M49" s="8" t="s">
        <v>255</v>
      </c>
      <c r="N49" s="15">
        <v>66251679</v>
      </c>
      <c r="O49" s="15" t="s">
        <v>202</v>
      </c>
      <c r="P49" s="15" t="s">
        <v>174</v>
      </c>
      <c r="Q49" s="15">
        <v>90</v>
      </c>
      <c r="R49" s="15">
        <v>329</v>
      </c>
      <c r="S49" s="15" t="s">
        <v>174</v>
      </c>
      <c r="T49" s="20">
        <v>11</v>
      </c>
      <c r="U49" s="15">
        <v>90</v>
      </c>
      <c r="V49" s="15">
        <v>329</v>
      </c>
      <c r="W49" s="17">
        <f t="shared" si="60"/>
        <v>419</v>
      </c>
      <c r="X49" s="5">
        <f t="shared" si="61"/>
        <v>90</v>
      </c>
      <c r="Y49" s="5">
        <f t="shared" si="62"/>
        <v>329</v>
      </c>
      <c r="Z49" s="6">
        <f t="shared" si="63"/>
        <v>0.41899999999999998</v>
      </c>
      <c r="AA49" s="7">
        <v>1</v>
      </c>
      <c r="AB49" s="8" t="s">
        <v>418</v>
      </c>
      <c r="AC49" s="9">
        <v>3.84</v>
      </c>
      <c r="AD49" s="10">
        <f t="shared" si="64"/>
        <v>46.08</v>
      </c>
      <c r="AE49" s="11">
        <v>0.08</v>
      </c>
      <c r="AF49" s="10">
        <f t="shared" si="65"/>
        <v>10.559999999999999</v>
      </c>
      <c r="AG49" s="11">
        <v>6.88</v>
      </c>
      <c r="AH49" s="10">
        <f t="shared" si="66"/>
        <v>908.16000000000008</v>
      </c>
      <c r="AI49" s="9">
        <v>4.96</v>
      </c>
      <c r="AJ49" s="10">
        <f t="shared" si="67"/>
        <v>2.0782400000000001</v>
      </c>
      <c r="AK49" s="11">
        <v>0</v>
      </c>
      <c r="AL49" s="10">
        <f t="shared" si="68"/>
        <v>0</v>
      </c>
      <c r="AM49" s="12">
        <v>2.4199999999999999E-2</v>
      </c>
      <c r="AN49" s="10">
        <f t="shared" si="69"/>
        <v>10.139799999999999</v>
      </c>
      <c r="AO49" s="13">
        <v>0.20730000000000001</v>
      </c>
      <c r="AP49" s="10">
        <f t="shared" si="70"/>
        <v>86.858699999999999</v>
      </c>
      <c r="AQ49" s="13">
        <v>13.25</v>
      </c>
      <c r="AR49" s="10">
        <f>(AQ49*12)</f>
        <v>159</v>
      </c>
      <c r="AS49" s="14">
        <f t="shared" si="72"/>
        <v>1222.8767399999999</v>
      </c>
    </row>
    <row r="50" spans="2:45" ht="18.899999999999999" customHeight="1" x14ac:dyDescent="0.2">
      <c r="B50" s="15">
        <v>47</v>
      </c>
      <c r="C50" s="18" t="s">
        <v>17</v>
      </c>
      <c r="D50" s="15" t="s">
        <v>18</v>
      </c>
      <c r="E50" s="15" t="s">
        <v>19</v>
      </c>
      <c r="F50" s="15">
        <v>7642461769</v>
      </c>
      <c r="G50" s="15" t="s">
        <v>238</v>
      </c>
      <c r="H50" s="15" t="s">
        <v>76</v>
      </c>
      <c r="I50" s="15"/>
      <c r="J50" s="15"/>
      <c r="K50" s="15" t="s">
        <v>23</v>
      </c>
      <c r="L50" s="15" t="s">
        <v>21</v>
      </c>
      <c r="M50" s="8" t="s">
        <v>256</v>
      </c>
      <c r="N50" s="15">
        <v>56194430</v>
      </c>
      <c r="O50" s="15" t="s">
        <v>202</v>
      </c>
      <c r="P50" s="15" t="s">
        <v>174</v>
      </c>
      <c r="Q50" s="15">
        <v>100</v>
      </c>
      <c r="R50" s="15">
        <v>300</v>
      </c>
      <c r="S50" s="15" t="s">
        <v>174</v>
      </c>
      <c r="T50" s="20">
        <v>27</v>
      </c>
      <c r="U50" s="15">
        <v>100</v>
      </c>
      <c r="V50" s="15">
        <v>300</v>
      </c>
      <c r="W50" s="17">
        <f t="shared" si="60"/>
        <v>400</v>
      </c>
      <c r="X50" s="5">
        <f t="shared" si="61"/>
        <v>100</v>
      </c>
      <c r="Y50" s="5">
        <f t="shared" si="62"/>
        <v>300</v>
      </c>
      <c r="Z50" s="6">
        <f t="shared" si="63"/>
        <v>0.4</v>
      </c>
      <c r="AA50" s="7">
        <v>1</v>
      </c>
      <c r="AB50" s="8" t="s">
        <v>418</v>
      </c>
      <c r="AC50" s="9">
        <v>3.84</v>
      </c>
      <c r="AD50" s="10">
        <f t="shared" si="64"/>
        <v>46.08</v>
      </c>
      <c r="AE50" s="11">
        <v>0.08</v>
      </c>
      <c r="AF50" s="10">
        <f t="shared" si="65"/>
        <v>25.919999999999998</v>
      </c>
      <c r="AG50" s="11">
        <v>6.88</v>
      </c>
      <c r="AH50" s="10">
        <f t="shared" si="66"/>
        <v>2229.12</v>
      </c>
      <c r="AI50" s="9">
        <v>4.96</v>
      </c>
      <c r="AJ50" s="10">
        <f t="shared" si="67"/>
        <v>1.984</v>
      </c>
      <c r="AK50" s="11">
        <v>0</v>
      </c>
      <c r="AL50" s="10">
        <f t="shared" si="68"/>
        <v>0</v>
      </c>
      <c r="AM50" s="12">
        <v>2.4199999999999999E-2</v>
      </c>
      <c r="AN50" s="10">
        <f t="shared" si="69"/>
        <v>9.68</v>
      </c>
      <c r="AO50" s="13">
        <v>0.20730000000000001</v>
      </c>
      <c r="AP50" s="10">
        <f t="shared" si="70"/>
        <v>82.92</v>
      </c>
      <c r="AQ50" s="13">
        <v>0.1024</v>
      </c>
      <c r="AR50" s="10">
        <f>(AQ50*W50)/2</f>
        <v>20.48</v>
      </c>
      <c r="AS50" s="14">
        <f t="shared" si="72"/>
        <v>2416.1839999999997</v>
      </c>
    </row>
    <row r="51" spans="2:45" ht="18.899999999999999" customHeight="1" x14ac:dyDescent="0.2">
      <c r="B51" s="15">
        <v>48</v>
      </c>
      <c r="C51" s="18" t="s">
        <v>17</v>
      </c>
      <c r="D51" s="15" t="s">
        <v>18</v>
      </c>
      <c r="E51" s="15" t="s">
        <v>19</v>
      </c>
      <c r="F51" s="15">
        <v>7642461769</v>
      </c>
      <c r="G51" s="15" t="s">
        <v>20</v>
      </c>
      <c r="H51" s="15" t="s">
        <v>52</v>
      </c>
      <c r="I51" s="15" t="s">
        <v>54</v>
      </c>
      <c r="J51" s="15"/>
      <c r="K51" s="15" t="s">
        <v>39</v>
      </c>
      <c r="L51" s="15" t="s">
        <v>43</v>
      </c>
      <c r="M51" s="8" t="s">
        <v>55</v>
      </c>
      <c r="N51" s="15">
        <v>63697505</v>
      </c>
      <c r="O51" s="15" t="s">
        <v>202</v>
      </c>
      <c r="P51" s="15" t="s">
        <v>25</v>
      </c>
      <c r="Q51" s="15">
        <v>12432</v>
      </c>
      <c r="R51" s="15"/>
      <c r="S51" s="15" t="s">
        <v>25</v>
      </c>
      <c r="T51" s="20">
        <v>4</v>
      </c>
      <c r="U51" s="15">
        <v>12432</v>
      </c>
      <c r="V51" s="15"/>
      <c r="W51" s="17">
        <f t="shared" si="60"/>
        <v>12432</v>
      </c>
      <c r="X51" s="5">
        <f t="shared" si="61"/>
        <v>12432</v>
      </c>
      <c r="Y51" s="5">
        <f t="shared" si="62"/>
        <v>0</v>
      </c>
      <c r="Z51" s="6">
        <f t="shared" si="63"/>
        <v>12.432</v>
      </c>
      <c r="AA51" s="7">
        <v>1</v>
      </c>
      <c r="AB51" s="8" t="s">
        <v>418</v>
      </c>
      <c r="AC51" s="9">
        <v>3.84</v>
      </c>
      <c r="AD51" s="10">
        <f t="shared" si="64"/>
        <v>46.08</v>
      </c>
      <c r="AE51" s="11">
        <v>0.08</v>
      </c>
      <c r="AF51" s="10">
        <f t="shared" si="65"/>
        <v>3.84</v>
      </c>
      <c r="AG51" s="11">
        <v>11.04</v>
      </c>
      <c r="AH51" s="10">
        <f t="shared" si="66"/>
        <v>529.91999999999996</v>
      </c>
      <c r="AI51" s="9">
        <v>4.96</v>
      </c>
      <c r="AJ51" s="10">
        <f t="shared" si="67"/>
        <v>61.66272</v>
      </c>
      <c r="AK51" s="11">
        <v>0</v>
      </c>
      <c r="AL51" s="10">
        <f t="shared" si="68"/>
        <v>0</v>
      </c>
      <c r="AM51" s="12">
        <v>2.4199999999999999E-2</v>
      </c>
      <c r="AN51" s="10">
        <f t="shared" si="69"/>
        <v>300.8544</v>
      </c>
      <c r="AO51" s="13">
        <v>0.15540000000000001</v>
      </c>
      <c r="AP51" s="10">
        <f t="shared" si="70"/>
        <v>1931.9328</v>
      </c>
      <c r="AQ51" s="13">
        <v>13.25</v>
      </c>
      <c r="AR51" s="10">
        <f t="shared" ref="AR51:AR54" si="75">(AQ51*12)</f>
        <v>159</v>
      </c>
      <c r="AS51" s="14">
        <f t="shared" si="72"/>
        <v>3033.2899200000002</v>
      </c>
    </row>
    <row r="52" spans="2:45" ht="18.899999999999999" customHeight="1" x14ac:dyDescent="0.2">
      <c r="B52" s="15">
        <v>49</v>
      </c>
      <c r="C52" s="18" t="s">
        <v>17</v>
      </c>
      <c r="D52" s="15" t="s">
        <v>18</v>
      </c>
      <c r="E52" s="15" t="s">
        <v>19</v>
      </c>
      <c r="F52" s="15">
        <v>7642461769</v>
      </c>
      <c r="G52" s="34" t="s">
        <v>475</v>
      </c>
      <c r="H52" s="15" t="s">
        <v>230</v>
      </c>
      <c r="I52" s="15" t="s">
        <v>105</v>
      </c>
      <c r="J52" s="15"/>
      <c r="K52" s="15" t="s">
        <v>23</v>
      </c>
      <c r="L52" s="15" t="s">
        <v>21</v>
      </c>
      <c r="M52" s="8" t="s">
        <v>233</v>
      </c>
      <c r="N52" s="15">
        <v>66251677</v>
      </c>
      <c r="O52" s="15" t="s">
        <v>202</v>
      </c>
      <c r="P52" s="15" t="s">
        <v>174</v>
      </c>
      <c r="Q52" s="15">
        <v>10</v>
      </c>
      <c r="R52" s="15">
        <v>20</v>
      </c>
      <c r="S52" s="15" t="s">
        <v>174</v>
      </c>
      <c r="T52" s="20">
        <v>15</v>
      </c>
      <c r="U52" s="15">
        <v>10</v>
      </c>
      <c r="V52" s="15">
        <v>20</v>
      </c>
      <c r="W52" s="17">
        <f t="shared" si="60"/>
        <v>30</v>
      </c>
      <c r="X52" s="5">
        <f t="shared" si="61"/>
        <v>10</v>
      </c>
      <c r="Y52" s="5">
        <f t="shared" si="62"/>
        <v>20</v>
      </c>
      <c r="Z52" s="6">
        <f t="shared" si="63"/>
        <v>0.03</v>
      </c>
      <c r="AA52" s="7">
        <v>1</v>
      </c>
      <c r="AB52" s="8" t="s">
        <v>418</v>
      </c>
      <c r="AC52" s="9">
        <v>3.84</v>
      </c>
      <c r="AD52" s="10">
        <f t="shared" si="64"/>
        <v>46.08</v>
      </c>
      <c r="AE52" s="11">
        <v>0.08</v>
      </c>
      <c r="AF52" s="10">
        <f t="shared" si="65"/>
        <v>14.399999999999999</v>
      </c>
      <c r="AG52" s="11">
        <v>6.88</v>
      </c>
      <c r="AH52" s="10">
        <f>AG52*AB52*T52</f>
        <v>1238.4000000000001</v>
      </c>
      <c r="AI52" s="9">
        <v>4.96</v>
      </c>
      <c r="AJ52" s="10">
        <f t="shared" si="67"/>
        <v>0.14879999999999999</v>
      </c>
      <c r="AK52" s="11">
        <v>0</v>
      </c>
      <c r="AL52" s="10">
        <f t="shared" si="68"/>
        <v>0</v>
      </c>
      <c r="AM52" s="12">
        <v>2.4199999999999999E-2</v>
      </c>
      <c r="AN52" s="10">
        <f t="shared" si="69"/>
        <v>0.72599999999999998</v>
      </c>
      <c r="AO52" s="13">
        <v>0.20730000000000001</v>
      </c>
      <c r="AP52" s="10">
        <f t="shared" si="70"/>
        <v>6.2190000000000003</v>
      </c>
      <c r="AQ52" s="13">
        <v>13.25</v>
      </c>
      <c r="AR52" s="10">
        <f t="shared" si="75"/>
        <v>159</v>
      </c>
      <c r="AS52" s="14">
        <f>AR52+AP52+AN52+AJ52+AH52+AF52+AD52+AL52</f>
        <v>1464.9738000000002</v>
      </c>
    </row>
    <row r="53" spans="2:45" ht="18.899999999999999" customHeight="1" x14ac:dyDescent="0.2">
      <c r="B53" s="15">
        <v>50</v>
      </c>
      <c r="C53" s="18" t="s">
        <v>17</v>
      </c>
      <c r="D53" s="15" t="s">
        <v>18</v>
      </c>
      <c r="E53" s="15" t="s">
        <v>19</v>
      </c>
      <c r="F53" s="15">
        <v>7642461769</v>
      </c>
      <c r="G53" s="15" t="s">
        <v>221</v>
      </c>
      <c r="H53" s="15" t="s">
        <v>124</v>
      </c>
      <c r="I53" s="15"/>
      <c r="J53" s="15"/>
      <c r="K53" s="15" t="s">
        <v>23</v>
      </c>
      <c r="L53" s="15" t="s">
        <v>21</v>
      </c>
      <c r="M53" s="8" t="s">
        <v>222</v>
      </c>
      <c r="N53" s="15">
        <v>63007138</v>
      </c>
      <c r="O53" s="15" t="s">
        <v>202</v>
      </c>
      <c r="P53" s="15" t="s">
        <v>174</v>
      </c>
      <c r="Q53" s="15">
        <v>300</v>
      </c>
      <c r="R53" s="15">
        <v>698</v>
      </c>
      <c r="S53" s="15" t="s">
        <v>174</v>
      </c>
      <c r="T53" s="20">
        <v>9</v>
      </c>
      <c r="U53" s="15">
        <v>300</v>
      </c>
      <c r="V53" s="15">
        <v>698</v>
      </c>
      <c r="W53" s="17">
        <f t="shared" si="60"/>
        <v>998</v>
      </c>
      <c r="X53" s="5">
        <f t="shared" si="61"/>
        <v>300</v>
      </c>
      <c r="Y53" s="5">
        <f t="shared" si="62"/>
        <v>698</v>
      </c>
      <c r="Z53" s="6">
        <f t="shared" si="63"/>
        <v>0.998</v>
      </c>
      <c r="AA53" s="7">
        <v>1</v>
      </c>
      <c r="AB53" s="8" t="s">
        <v>418</v>
      </c>
      <c r="AC53" s="9">
        <v>3.84</v>
      </c>
      <c r="AD53" s="10">
        <f t="shared" si="64"/>
        <v>46.08</v>
      </c>
      <c r="AE53" s="11">
        <v>0.08</v>
      </c>
      <c r="AF53" s="10">
        <f t="shared" si="65"/>
        <v>8.64</v>
      </c>
      <c r="AG53" s="11">
        <v>6.88</v>
      </c>
      <c r="AH53" s="10">
        <f t="shared" ref="AH53:AH63" si="76">AG53*AB53*T53</f>
        <v>743.04</v>
      </c>
      <c r="AI53" s="9">
        <v>4.96</v>
      </c>
      <c r="AJ53" s="10">
        <f t="shared" si="67"/>
        <v>4.9500799999999998</v>
      </c>
      <c r="AK53" s="11">
        <v>0</v>
      </c>
      <c r="AL53" s="10">
        <f t="shared" si="68"/>
        <v>0</v>
      </c>
      <c r="AM53" s="12">
        <v>2.4199999999999999E-2</v>
      </c>
      <c r="AN53" s="10">
        <f t="shared" si="69"/>
        <v>24.151599999999998</v>
      </c>
      <c r="AO53" s="13">
        <v>0.20730000000000001</v>
      </c>
      <c r="AP53" s="10">
        <f t="shared" si="70"/>
        <v>206.8854</v>
      </c>
      <c r="AQ53" s="13">
        <v>13.25</v>
      </c>
      <c r="AR53" s="10">
        <f t="shared" si="75"/>
        <v>159</v>
      </c>
      <c r="AS53" s="14">
        <f t="shared" ref="AS53:AS63" si="77">AR53+AP53+AN53+AJ53+AH53+AF53+AD53+AL53</f>
        <v>1192.7470799999999</v>
      </c>
    </row>
    <row r="54" spans="2:45" ht="18.899999999999999" customHeight="1" x14ac:dyDescent="0.2">
      <c r="B54" s="15">
        <v>51</v>
      </c>
      <c r="C54" s="18" t="s">
        <v>17</v>
      </c>
      <c r="D54" s="15" t="s">
        <v>18</v>
      </c>
      <c r="E54" s="15" t="s">
        <v>19</v>
      </c>
      <c r="F54" s="15">
        <v>7642461769</v>
      </c>
      <c r="G54" s="15" t="s">
        <v>31</v>
      </c>
      <c r="H54" s="15" t="s">
        <v>56</v>
      </c>
      <c r="I54" s="15" t="s">
        <v>57</v>
      </c>
      <c r="J54" s="15"/>
      <c r="K54" s="15" t="s">
        <v>39</v>
      </c>
      <c r="L54" s="15" t="s">
        <v>43</v>
      </c>
      <c r="M54" s="8" t="s">
        <v>58</v>
      </c>
      <c r="N54" s="15">
        <v>80075617</v>
      </c>
      <c r="O54" s="15" t="s">
        <v>202</v>
      </c>
      <c r="P54" s="15" t="s">
        <v>25</v>
      </c>
      <c r="Q54" s="15">
        <v>3416</v>
      </c>
      <c r="R54" s="15"/>
      <c r="S54" s="15" t="s">
        <v>25</v>
      </c>
      <c r="T54" s="20">
        <v>2</v>
      </c>
      <c r="U54" s="15">
        <v>3416</v>
      </c>
      <c r="V54" s="15"/>
      <c r="W54" s="17">
        <f t="shared" si="60"/>
        <v>3416</v>
      </c>
      <c r="X54" s="5">
        <f t="shared" si="61"/>
        <v>3416</v>
      </c>
      <c r="Y54" s="5">
        <f t="shared" si="62"/>
        <v>0</v>
      </c>
      <c r="Z54" s="6">
        <f t="shared" si="63"/>
        <v>3.4159999999999999</v>
      </c>
      <c r="AA54" s="7">
        <v>1</v>
      </c>
      <c r="AB54" s="8" t="s">
        <v>418</v>
      </c>
      <c r="AC54" s="9">
        <v>3.84</v>
      </c>
      <c r="AD54" s="10">
        <f t="shared" si="64"/>
        <v>46.08</v>
      </c>
      <c r="AE54" s="11">
        <v>0.08</v>
      </c>
      <c r="AF54" s="10">
        <f t="shared" si="65"/>
        <v>1.92</v>
      </c>
      <c r="AG54" s="11">
        <v>11.04</v>
      </c>
      <c r="AH54" s="10">
        <f t="shared" si="76"/>
        <v>264.95999999999998</v>
      </c>
      <c r="AI54" s="9">
        <v>4.96</v>
      </c>
      <c r="AJ54" s="10">
        <f t="shared" si="67"/>
        <v>16.943359999999998</v>
      </c>
      <c r="AK54" s="11">
        <v>0</v>
      </c>
      <c r="AL54" s="10">
        <f t="shared" si="68"/>
        <v>0</v>
      </c>
      <c r="AM54" s="12">
        <v>2.4199999999999999E-2</v>
      </c>
      <c r="AN54" s="10">
        <f t="shared" si="69"/>
        <v>82.667199999999994</v>
      </c>
      <c r="AO54" s="13">
        <v>0.15540000000000001</v>
      </c>
      <c r="AP54" s="10">
        <f t="shared" si="70"/>
        <v>530.84640000000002</v>
      </c>
      <c r="AQ54" s="13">
        <v>13.25</v>
      </c>
      <c r="AR54" s="10">
        <f t="shared" si="75"/>
        <v>159</v>
      </c>
      <c r="AS54" s="14">
        <f t="shared" si="77"/>
        <v>1102.41696</v>
      </c>
    </row>
    <row r="55" spans="2:45" ht="18.899999999999999" customHeight="1" x14ac:dyDescent="0.2">
      <c r="B55" s="15">
        <v>52</v>
      </c>
      <c r="C55" s="18" t="s">
        <v>17</v>
      </c>
      <c r="D55" s="15" t="s">
        <v>18</v>
      </c>
      <c r="E55" s="15" t="s">
        <v>19</v>
      </c>
      <c r="F55" s="15">
        <v>7642461769</v>
      </c>
      <c r="G55" s="15" t="s">
        <v>238</v>
      </c>
      <c r="H55" s="15" t="s">
        <v>76</v>
      </c>
      <c r="I55" s="15"/>
      <c r="J55" s="15"/>
      <c r="K55" s="15" t="s">
        <v>23</v>
      </c>
      <c r="L55" s="15" t="s">
        <v>21</v>
      </c>
      <c r="M55" s="8" t="s">
        <v>269</v>
      </c>
      <c r="N55" s="15">
        <v>63003309</v>
      </c>
      <c r="O55" s="15" t="s">
        <v>202</v>
      </c>
      <c r="P55" s="15" t="s">
        <v>174</v>
      </c>
      <c r="Q55" s="15">
        <v>60</v>
      </c>
      <c r="R55" s="15">
        <v>180</v>
      </c>
      <c r="S55" s="15" t="s">
        <v>174</v>
      </c>
      <c r="T55" s="20">
        <v>11</v>
      </c>
      <c r="U55" s="15">
        <v>60</v>
      </c>
      <c r="V55" s="15">
        <v>180</v>
      </c>
      <c r="W55" s="17">
        <f t="shared" si="60"/>
        <v>240</v>
      </c>
      <c r="X55" s="5">
        <f t="shared" si="61"/>
        <v>60</v>
      </c>
      <c r="Y55" s="5">
        <f t="shared" si="62"/>
        <v>180</v>
      </c>
      <c r="Z55" s="6">
        <f t="shared" si="63"/>
        <v>0.24</v>
      </c>
      <c r="AA55" s="7">
        <v>1</v>
      </c>
      <c r="AB55" s="8" t="s">
        <v>418</v>
      </c>
      <c r="AC55" s="9">
        <v>3.84</v>
      </c>
      <c r="AD55" s="10">
        <f t="shared" si="64"/>
        <v>46.08</v>
      </c>
      <c r="AE55" s="11">
        <v>0.08</v>
      </c>
      <c r="AF55" s="10">
        <f t="shared" si="65"/>
        <v>10.559999999999999</v>
      </c>
      <c r="AG55" s="11">
        <v>6.88</v>
      </c>
      <c r="AH55" s="10">
        <f t="shared" si="76"/>
        <v>908.16000000000008</v>
      </c>
      <c r="AI55" s="9">
        <v>4.96</v>
      </c>
      <c r="AJ55" s="10">
        <f t="shared" si="67"/>
        <v>1.1903999999999999</v>
      </c>
      <c r="AK55" s="11">
        <v>0</v>
      </c>
      <c r="AL55" s="10">
        <f t="shared" si="68"/>
        <v>0</v>
      </c>
      <c r="AM55" s="12">
        <v>2.4199999999999999E-2</v>
      </c>
      <c r="AN55" s="10">
        <f t="shared" si="69"/>
        <v>5.8079999999999998</v>
      </c>
      <c r="AO55" s="13">
        <v>0.20730000000000001</v>
      </c>
      <c r="AP55" s="10">
        <f t="shared" si="70"/>
        <v>49.752000000000002</v>
      </c>
      <c r="AQ55" s="13">
        <v>13.25</v>
      </c>
      <c r="AR55" s="10">
        <f>(AQ55*12)</f>
        <v>159</v>
      </c>
      <c r="AS55" s="14">
        <f t="shared" si="77"/>
        <v>1180.5504000000001</v>
      </c>
    </row>
    <row r="56" spans="2:45" ht="18.899999999999999" customHeight="1" x14ac:dyDescent="0.2">
      <c r="B56" s="15">
        <v>53</v>
      </c>
      <c r="C56" s="18" t="s">
        <v>17</v>
      </c>
      <c r="D56" s="15" t="s">
        <v>18</v>
      </c>
      <c r="E56" s="15" t="s">
        <v>19</v>
      </c>
      <c r="F56" s="15">
        <v>7642461769</v>
      </c>
      <c r="G56" s="15" t="s">
        <v>229</v>
      </c>
      <c r="H56" s="15" t="s">
        <v>230</v>
      </c>
      <c r="I56" s="15" t="s">
        <v>231</v>
      </c>
      <c r="J56" s="15"/>
      <c r="K56" s="15" t="s">
        <v>23</v>
      </c>
      <c r="L56" s="15" t="s">
        <v>21</v>
      </c>
      <c r="M56" s="8" t="s">
        <v>232</v>
      </c>
      <c r="N56" s="15">
        <v>66251685</v>
      </c>
      <c r="O56" s="15" t="s">
        <v>202</v>
      </c>
      <c r="P56" s="15" t="s">
        <v>174</v>
      </c>
      <c r="Q56" s="15">
        <v>400</v>
      </c>
      <c r="R56" s="15">
        <v>950</v>
      </c>
      <c r="S56" s="15" t="s">
        <v>174</v>
      </c>
      <c r="T56" s="20">
        <v>11</v>
      </c>
      <c r="U56" s="15">
        <v>400</v>
      </c>
      <c r="V56" s="15">
        <v>950</v>
      </c>
      <c r="W56" s="17">
        <f t="shared" si="60"/>
        <v>1350</v>
      </c>
      <c r="X56" s="5">
        <f t="shared" si="61"/>
        <v>400</v>
      </c>
      <c r="Y56" s="5">
        <f t="shared" si="62"/>
        <v>950</v>
      </c>
      <c r="Z56" s="6">
        <f t="shared" si="63"/>
        <v>1.35</v>
      </c>
      <c r="AA56" s="7">
        <v>1</v>
      </c>
      <c r="AB56" s="8" t="s">
        <v>418</v>
      </c>
      <c r="AC56" s="9">
        <v>3.84</v>
      </c>
      <c r="AD56" s="10">
        <f t="shared" si="64"/>
        <v>46.08</v>
      </c>
      <c r="AE56" s="11">
        <v>0.08</v>
      </c>
      <c r="AF56" s="10">
        <f t="shared" si="65"/>
        <v>10.559999999999999</v>
      </c>
      <c r="AG56" s="11">
        <v>6.88</v>
      </c>
      <c r="AH56" s="10">
        <f t="shared" si="76"/>
        <v>908.16000000000008</v>
      </c>
      <c r="AI56" s="9">
        <v>4.96</v>
      </c>
      <c r="AJ56" s="10">
        <f t="shared" si="67"/>
        <v>6.6960000000000006</v>
      </c>
      <c r="AK56" s="11">
        <v>0</v>
      </c>
      <c r="AL56" s="10">
        <f t="shared" si="68"/>
        <v>0</v>
      </c>
      <c r="AM56" s="12">
        <v>2.4199999999999999E-2</v>
      </c>
      <c r="AN56" s="10">
        <f t="shared" si="69"/>
        <v>32.67</v>
      </c>
      <c r="AO56" s="13">
        <v>0.20730000000000001</v>
      </c>
      <c r="AP56" s="10">
        <f t="shared" si="70"/>
        <v>279.85500000000002</v>
      </c>
      <c r="AQ56" s="13">
        <v>13.25</v>
      </c>
      <c r="AR56" s="10">
        <f t="shared" ref="AR56:AR58" si="78">(AQ56*12)</f>
        <v>159</v>
      </c>
      <c r="AS56" s="14">
        <f t="shared" si="77"/>
        <v>1443.021</v>
      </c>
    </row>
    <row r="57" spans="2:45" ht="18.899999999999999" customHeight="1" x14ac:dyDescent="0.2">
      <c r="B57" s="15">
        <v>54</v>
      </c>
      <c r="C57" s="18" t="s">
        <v>17</v>
      </c>
      <c r="D57" s="15" t="s">
        <v>18</v>
      </c>
      <c r="E57" s="15" t="s">
        <v>19</v>
      </c>
      <c r="F57" s="15">
        <v>7642461769</v>
      </c>
      <c r="G57" s="15" t="s">
        <v>31</v>
      </c>
      <c r="H57" s="15" t="s">
        <v>38</v>
      </c>
      <c r="I57" s="15" t="s">
        <v>454</v>
      </c>
      <c r="J57" s="15">
        <v>4</v>
      </c>
      <c r="K57" s="15" t="s">
        <v>39</v>
      </c>
      <c r="L57" s="15" t="s">
        <v>43</v>
      </c>
      <c r="M57" s="8" t="s">
        <v>45</v>
      </c>
      <c r="N57" s="15">
        <v>80325377</v>
      </c>
      <c r="O57" s="15" t="s">
        <v>202</v>
      </c>
      <c r="P57" s="15" t="s">
        <v>25</v>
      </c>
      <c r="Q57" s="15">
        <v>6196</v>
      </c>
      <c r="R57" s="15"/>
      <c r="S57" s="15" t="s">
        <v>25</v>
      </c>
      <c r="T57" s="20">
        <v>4</v>
      </c>
      <c r="U57" s="15">
        <v>6196</v>
      </c>
      <c r="V57" s="15"/>
      <c r="W57" s="17">
        <f t="shared" si="60"/>
        <v>6196</v>
      </c>
      <c r="X57" s="5">
        <f t="shared" si="61"/>
        <v>6196</v>
      </c>
      <c r="Y57" s="5">
        <f t="shared" si="62"/>
        <v>0</v>
      </c>
      <c r="Z57" s="6">
        <f t="shared" si="63"/>
        <v>6.1959999999999997</v>
      </c>
      <c r="AA57" s="7">
        <v>1</v>
      </c>
      <c r="AB57" s="8" t="s">
        <v>418</v>
      </c>
      <c r="AC57" s="9">
        <v>3.84</v>
      </c>
      <c r="AD57" s="10">
        <f t="shared" si="64"/>
        <v>46.08</v>
      </c>
      <c r="AE57" s="11">
        <v>0.08</v>
      </c>
      <c r="AF57" s="10">
        <f t="shared" si="65"/>
        <v>3.84</v>
      </c>
      <c r="AG57" s="11">
        <v>11.04</v>
      </c>
      <c r="AH57" s="10">
        <f t="shared" si="76"/>
        <v>529.91999999999996</v>
      </c>
      <c r="AI57" s="9">
        <v>4.96</v>
      </c>
      <c r="AJ57" s="10">
        <f t="shared" si="67"/>
        <v>30.732159999999997</v>
      </c>
      <c r="AK57" s="11">
        <v>0</v>
      </c>
      <c r="AL57" s="10">
        <f t="shared" si="68"/>
        <v>0</v>
      </c>
      <c r="AM57" s="12">
        <v>2.4199999999999999E-2</v>
      </c>
      <c r="AN57" s="10">
        <f t="shared" si="69"/>
        <v>149.94319999999999</v>
      </c>
      <c r="AO57" s="13">
        <v>0.15540000000000001</v>
      </c>
      <c r="AP57" s="10">
        <f t="shared" si="70"/>
        <v>962.85840000000007</v>
      </c>
      <c r="AQ57" s="13">
        <v>13.25</v>
      </c>
      <c r="AR57" s="10">
        <f t="shared" si="78"/>
        <v>159</v>
      </c>
      <c r="AS57" s="14">
        <f t="shared" si="77"/>
        <v>1882.3737599999997</v>
      </c>
    </row>
    <row r="58" spans="2:45" ht="18.899999999999999" customHeight="1" x14ac:dyDescent="0.2">
      <c r="B58" s="15">
        <v>55</v>
      </c>
      <c r="C58" s="18" t="s">
        <v>17</v>
      </c>
      <c r="D58" s="15" t="s">
        <v>18</v>
      </c>
      <c r="E58" s="15" t="s">
        <v>19</v>
      </c>
      <c r="F58" s="15">
        <v>7642461769</v>
      </c>
      <c r="G58" s="15" t="s">
        <v>20</v>
      </c>
      <c r="H58" s="15" t="s">
        <v>68</v>
      </c>
      <c r="I58" s="15"/>
      <c r="J58" s="15"/>
      <c r="K58" s="15" t="s">
        <v>23</v>
      </c>
      <c r="L58" s="15" t="s">
        <v>21</v>
      </c>
      <c r="M58" s="8" t="s">
        <v>187</v>
      </c>
      <c r="N58" s="15">
        <v>25342023</v>
      </c>
      <c r="O58" s="15" t="s">
        <v>202</v>
      </c>
      <c r="P58" s="15" t="s">
        <v>25</v>
      </c>
      <c r="Q58" s="15">
        <v>1900</v>
      </c>
      <c r="R58" s="15"/>
      <c r="S58" s="15" t="s">
        <v>25</v>
      </c>
      <c r="T58" s="20">
        <v>1</v>
      </c>
      <c r="U58" s="15">
        <v>1900</v>
      </c>
      <c r="V58" s="15"/>
      <c r="W58" s="17">
        <f t="shared" si="60"/>
        <v>1900</v>
      </c>
      <c r="X58" s="5">
        <f t="shared" si="61"/>
        <v>1900</v>
      </c>
      <c r="Y58" s="5">
        <f t="shared" si="62"/>
        <v>0</v>
      </c>
      <c r="Z58" s="6">
        <f t="shared" si="63"/>
        <v>1.9</v>
      </c>
      <c r="AA58" s="7">
        <v>1</v>
      </c>
      <c r="AB58" s="8" t="s">
        <v>418</v>
      </c>
      <c r="AC58" s="9">
        <v>3.84</v>
      </c>
      <c r="AD58" s="10">
        <f t="shared" si="64"/>
        <v>46.08</v>
      </c>
      <c r="AE58" s="11">
        <v>0.08</v>
      </c>
      <c r="AF58" s="10">
        <f t="shared" si="65"/>
        <v>0.96</v>
      </c>
      <c r="AG58" s="11">
        <v>11.04</v>
      </c>
      <c r="AH58" s="10">
        <f t="shared" si="76"/>
        <v>132.47999999999999</v>
      </c>
      <c r="AI58" s="9">
        <v>4.96</v>
      </c>
      <c r="AJ58" s="10">
        <f t="shared" si="67"/>
        <v>9.4239999999999995</v>
      </c>
      <c r="AK58" s="11">
        <v>0</v>
      </c>
      <c r="AL58" s="10">
        <f t="shared" si="68"/>
        <v>0</v>
      </c>
      <c r="AM58" s="12">
        <v>2.4199999999999999E-2</v>
      </c>
      <c r="AN58" s="10">
        <f t="shared" si="69"/>
        <v>45.98</v>
      </c>
      <c r="AO58" s="13">
        <v>0.15540000000000001</v>
      </c>
      <c r="AP58" s="10">
        <f t="shared" si="70"/>
        <v>295.26000000000005</v>
      </c>
      <c r="AQ58" s="13">
        <v>13.25</v>
      </c>
      <c r="AR58" s="10">
        <f t="shared" si="78"/>
        <v>159</v>
      </c>
      <c r="AS58" s="14">
        <f t="shared" si="77"/>
        <v>689.18400000000008</v>
      </c>
    </row>
    <row r="59" spans="2:45" ht="18.899999999999999" customHeight="1" x14ac:dyDescent="0.2">
      <c r="B59" s="15">
        <v>56</v>
      </c>
      <c r="C59" s="18" t="s">
        <v>17</v>
      </c>
      <c r="D59" s="15" t="s">
        <v>18</v>
      </c>
      <c r="E59" s="15" t="s">
        <v>19</v>
      </c>
      <c r="F59" s="15">
        <v>7642461769</v>
      </c>
      <c r="G59" s="15" t="s">
        <v>238</v>
      </c>
      <c r="H59" s="15" t="s">
        <v>76</v>
      </c>
      <c r="I59" s="15"/>
      <c r="J59" s="15"/>
      <c r="K59" s="15" t="s">
        <v>23</v>
      </c>
      <c r="L59" s="15" t="s">
        <v>21</v>
      </c>
      <c r="M59" s="8" t="s">
        <v>262</v>
      </c>
      <c r="N59" s="15">
        <v>56194428</v>
      </c>
      <c r="O59" s="15" t="s">
        <v>202</v>
      </c>
      <c r="P59" s="15" t="s">
        <v>174</v>
      </c>
      <c r="Q59" s="15">
        <v>1215</v>
      </c>
      <c r="R59" s="15">
        <v>2460</v>
      </c>
      <c r="S59" s="15" t="s">
        <v>174</v>
      </c>
      <c r="T59" s="20">
        <v>17</v>
      </c>
      <c r="U59" s="15">
        <v>1215</v>
      </c>
      <c r="V59" s="15">
        <v>2460</v>
      </c>
      <c r="W59" s="17">
        <f t="shared" si="60"/>
        <v>3675</v>
      </c>
      <c r="X59" s="5">
        <f t="shared" si="61"/>
        <v>1215</v>
      </c>
      <c r="Y59" s="5">
        <f t="shared" si="62"/>
        <v>2460</v>
      </c>
      <c r="Z59" s="6">
        <f t="shared" si="63"/>
        <v>3.6749999999999998</v>
      </c>
      <c r="AA59" s="7">
        <v>1</v>
      </c>
      <c r="AB59" s="8" t="s">
        <v>418</v>
      </c>
      <c r="AC59" s="9">
        <v>3.84</v>
      </c>
      <c r="AD59" s="10">
        <f t="shared" si="64"/>
        <v>46.08</v>
      </c>
      <c r="AE59" s="11">
        <v>0.08</v>
      </c>
      <c r="AF59" s="10">
        <f t="shared" si="65"/>
        <v>16.32</v>
      </c>
      <c r="AG59" s="11">
        <v>6.88</v>
      </c>
      <c r="AH59" s="10">
        <f t="shared" si="76"/>
        <v>1403.52</v>
      </c>
      <c r="AI59" s="9">
        <v>4.96</v>
      </c>
      <c r="AJ59" s="10">
        <f t="shared" si="67"/>
        <v>18.227999999999998</v>
      </c>
      <c r="AK59" s="11">
        <v>0</v>
      </c>
      <c r="AL59" s="10">
        <f t="shared" si="68"/>
        <v>0</v>
      </c>
      <c r="AM59" s="12">
        <v>2.4199999999999999E-2</v>
      </c>
      <c r="AN59" s="10">
        <f t="shared" si="69"/>
        <v>88.935000000000002</v>
      </c>
      <c r="AO59" s="13">
        <v>0.20730000000000001</v>
      </c>
      <c r="AP59" s="10">
        <f t="shared" si="70"/>
        <v>761.8275000000001</v>
      </c>
      <c r="AQ59" s="13">
        <v>0.1024</v>
      </c>
      <c r="AR59" s="10">
        <f>(AQ59*W59)/2</f>
        <v>188.16</v>
      </c>
      <c r="AS59" s="14">
        <f t="shared" si="77"/>
        <v>2523.0705000000003</v>
      </c>
    </row>
    <row r="60" spans="2:45" ht="18.899999999999999" customHeight="1" x14ac:dyDescent="0.2">
      <c r="B60" s="15">
        <v>57</v>
      </c>
      <c r="C60" s="18" t="s">
        <v>17</v>
      </c>
      <c r="D60" s="15" t="s">
        <v>18</v>
      </c>
      <c r="E60" s="15" t="s">
        <v>19</v>
      </c>
      <c r="F60" s="15">
        <v>7642461769</v>
      </c>
      <c r="G60" s="15" t="s">
        <v>31</v>
      </c>
      <c r="H60" s="15" t="s">
        <v>180</v>
      </c>
      <c r="I60" s="15" t="s">
        <v>181</v>
      </c>
      <c r="J60" s="15"/>
      <c r="K60" s="15" t="s">
        <v>23</v>
      </c>
      <c r="L60" s="15" t="s">
        <v>21</v>
      </c>
      <c r="M60" s="8" t="s">
        <v>182</v>
      </c>
      <c r="N60" s="15">
        <v>25693535</v>
      </c>
      <c r="O60" s="15" t="s">
        <v>202</v>
      </c>
      <c r="P60" s="15" t="s">
        <v>25</v>
      </c>
      <c r="Q60" s="15">
        <v>1300</v>
      </c>
      <c r="R60" s="15"/>
      <c r="S60" s="15" t="s">
        <v>25</v>
      </c>
      <c r="T60" s="20">
        <v>1</v>
      </c>
      <c r="U60" s="15">
        <v>1300</v>
      </c>
      <c r="V60" s="15"/>
      <c r="W60" s="17">
        <f t="shared" si="60"/>
        <v>1300</v>
      </c>
      <c r="X60" s="5">
        <f t="shared" si="61"/>
        <v>1300</v>
      </c>
      <c r="Y60" s="5">
        <f t="shared" si="62"/>
        <v>0</v>
      </c>
      <c r="Z60" s="6">
        <f t="shared" si="63"/>
        <v>1.3</v>
      </c>
      <c r="AA60" s="7">
        <v>1</v>
      </c>
      <c r="AB60" s="8" t="s">
        <v>418</v>
      </c>
      <c r="AC60" s="9">
        <v>3.84</v>
      </c>
      <c r="AD60" s="10">
        <f t="shared" si="64"/>
        <v>46.08</v>
      </c>
      <c r="AE60" s="11">
        <v>0.08</v>
      </c>
      <c r="AF60" s="10">
        <f t="shared" si="65"/>
        <v>0.96</v>
      </c>
      <c r="AG60" s="11">
        <v>11.04</v>
      </c>
      <c r="AH60" s="10">
        <f t="shared" si="76"/>
        <v>132.47999999999999</v>
      </c>
      <c r="AI60" s="9">
        <v>4.96</v>
      </c>
      <c r="AJ60" s="10">
        <f t="shared" si="67"/>
        <v>6.4480000000000004</v>
      </c>
      <c r="AK60" s="11">
        <v>0</v>
      </c>
      <c r="AL60" s="10">
        <f t="shared" si="68"/>
        <v>0</v>
      </c>
      <c r="AM60" s="12">
        <v>2.4199999999999999E-2</v>
      </c>
      <c r="AN60" s="10">
        <f t="shared" si="69"/>
        <v>31.46</v>
      </c>
      <c r="AO60" s="13">
        <v>0.15540000000000001</v>
      </c>
      <c r="AP60" s="10">
        <f t="shared" si="70"/>
        <v>202.02</v>
      </c>
      <c r="AQ60" s="13">
        <v>13.25</v>
      </c>
      <c r="AR60" s="10">
        <f t="shared" ref="AR60" si="79">(AQ60*12)</f>
        <v>159</v>
      </c>
      <c r="AS60" s="14">
        <f t="shared" si="77"/>
        <v>578.44799999999998</v>
      </c>
    </row>
    <row r="61" spans="2:45" ht="18.899999999999999" customHeight="1" x14ac:dyDescent="0.2">
      <c r="B61" s="15">
        <v>58</v>
      </c>
      <c r="C61" s="18" t="s">
        <v>17</v>
      </c>
      <c r="D61" s="15" t="s">
        <v>18</v>
      </c>
      <c r="E61" s="15" t="s">
        <v>19</v>
      </c>
      <c r="F61" s="15">
        <v>7642461769</v>
      </c>
      <c r="G61" s="15"/>
      <c r="H61" s="15" t="s">
        <v>295</v>
      </c>
      <c r="I61" s="15"/>
      <c r="J61" s="15"/>
      <c r="K61" s="15" t="s">
        <v>23</v>
      </c>
      <c r="L61" s="15" t="s">
        <v>21</v>
      </c>
      <c r="M61" s="8" t="s">
        <v>296</v>
      </c>
      <c r="N61" s="15">
        <v>63020107</v>
      </c>
      <c r="O61" s="15" t="s">
        <v>202</v>
      </c>
      <c r="P61" s="15" t="s">
        <v>174</v>
      </c>
      <c r="Q61" s="15">
        <v>6915</v>
      </c>
      <c r="R61" s="15">
        <v>12758</v>
      </c>
      <c r="S61" s="15" t="s">
        <v>174</v>
      </c>
      <c r="T61" s="20">
        <v>27</v>
      </c>
      <c r="U61" s="15">
        <v>6915</v>
      </c>
      <c r="V61" s="15">
        <v>12758</v>
      </c>
      <c r="W61" s="17">
        <f t="shared" si="60"/>
        <v>19673</v>
      </c>
      <c r="X61" s="5">
        <f t="shared" si="61"/>
        <v>6915</v>
      </c>
      <c r="Y61" s="5">
        <f t="shared" si="62"/>
        <v>12758</v>
      </c>
      <c r="Z61" s="6">
        <f t="shared" si="63"/>
        <v>19.672999999999998</v>
      </c>
      <c r="AA61" s="7">
        <v>1</v>
      </c>
      <c r="AB61" s="8" t="s">
        <v>418</v>
      </c>
      <c r="AC61" s="9">
        <v>3.84</v>
      </c>
      <c r="AD61" s="10">
        <f t="shared" si="64"/>
        <v>46.08</v>
      </c>
      <c r="AE61" s="11">
        <v>0.08</v>
      </c>
      <c r="AF61" s="10">
        <f t="shared" si="65"/>
        <v>25.919999999999998</v>
      </c>
      <c r="AG61" s="11">
        <v>6.88</v>
      </c>
      <c r="AH61" s="10">
        <f t="shared" si="76"/>
        <v>2229.12</v>
      </c>
      <c r="AI61" s="9">
        <v>4.96</v>
      </c>
      <c r="AJ61" s="10">
        <f t="shared" si="67"/>
        <v>97.578079999999986</v>
      </c>
      <c r="AK61" s="11">
        <v>0</v>
      </c>
      <c r="AL61" s="10">
        <f t="shared" si="68"/>
        <v>0</v>
      </c>
      <c r="AM61" s="12">
        <v>2.4199999999999999E-2</v>
      </c>
      <c r="AN61" s="10">
        <f t="shared" si="69"/>
        <v>476.08659999999998</v>
      </c>
      <c r="AO61" s="13">
        <v>0.20730000000000001</v>
      </c>
      <c r="AP61" s="10">
        <f t="shared" si="70"/>
        <v>4078.2129000000004</v>
      </c>
      <c r="AQ61" s="13">
        <v>0.1024</v>
      </c>
      <c r="AR61" s="10">
        <f>(AQ61*W61)/2</f>
        <v>1007.2576</v>
      </c>
      <c r="AS61" s="14">
        <f t="shared" si="77"/>
        <v>7960.2551800000001</v>
      </c>
    </row>
    <row r="62" spans="2:45" ht="18.899999999999999" customHeight="1" x14ac:dyDescent="0.2">
      <c r="B62" s="15">
        <v>59</v>
      </c>
      <c r="C62" s="18" t="s">
        <v>17</v>
      </c>
      <c r="D62" s="15" t="s">
        <v>18</v>
      </c>
      <c r="E62" s="15" t="s">
        <v>19</v>
      </c>
      <c r="F62" s="15">
        <v>7642461769</v>
      </c>
      <c r="G62" s="15" t="s">
        <v>238</v>
      </c>
      <c r="H62" s="15" t="s">
        <v>35</v>
      </c>
      <c r="I62" s="18" t="s">
        <v>239</v>
      </c>
      <c r="J62" s="15"/>
      <c r="K62" s="15" t="s">
        <v>23</v>
      </c>
      <c r="L62" s="15" t="s">
        <v>21</v>
      </c>
      <c r="M62" s="8" t="s">
        <v>240</v>
      </c>
      <c r="N62" s="15">
        <v>96778393</v>
      </c>
      <c r="O62" s="15" t="s">
        <v>202</v>
      </c>
      <c r="P62" s="15" t="s">
        <v>174</v>
      </c>
      <c r="Q62" s="15">
        <v>8816</v>
      </c>
      <c r="R62" s="15">
        <v>13058</v>
      </c>
      <c r="S62" s="15" t="s">
        <v>174</v>
      </c>
      <c r="T62" s="20">
        <v>27</v>
      </c>
      <c r="U62" s="15">
        <v>8816</v>
      </c>
      <c r="V62" s="15">
        <v>13058</v>
      </c>
      <c r="W62" s="17">
        <f t="shared" si="60"/>
        <v>21874</v>
      </c>
      <c r="X62" s="5">
        <f t="shared" si="61"/>
        <v>8816</v>
      </c>
      <c r="Y62" s="5">
        <f t="shared" si="62"/>
        <v>13058</v>
      </c>
      <c r="Z62" s="6">
        <f t="shared" si="63"/>
        <v>21.873999999999999</v>
      </c>
      <c r="AA62" s="7">
        <v>1</v>
      </c>
      <c r="AB62" s="8" t="s">
        <v>418</v>
      </c>
      <c r="AC62" s="9">
        <v>3.84</v>
      </c>
      <c r="AD62" s="10">
        <f t="shared" si="64"/>
        <v>46.08</v>
      </c>
      <c r="AE62" s="11">
        <v>0.08</v>
      </c>
      <c r="AF62" s="10">
        <f t="shared" si="65"/>
        <v>25.919999999999998</v>
      </c>
      <c r="AG62" s="11">
        <v>6.88</v>
      </c>
      <c r="AH62" s="10">
        <f t="shared" si="76"/>
        <v>2229.12</v>
      </c>
      <c r="AI62" s="9">
        <v>4.96</v>
      </c>
      <c r="AJ62" s="10">
        <f t="shared" si="67"/>
        <v>108.49503999999999</v>
      </c>
      <c r="AK62" s="11">
        <v>0</v>
      </c>
      <c r="AL62" s="10">
        <f t="shared" si="68"/>
        <v>0</v>
      </c>
      <c r="AM62" s="12">
        <v>2.4199999999999999E-2</v>
      </c>
      <c r="AN62" s="10">
        <f t="shared" si="69"/>
        <v>529.35079999999994</v>
      </c>
      <c r="AO62" s="13">
        <v>0.20730000000000001</v>
      </c>
      <c r="AP62" s="10">
        <f t="shared" si="70"/>
        <v>4534.4802</v>
      </c>
      <c r="AQ62" s="13">
        <v>0.1024</v>
      </c>
      <c r="AR62" s="10">
        <f>(AQ62*W62)/2</f>
        <v>1119.9488000000001</v>
      </c>
      <c r="AS62" s="14">
        <f t="shared" si="77"/>
        <v>8593.3948400000008</v>
      </c>
    </row>
    <row r="63" spans="2:45" ht="18.899999999999999" customHeight="1" x14ac:dyDescent="0.2">
      <c r="B63" s="15">
        <v>60</v>
      </c>
      <c r="C63" s="18" t="s">
        <v>17</v>
      </c>
      <c r="D63" s="15" t="s">
        <v>18</v>
      </c>
      <c r="E63" s="15" t="s">
        <v>19</v>
      </c>
      <c r="F63" s="15">
        <v>7642461769</v>
      </c>
      <c r="G63" s="15"/>
      <c r="H63" s="15" t="s">
        <v>98</v>
      </c>
      <c r="I63" s="15"/>
      <c r="J63" s="15"/>
      <c r="K63" s="15" t="s">
        <v>23</v>
      </c>
      <c r="L63" s="15" t="s">
        <v>21</v>
      </c>
      <c r="M63" s="8" t="s">
        <v>294</v>
      </c>
      <c r="N63" s="15">
        <v>66251689</v>
      </c>
      <c r="O63" s="15" t="s">
        <v>202</v>
      </c>
      <c r="P63" s="15" t="s">
        <v>174</v>
      </c>
      <c r="Q63" s="15">
        <v>941</v>
      </c>
      <c r="R63" s="15">
        <v>1448</v>
      </c>
      <c r="S63" s="15" t="s">
        <v>174</v>
      </c>
      <c r="T63" s="20">
        <v>27</v>
      </c>
      <c r="U63" s="15">
        <v>941</v>
      </c>
      <c r="V63" s="15">
        <v>1448</v>
      </c>
      <c r="W63" s="17">
        <f t="shared" si="60"/>
        <v>2389</v>
      </c>
      <c r="X63" s="5">
        <f t="shared" si="61"/>
        <v>941</v>
      </c>
      <c r="Y63" s="5">
        <f t="shared" si="62"/>
        <v>1448</v>
      </c>
      <c r="Z63" s="6">
        <f t="shared" si="63"/>
        <v>2.3889999999999998</v>
      </c>
      <c r="AA63" s="7">
        <v>1</v>
      </c>
      <c r="AB63" s="8" t="s">
        <v>418</v>
      </c>
      <c r="AC63" s="9">
        <v>3.84</v>
      </c>
      <c r="AD63" s="10">
        <f t="shared" si="64"/>
        <v>46.08</v>
      </c>
      <c r="AE63" s="11">
        <v>0.08</v>
      </c>
      <c r="AF63" s="10">
        <f t="shared" si="65"/>
        <v>25.919999999999998</v>
      </c>
      <c r="AG63" s="11">
        <v>6.88</v>
      </c>
      <c r="AH63" s="10">
        <f t="shared" si="76"/>
        <v>2229.12</v>
      </c>
      <c r="AI63" s="9">
        <v>4.96</v>
      </c>
      <c r="AJ63" s="10">
        <f t="shared" si="67"/>
        <v>11.84944</v>
      </c>
      <c r="AK63" s="11">
        <v>0</v>
      </c>
      <c r="AL63" s="10">
        <f t="shared" si="68"/>
        <v>0</v>
      </c>
      <c r="AM63" s="12">
        <v>2.4199999999999999E-2</v>
      </c>
      <c r="AN63" s="10">
        <f t="shared" si="69"/>
        <v>57.813800000000001</v>
      </c>
      <c r="AO63" s="13">
        <v>0.20730000000000001</v>
      </c>
      <c r="AP63" s="10">
        <f t="shared" si="70"/>
        <v>495.23970000000003</v>
      </c>
      <c r="AQ63" s="13">
        <v>0.1024</v>
      </c>
      <c r="AR63" s="10">
        <f>(AQ63*W63)/2</f>
        <v>122.3168</v>
      </c>
      <c r="AS63" s="14">
        <f t="shared" si="77"/>
        <v>2988.3397399999999</v>
      </c>
    </row>
    <row r="64" spans="2:45" ht="18.899999999999999" customHeight="1" x14ac:dyDescent="0.2">
      <c r="B64" s="15">
        <v>61</v>
      </c>
      <c r="C64" s="18" t="s">
        <v>17</v>
      </c>
      <c r="D64" s="15" t="s">
        <v>18</v>
      </c>
      <c r="E64" s="15" t="s">
        <v>19</v>
      </c>
      <c r="F64" s="15">
        <v>7642461769</v>
      </c>
      <c r="G64" s="15"/>
      <c r="H64" s="15" t="s">
        <v>78</v>
      </c>
      <c r="I64" s="15"/>
      <c r="J64" s="15"/>
      <c r="K64" s="15" t="s">
        <v>23</v>
      </c>
      <c r="L64" s="15" t="s">
        <v>21</v>
      </c>
      <c r="M64" s="8" t="s">
        <v>293</v>
      </c>
      <c r="N64" s="15">
        <v>66251738</v>
      </c>
      <c r="O64" s="15" t="s">
        <v>202</v>
      </c>
      <c r="P64" s="15" t="s">
        <v>174</v>
      </c>
      <c r="Q64" s="15">
        <v>151</v>
      </c>
      <c r="R64" s="15">
        <v>590</v>
      </c>
      <c r="S64" s="15" t="s">
        <v>174</v>
      </c>
      <c r="T64" s="20">
        <v>14</v>
      </c>
      <c r="U64" s="15">
        <v>151</v>
      </c>
      <c r="V64" s="15">
        <v>590</v>
      </c>
      <c r="W64" s="17">
        <f t="shared" ref="W64:W83" si="80">U64+V64</f>
        <v>741</v>
      </c>
      <c r="X64" s="5">
        <f t="shared" ref="X64:X83" si="81">U64</f>
        <v>151</v>
      </c>
      <c r="Y64" s="5">
        <f t="shared" ref="Y64:Y83" si="82">V64</f>
        <v>590</v>
      </c>
      <c r="Z64" s="6">
        <f t="shared" ref="Z64:Z83" si="83">(X64+Y64)/1000</f>
        <v>0.74099999999999999</v>
      </c>
      <c r="AA64" s="7">
        <v>1</v>
      </c>
      <c r="AB64" s="8" t="s">
        <v>418</v>
      </c>
      <c r="AC64" s="9">
        <v>3.84</v>
      </c>
      <c r="AD64" s="10">
        <f t="shared" ref="AD64:AD83" si="84">AC64*AB64*AA64</f>
        <v>46.08</v>
      </c>
      <c r="AE64" s="11">
        <v>0.08</v>
      </c>
      <c r="AF64" s="10">
        <f t="shared" ref="AF64:AF83" si="85">AE64*AB64*T64</f>
        <v>13.44</v>
      </c>
      <c r="AG64" s="11">
        <v>6.88</v>
      </c>
      <c r="AH64" s="10">
        <f t="shared" ref="AH64:AH83" si="86">AG64*AB64*T64</f>
        <v>1155.8400000000001</v>
      </c>
      <c r="AI64" s="9">
        <v>4.96</v>
      </c>
      <c r="AJ64" s="10">
        <f t="shared" ref="AJ64:AJ83" si="87">AI64*Z64</f>
        <v>3.67536</v>
      </c>
      <c r="AK64" s="11">
        <v>0</v>
      </c>
      <c r="AL64" s="10">
        <f t="shared" ref="AL64:AL83" si="88">AK64*Z64</f>
        <v>0</v>
      </c>
      <c r="AM64" s="12">
        <v>2.4199999999999999E-2</v>
      </c>
      <c r="AN64" s="10">
        <f t="shared" ref="AN64:AN83" si="89">AM64*W64</f>
        <v>17.932199999999998</v>
      </c>
      <c r="AO64" s="13">
        <v>0.20730000000000001</v>
      </c>
      <c r="AP64" s="10">
        <f t="shared" ref="AP64:AP83" si="90">AO64*W64</f>
        <v>153.60930000000002</v>
      </c>
      <c r="AQ64" s="13">
        <v>13.25</v>
      </c>
      <c r="AR64" s="10">
        <f t="shared" ref="AR64:AR66" si="91">(AQ64*12)</f>
        <v>159</v>
      </c>
      <c r="AS64" s="14">
        <f t="shared" ref="AS64:AS83" si="92">AR64+AP64+AN64+AJ64+AH64+AF64+AD64+AL64</f>
        <v>1549.5768600000001</v>
      </c>
    </row>
    <row r="65" spans="2:45" ht="18.899999999999999" customHeight="1" x14ac:dyDescent="0.2">
      <c r="B65" s="15">
        <v>62</v>
      </c>
      <c r="C65" s="18" t="s">
        <v>17</v>
      </c>
      <c r="D65" s="15" t="s">
        <v>18</v>
      </c>
      <c r="E65" s="15" t="s">
        <v>19</v>
      </c>
      <c r="F65" s="15">
        <v>7642461769</v>
      </c>
      <c r="G65" s="15" t="s">
        <v>31</v>
      </c>
      <c r="H65" s="15" t="s">
        <v>98</v>
      </c>
      <c r="I65" s="15"/>
      <c r="J65" s="15"/>
      <c r="K65" s="15" t="s">
        <v>23</v>
      </c>
      <c r="L65" s="15" t="s">
        <v>21</v>
      </c>
      <c r="M65" s="8" t="s">
        <v>99</v>
      </c>
      <c r="N65" s="15">
        <v>9589079</v>
      </c>
      <c r="O65" s="15" t="s">
        <v>202</v>
      </c>
      <c r="P65" s="15" t="s">
        <v>25</v>
      </c>
      <c r="Q65" s="15">
        <v>4237</v>
      </c>
      <c r="R65" s="15"/>
      <c r="S65" s="15" t="s">
        <v>25</v>
      </c>
      <c r="T65" s="20">
        <v>11</v>
      </c>
      <c r="U65" s="15">
        <v>4237</v>
      </c>
      <c r="V65" s="15"/>
      <c r="W65" s="17">
        <f t="shared" si="80"/>
        <v>4237</v>
      </c>
      <c r="X65" s="5">
        <f t="shared" si="81"/>
        <v>4237</v>
      </c>
      <c r="Y65" s="5">
        <f t="shared" si="82"/>
        <v>0</v>
      </c>
      <c r="Z65" s="6">
        <f t="shared" si="83"/>
        <v>4.2370000000000001</v>
      </c>
      <c r="AA65" s="7">
        <v>1</v>
      </c>
      <c r="AB65" s="8" t="s">
        <v>418</v>
      </c>
      <c r="AC65" s="9">
        <v>3.84</v>
      </c>
      <c r="AD65" s="10">
        <f t="shared" si="84"/>
        <v>46.08</v>
      </c>
      <c r="AE65" s="11">
        <v>0.08</v>
      </c>
      <c r="AF65" s="10">
        <f t="shared" si="85"/>
        <v>10.559999999999999</v>
      </c>
      <c r="AG65" s="11">
        <v>11.04</v>
      </c>
      <c r="AH65" s="10">
        <f t="shared" si="86"/>
        <v>1457.28</v>
      </c>
      <c r="AI65" s="9">
        <v>4.96</v>
      </c>
      <c r="AJ65" s="10">
        <f t="shared" si="87"/>
        <v>21.015519999999999</v>
      </c>
      <c r="AK65" s="11">
        <v>0</v>
      </c>
      <c r="AL65" s="10">
        <f t="shared" si="88"/>
        <v>0</v>
      </c>
      <c r="AM65" s="12">
        <v>2.4199999999999999E-2</v>
      </c>
      <c r="AN65" s="10">
        <f t="shared" si="89"/>
        <v>102.5354</v>
      </c>
      <c r="AO65" s="13">
        <v>0.15540000000000001</v>
      </c>
      <c r="AP65" s="10">
        <f t="shared" si="90"/>
        <v>658.4298</v>
      </c>
      <c r="AQ65" s="13">
        <v>13.25</v>
      </c>
      <c r="AR65" s="10">
        <f t="shared" si="91"/>
        <v>159</v>
      </c>
      <c r="AS65" s="14">
        <f t="shared" si="92"/>
        <v>2454.9007200000001</v>
      </c>
    </row>
    <row r="66" spans="2:45" ht="18.899999999999999" customHeight="1" x14ac:dyDescent="0.2">
      <c r="B66" s="15">
        <v>63</v>
      </c>
      <c r="C66" s="18" t="s">
        <v>17</v>
      </c>
      <c r="D66" s="15" t="s">
        <v>18</v>
      </c>
      <c r="E66" s="15" t="s">
        <v>19</v>
      </c>
      <c r="F66" s="15">
        <v>7642461769</v>
      </c>
      <c r="G66" s="15" t="s">
        <v>31</v>
      </c>
      <c r="H66" s="15" t="s">
        <v>32</v>
      </c>
      <c r="I66" s="15" t="s">
        <v>33</v>
      </c>
      <c r="J66" s="15">
        <v>30</v>
      </c>
      <c r="K66" s="40" t="s">
        <v>23</v>
      </c>
      <c r="L66" s="40" t="s">
        <v>21</v>
      </c>
      <c r="M66" s="8" t="s">
        <v>34</v>
      </c>
      <c r="N66" s="15">
        <v>27068290</v>
      </c>
      <c r="O66" s="15" t="s">
        <v>202</v>
      </c>
      <c r="P66" s="15" t="s">
        <v>25</v>
      </c>
      <c r="Q66" s="15">
        <v>6240</v>
      </c>
      <c r="R66" s="15"/>
      <c r="S66" s="15" t="s">
        <v>25</v>
      </c>
      <c r="T66" s="20">
        <v>1</v>
      </c>
      <c r="U66" s="15">
        <v>6240</v>
      </c>
      <c r="V66" s="15"/>
      <c r="W66" s="17">
        <f t="shared" si="80"/>
        <v>6240</v>
      </c>
      <c r="X66" s="5">
        <f t="shared" si="81"/>
        <v>6240</v>
      </c>
      <c r="Y66" s="5">
        <f t="shared" si="82"/>
        <v>0</v>
      </c>
      <c r="Z66" s="6">
        <f t="shared" si="83"/>
        <v>6.24</v>
      </c>
      <c r="AA66" s="7">
        <v>1</v>
      </c>
      <c r="AB66" s="8" t="s">
        <v>418</v>
      </c>
      <c r="AC66" s="9">
        <v>3.84</v>
      </c>
      <c r="AD66" s="10">
        <f t="shared" si="84"/>
        <v>46.08</v>
      </c>
      <c r="AE66" s="11">
        <v>0.08</v>
      </c>
      <c r="AF66" s="10">
        <f t="shared" si="85"/>
        <v>0.96</v>
      </c>
      <c r="AG66" s="11">
        <v>11.04</v>
      </c>
      <c r="AH66" s="10">
        <f t="shared" si="86"/>
        <v>132.47999999999999</v>
      </c>
      <c r="AI66" s="9">
        <v>4.96</v>
      </c>
      <c r="AJ66" s="10">
        <f t="shared" si="87"/>
        <v>30.950400000000002</v>
      </c>
      <c r="AK66" s="11">
        <v>0</v>
      </c>
      <c r="AL66" s="10">
        <f t="shared" si="88"/>
        <v>0</v>
      </c>
      <c r="AM66" s="12">
        <v>2.4199999999999999E-2</v>
      </c>
      <c r="AN66" s="10">
        <f t="shared" si="89"/>
        <v>151.00799999999998</v>
      </c>
      <c r="AO66" s="13">
        <v>0.15540000000000001</v>
      </c>
      <c r="AP66" s="10">
        <f t="shared" si="90"/>
        <v>969.69600000000003</v>
      </c>
      <c r="AQ66" s="13">
        <v>13.25</v>
      </c>
      <c r="AR66" s="10">
        <f t="shared" si="91"/>
        <v>159</v>
      </c>
      <c r="AS66" s="14">
        <f t="shared" si="92"/>
        <v>1490.1743999999999</v>
      </c>
    </row>
    <row r="67" spans="2:45" ht="18.899999999999999" customHeight="1" x14ac:dyDescent="0.2">
      <c r="B67" s="15">
        <v>64</v>
      </c>
      <c r="C67" s="18" t="s">
        <v>17</v>
      </c>
      <c r="D67" s="15" t="s">
        <v>18</v>
      </c>
      <c r="E67" s="15" t="s">
        <v>19</v>
      </c>
      <c r="F67" s="15">
        <v>7642461769</v>
      </c>
      <c r="G67" s="15"/>
      <c r="H67" s="15" t="s">
        <v>124</v>
      </c>
      <c r="I67" s="15"/>
      <c r="J67" s="15"/>
      <c r="K67" s="15" t="s">
        <v>23</v>
      </c>
      <c r="L67" s="15" t="s">
        <v>21</v>
      </c>
      <c r="M67" s="8" t="s">
        <v>286</v>
      </c>
      <c r="N67" s="15">
        <v>56294959</v>
      </c>
      <c r="O67" s="15" t="s">
        <v>202</v>
      </c>
      <c r="P67" s="15" t="s">
        <v>174</v>
      </c>
      <c r="Q67" s="15">
        <v>100</v>
      </c>
      <c r="R67" s="15">
        <v>200</v>
      </c>
      <c r="S67" s="15" t="s">
        <v>174</v>
      </c>
      <c r="T67" s="20">
        <v>27</v>
      </c>
      <c r="U67" s="15">
        <v>100</v>
      </c>
      <c r="V67" s="15">
        <v>200</v>
      </c>
      <c r="W67" s="17">
        <f t="shared" si="80"/>
        <v>300</v>
      </c>
      <c r="X67" s="5">
        <f t="shared" si="81"/>
        <v>100</v>
      </c>
      <c r="Y67" s="5">
        <f t="shared" si="82"/>
        <v>200</v>
      </c>
      <c r="Z67" s="6">
        <f t="shared" si="83"/>
        <v>0.3</v>
      </c>
      <c r="AA67" s="7">
        <v>1</v>
      </c>
      <c r="AB67" s="8" t="s">
        <v>418</v>
      </c>
      <c r="AC67" s="9">
        <v>3.84</v>
      </c>
      <c r="AD67" s="10">
        <f t="shared" si="84"/>
        <v>46.08</v>
      </c>
      <c r="AE67" s="11">
        <v>0.08</v>
      </c>
      <c r="AF67" s="10">
        <f t="shared" si="85"/>
        <v>25.919999999999998</v>
      </c>
      <c r="AG67" s="11">
        <v>6.88</v>
      </c>
      <c r="AH67" s="10">
        <f t="shared" si="86"/>
        <v>2229.12</v>
      </c>
      <c r="AI67" s="9">
        <v>4.96</v>
      </c>
      <c r="AJ67" s="10">
        <f t="shared" si="87"/>
        <v>1.488</v>
      </c>
      <c r="AK67" s="11">
        <v>0</v>
      </c>
      <c r="AL67" s="10">
        <f t="shared" si="88"/>
        <v>0</v>
      </c>
      <c r="AM67" s="12">
        <v>2.4199999999999999E-2</v>
      </c>
      <c r="AN67" s="10">
        <f t="shared" si="89"/>
        <v>7.26</v>
      </c>
      <c r="AO67" s="13">
        <v>0.20730000000000001</v>
      </c>
      <c r="AP67" s="10">
        <f t="shared" si="90"/>
        <v>62.190000000000005</v>
      </c>
      <c r="AQ67" s="13">
        <v>0.1024</v>
      </c>
      <c r="AR67" s="10">
        <f>(AQ67*W67)/2</f>
        <v>15.360000000000001</v>
      </c>
      <c r="AS67" s="14">
        <f t="shared" si="92"/>
        <v>2387.4180000000001</v>
      </c>
    </row>
    <row r="68" spans="2:45" ht="18.899999999999999" customHeight="1" x14ac:dyDescent="0.2">
      <c r="B68" s="15">
        <v>65</v>
      </c>
      <c r="C68" s="18" t="s">
        <v>17</v>
      </c>
      <c r="D68" s="15" t="s">
        <v>18</v>
      </c>
      <c r="E68" s="15" t="s">
        <v>19</v>
      </c>
      <c r="F68" s="15">
        <v>7642461769</v>
      </c>
      <c r="G68" s="15"/>
      <c r="H68" s="15" t="s">
        <v>88</v>
      </c>
      <c r="I68" s="15"/>
      <c r="J68" s="15"/>
      <c r="K68" s="15" t="s">
        <v>23</v>
      </c>
      <c r="L68" s="15" t="s">
        <v>21</v>
      </c>
      <c r="M68" s="8" t="s">
        <v>285</v>
      </c>
      <c r="N68" s="15">
        <v>66251698</v>
      </c>
      <c r="O68" s="15" t="s">
        <v>202</v>
      </c>
      <c r="P68" s="15" t="s">
        <v>174</v>
      </c>
      <c r="Q68" s="15">
        <v>1920</v>
      </c>
      <c r="R68" s="15">
        <v>5285</v>
      </c>
      <c r="S68" s="15" t="s">
        <v>174</v>
      </c>
      <c r="T68" s="20">
        <v>11</v>
      </c>
      <c r="U68" s="15">
        <v>1920</v>
      </c>
      <c r="V68" s="15">
        <v>5285</v>
      </c>
      <c r="W68" s="17">
        <f t="shared" si="80"/>
        <v>7205</v>
      </c>
      <c r="X68" s="5">
        <f t="shared" si="81"/>
        <v>1920</v>
      </c>
      <c r="Y68" s="5">
        <f t="shared" si="82"/>
        <v>5285</v>
      </c>
      <c r="Z68" s="6">
        <f t="shared" si="83"/>
        <v>7.2050000000000001</v>
      </c>
      <c r="AA68" s="7">
        <v>1</v>
      </c>
      <c r="AB68" s="8" t="s">
        <v>418</v>
      </c>
      <c r="AC68" s="9">
        <v>3.84</v>
      </c>
      <c r="AD68" s="10">
        <f t="shared" si="84"/>
        <v>46.08</v>
      </c>
      <c r="AE68" s="11">
        <v>0.08</v>
      </c>
      <c r="AF68" s="10">
        <f t="shared" si="85"/>
        <v>10.559999999999999</v>
      </c>
      <c r="AG68" s="11">
        <v>6.88</v>
      </c>
      <c r="AH68" s="10">
        <f t="shared" si="86"/>
        <v>908.16000000000008</v>
      </c>
      <c r="AI68" s="9">
        <v>4.96</v>
      </c>
      <c r="AJ68" s="10">
        <f t="shared" si="87"/>
        <v>35.736800000000002</v>
      </c>
      <c r="AK68" s="11">
        <v>0</v>
      </c>
      <c r="AL68" s="10">
        <f t="shared" si="88"/>
        <v>0</v>
      </c>
      <c r="AM68" s="12">
        <v>2.4199999999999999E-2</v>
      </c>
      <c r="AN68" s="10">
        <f t="shared" si="89"/>
        <v>174.36099999999999</v>
      </c>
      <c r="AO68" s="13">
        <v>0.20730000000000001</v>
      </c>
      <c r="AP68" s="10">
        <f t="shared" si="90"/>
        <v>1493.5965000000001</v>
      </c>
      <c r="AQ68" s="13">
        <v>13.25</v>
      </c>
      <c r="AR68" s="10">
        <f>(AQ68*12)</f>
        <v>159</v>
      </c>
      <c r="AS68" s="14">
        <f t="shared" si="92"/>
        <v>2827.4942999999998</v>
      </c>
    </row>
    <row r="69" spans="2:45" ht="18.899999999999999" customHeight="1" x14ac:dyDescent="0.2">
      <c r="B69" s="15">
        <v>66</v>
      </c>
      <c r="C69" s="18" t="s">
        <v>17</v>
      </c>
      <c r="D69" s="15" t="s">
        <v>18</v>
      </c>
      <c r="E69" s="15" t="s">
        <v>19</v>
      </c>
      <c r="F69" s="15">
        <v>7642461769</v>
      </c>
      <c r="G69" s="15"/>
      <c r="H69" s="15" t="s">
        <v>48</v>
      </c>
      <c r="I69" s="15"/>
      <c r="J69" s="15"/>
      <c r="K69" s="15" t="s">
        <v>23</v>
      </c>
      <c r="L69" s="15" t="s">
        <v>21</v>
      </c>
      <c r="M69" s="8" t="s">
        <v>281</v>
      </c>
      <c r="N69" s="15">
        <v>66251682</v>
      </c>
      <c r="O69" s="15" t="s">
        <v>202</v>
      </c>
      <c r="P69" s="15" t="s">
        <v>174</v>
      </c>
      <c r="Q69" s="15">
        <v>5620</v>
      </c>
      <c r="R69" s="15">
        <v>13680</v>
      </c>
      <c r="S69" s="15" t="s">
        <v>174</v>
      </c>
      <c r="T69" s="20">
        <v>14</v>
      </c>
      <c r="U69" s="15">
        <v>5620</v>
      </c>
      <c r="V69" s="15">
        <v>13680</v>
      </c>
      <c r="W69" s="17">
        <f t="shared" si="80"/>
        <v>19300</v>
      </c>
      <c r="X69" s="5">
        <f t="shared" si="81"/>
        <v>5620</v>
      </c>
      <c r="Y69" s="5">
        <f t="shared" si="82"/>
        <v>13680</v>
      </c>
      <c r="Z69" s="6">
        <f t="shared" si="83"/>
        <v>19.3</v>
      </c>
      <c r="AA69" s="7">
        <v>1</v>
      </c>
      <c r="AB69" s="8" t="s">
        <v>418</v>
      </c>
      <c r="AC69" s="9">
        <v>3.84</v>
      </c>
      <c r="AD69" s="10">
        <f t="shared" si="84"/>
        <v>46.08</v>
      </c>
      <c r="AE69" s="11">
        <v>0.08</v>
      </c>
      <c r="AF69" s="10">
        <f t="shared" si="85"/>
        <v>13.44</v>
      </c>
      <c r="AG69" s="11">
        <v>6.88</v>
      </c>
      <c r="AH69" s="10">
        <f t="shared" si="86"/>
        <v>1155.8400000000001</v>
      </c>
      <c r="AI69" s="9">
        <v>4.96</v>
      </c>
      <c r="AJ69" s="10">
        <f t="shared" si="87"/>
        <v>95.728000000000009</v>
      </c>
      <c r="AK69" s="11">
        <v>0</v>
      </c>
      <c r="AL69" s="10">
        <f t="shared" si="88"/>
        <v>0</v>
      </c>
      <c r="AM69" s="12">
        <v>2.4199999999999999E-2</v>
      </c>
      <c r="AN69" s="10">
        <f t="shared" si="89"/>
        <v>467.06</v>
      </c>
      <c r="AO69" s="13">
        <v>0.20730000000000001</v>
      </c>
      <c r="AP69" s="10">
        <f t="shared" si="90"/>
        <v>4000.8900000000003</v>
      </c>
      <c r="AQ69" s="13">
        <v>13.25</v>
      </c>
      <c r="AR69" s="10">
        <f t="shared" ref="AR69" si="93">(AQ69*12)</f>
        <v>159</v>
      </c>
      <c r="AS69" s="14">
        <f t="shared" si="92"/>
        <v>5938.0380000000005</v>
      </c>
    </row>
    <row r="70" spans="2:45" ht="18.899999999999999" customHeight="1" x14ac:dyDescent="0.2">
      <c r="B70" s="15">
        <v>67</v>
      </c>
      <c r="C70" s="18" t="s">
        <v>17</v>
      </c>
      <c r="D70" s="15" t="s">
        <v>18</v>
      </c>
      <c r="E70" s="15" t="s">
        <v>19</v>
      </c>
      <c r="F70" s="15">
        <v>7642461769</v>
      </c>
      <c r="G70" s="15" t="s">
        <v>229</v>
      </c>
      <c r="H70" s="15" t="s">
        <v>253</v>
      </c>
      <c r="I70" s="15">
        <v>19</v>
      </c>
      <c r="J70" s="15"/>
      <c r="K70" s="15" t="s">
        <v>23</v>
      </c>
      <c r="L70" s="15" t="s">
        <v>21</v>
      </c>
      <c r="M70" s="8" t="s">
        <v>254</v>
      </c>
      <c r="N70" s="15">
        <v>64812729</v>
      </c>
      <c r="O70" s="15" t="s">
        <v>202</v>
      </c>
      <c r="P70" s="15" t="s">
        <v>174</v>
      </c>
      <c r="Q70" s="15">
        <v>4123</v>
      </c>
      <c r="R70" s="15">
        <v>8815</v>
      </c>
      <c r="S70" s="15" t="s">
        <v>174</v>
      </c>
      <c r="T70" s="20">
        <v>27</v>
      </c>
      <c r="U70" s="15">
        <v>4123</v>
      </c>
      <c r="V70" s="15">
        <v>8815</v>
      </c>
      <c r="W70" s="17">
        <f t="shared" si="80"/>
        <v>12938</v>
      </c>
      <c r="X70" s="5">
        <f t="shared" si="81"/>
        <v>4123</v>
      </c>
      <c r="Y70" s="5">
        <f t="shared" si="82"/>
        <v>8815</v>
      </c>
      <c r="Z70" s="6">
        <f t="shared" si="83"/>
        <v>12.938000000000001</v>
      </c>
      <c r="AA70" s="7">
        <v>1</v>
      </c>
      <c r="AB70" s="8" t="s">
        <v>418</v>
      </c>
      <c r="AC70" s="9">
        <v>3.84</v>
      </c>
      <c r="AD70" s="10">
        <f t="shared" si="84"/>
        <v>46.08</v>
      </c>
      <c r="AE70" s="11">
        <v>0.08</v>
      </c>
      <c r="AF70" s="10">
        <f t="shared" si="85"/>
        <v>25.919999999999998</v>
      </c>
      <c r="AG70" s="11">
        <v>6.88</v>
      </c>
      <c r="AH70" s="10">
        <f t="shared" si="86"/>
        <v>2229.12</v>
      </c>
      <c r="AI70" s="9">
        <v>4.96</v>
      </c>
      <c r="AJ70" s="10">
        <f t="shared" si="87"/>
        <v>64.172480000000007</v>
      </c>
      <c r="AK70" s="11">
        <v>0</v>
      </c>
      <c r="AL70" s="10">
        <f t="shared" si="88"/>
        <v>0</v>
      </c>
      <c r="AM70" s="12">
        <v>2.4199999999999999E-2</v>
      </c>
      <c r="AN70" s="10">
        <f t="shared" si="89"/>
        <v>313.09960000000001</v>
      </c>
      <c r="AO70" s="13">
        <v>0.20730000000000001</v>
      </c>
      <c r="AP70" s="10">
        <f t="shared" si="90"/>
        <v>2682.0474000000004</v>
      </c>
      <c r="AQ70" s="13">
        <v>0.1024</v>
      </c>
      <c r="AR70" s="10">
        <f>(AQ70*W70)/2</f>
        <v>662.42560000000003</v>
      </c>
      <c r="AS70" s="14">
        <f t="shared" si="92"/>
        <v>6022.8650800000005</v>
      </c>
    </row>
    <row r="71" spans="2:45" ht="18.899999999999999" customHeight="1" x14ac:dyDescent="0.2">
      <c r="B71" s="15">
        <v>68</v>
      </c>
      <c r="C71" s="18" t="s">
        <v>17</v>
      </c>
      <c r="D71" s="15" t="s">
        <v>18</v>
      </c>
      <c r="E71" s="15" t="s">
        <v>19</v>
      </c>
      <c r="F71" s="15">
        <v>7642461769</v>
      </c>
      <c r="G71" s="15" t="s">
        <v>31</v>
      </c>
      <c r="H71" s="15" t="s">
        <v>136</v>
      </c>
      <c r="I71" s="15" t="s">
        <v>455</v>
      </c>
      <c r="J71" s="15"/>
      <c r="K71" s="15" t="s">
        <v>23</v>
      </c>
      <c r="L71" s="15" t="s">
        <v>21</v>
      </c>
      <c r="M71" s="8" t="s">
        <v>178</v>
      </c>
      <c r="N71" s="15">
        <v>83059705</v>
      </c>
      <c r="O71" s="15" t="s">
        <v>202</v>
      </c>
      <c r="P71" s="15" t="s">
        <v>25</v>
      </c>
      <c r="Q71" s="15">
        <v>1088</v>
      </c>
      <c r="R71" s="15"/>
      <c r="S71" s="15" t="s">
        <v>25</v>
      </c>
      <c r="T71" s="20">
        <v>1</v>
      </c>
      <c r="U71" s="15">
        <v>1088</v>
      </c>
      <c r="V71" s="15"/>
      <c r="W71" s="17">
        <f t="shared" si="80"/>
        <v>1088</v>
      </c>
      <c r="X71" s="5">
        <f t="shared" si="81"/>
        <v>1088</v>
      </c>
      <c r="Y71" s="5">
        <f t="shared" si="82"/>
        <v>0</v>
      </c>
      <c r="Z71" s="6">
        <f t="shared" si="83"/>
        <v>1.0880000000000001</v>
      </c>
      <c r="AA71" s="7">
        <v>1</v>
      </c>
      <c r="AB71" s="8" t="s">
        <v>418</v>
      </c>
      <c r="AC71" s="9">
        <v>3.84</v>
      </c>
      <c r="AD71" s="10">
        <f t="shared" si="84"/>
        <v>46.08</v>
      </c>
      <c r="AE71" s="11">
        <v>0.08</v>
      </c>
      <c r="AF71" s="10">
        <f t="shared" si="85"/>
        <v>0.96</v>
      </c>
      <c r="AG71" s="11">
        <v>11.04</v>
      </c>
      <c r="AH71" s="10">
        <f t="shared" si="86"/>
        <v>132.47999999999999</v>
      </c>
      <c r="AI71" s="9">
        <v>4.96</v>
      </c>
      <c r="AJ71" s="10">
        <f t="shared" si="87"/>
        <v>5.3964800000000004</v>
      </c>
      <c r="AK71" s="11">
        <v>0</v>
      </c>
      <c r="AL71" s="10">
        <f t="shared" si="88"/>
        <v>0</v>
      </c>
      <c r="AM71" s="12">
        <v>2.4199999999999999E-2</v>
      </c>
      <c r="AN71" s="10">
        <f t="shared" si="89"/>
        <v>26.329599999999999</v>
      </c>
      <c r="AO71" s="13">
        <v>0.15540000000000001</v>
      </c>
      <c r="AP71" s="10">
        <f t="shared" si="90"/>
        <v>169.07520000000002</v>
      </c>
      <c r="AQ71" s="13">
        <v>13.25</v>
      </c>
      <c r="AR71" s="10">
        <f t="shared" ref="AR71:AR73" si="94">(AQ71*12)</f>
        <v>159</v>
      </c>
      <c r="AS71" s="14">
        <f t="shared" si="92"/>
        <v>539.32128</v>
      </c>
    </row>
    <row r="72" spans="2:45" ht="18.899999999999999" customHeight="1" x14ac:dyDescent="0.2">
      <c r="B72" s="15">
        <v>69</v>
      </c>
      <c r="C72" s="18" t="s">
        <v>17</v>
      </c>
      <c r="D72" s="15" t="s">
        <v>18</v>
      </c>
      <c r="E72" s="15" t="s">
        <v>19</v>
      </c>
      <c r="F72" s="15">
        <v>7642461769</v>
      </c>
      <c r="G72" s="15" t="s">
        <v>20</v>
      </c>
      <c r="H72" s="15" t="s">
        <v>29</v>
      </c>
      <c r="I72" s="15" t="s">
        <v>420</v>
      </c>
      <c r="J72" s="15" t="s">
        <v>188</v>
      </c>
      <c r="K72" s="15" t="s">
        <v>23</v>
      </c>
      <c r="L72" s="15" t="s">
        <v>21</v>
      </c>
      <c r="M72" s="8" t="s">
        <v>189</v>
      </c>
      <c r="N72" s="15">
        <v>81489215</v>
      </c>
      <c r="O72" s="15" t="s">
        <v>202</v>
      </c>
      <c r="P72" s="15" t="s">
        <v>25</v>
      </c>
      <c r="Q72" s="15">
        <v>6100</v>
      </c>
      <c r="R72" s="16"/>
      <c r="S72" s="15" t="s">
        <v>25</v>
      </c>
      <c r="T72" s="20">
        <v>1</v>
      </c>
      <c r="U72" s="15">
        <v>6100</v>
      </c>
      <c r="V72" s="16"/>
      <c r="W72" s="17">
        <f t="shared" si="80"/>
        <v>6100</v>
      </c>
      <c r="X72" s="5">
        <f t="shared" si="81"/>
        <v>6100</v>
      </c>
      <c r="Y72" s="5">
        <f t="shared" si="82"/>
        <v>0</v>
      </c>
      <c r="Z72" s="6">
        <f t="shared" si="83"/>
        <v>6.1</v>
      </c>
      <c r="AA72" s="7">
        <v>1</v>
      </c>
      <c r="AB72" s="8" t="s">
        <v>418</v>
      </c>
      <c r="AC72" s="9">
        <v>3.84</v>
      </c>
      <c r="AD72" s="10">
        <f t="shared" si="84"/>
        <v>46.08</v>
      </c>
      <c r="AE72" s="11">
        <v>0.08</v>
      </c>
      <c r="AF72" s="10">
        <f t="shared" si="85"/>
        <v>0.96</v>
      </c>
      <c r="AG72" s="11">
        <v>11.04</v>
      </c>
      <c r="AH72" s="10">
        <f t="shared" si="86"/>
        <v>132.47999999999999</v>
      </c>
      <c r="AI72" s="9">
        <v>4.96</v>
      </c>
      <c r="AJ72" s="10">
        <f t="shared" si="87"/>
        <v>30.255999999999997</v>
      </c>
      <c r="AK72" s="11">
        <v>0</v>
      </c>
      <c r="AL72" s="10">
        <f t="shared" si="88"/>
        <v>0</v>
      </c>
      <c r="AM72" s="12">
        <v>2.4199999999999999E-2</v>
      </c>
      <c r="AN72" s="10">
        <f t="shared" si="89"/>
        <v>147.62</v>
      </c>
      <c r="AO72" s="13">
        <v>0.15540000000000001</v>
      </c>
      <c r="AP72" s="10">
        <f t="shared" si="90"/>
        <v>947.94</v>
      </c>
      <c r="AQ72" s="13">
        <v>13.25</v>
      </c>
      <c r="AR72" s="10">
        <f t="shared" si="94"/>
        <v>159</v>
      </c>
      <c r="AS72" s="14">
        <f t="shared" si="92"/>
        <v>1464.336</v>
      </c>
    </row>
    <row r="73" spans="2:45" ht="18.899999999999999" customHeight="1" x14ac:dyDescent="0.2">
      <c r="B73" s="15">
        <v>70</v>
      </c>
      <c r="C73" s="18" t="s">
        <v>17</v>
      </c>
      <c r="D73" s="15" t="s">
        <v>18</v>
      </c>
      <c r="E73" s="15" t="s">
        <v>19</v>
      </c>
      <c r="F73" s="15">
        <v>7642461769</v>
      </c>
      <c r="G73" s="15"/>
      <c r="H73" s="15" t="s">
        <v>114</v>
      </c>
      <c r="I73" s="15"/>
      <c r="J73" s="15"/>
      <c r="K73" s="15" t="s">
        <v>23</v>
      </c>
      <c r="L73" s="15" t="s">
        <v>21</v>
      </c>
      <c r="M73" s="8" t="s">
        <v>291</v>
      </c>
      <c r="N73" s="15">
        <v>66251695</v>
      </c>
      <c r="O73" s="15" t="s">
        <v>202</v>
      </c>
      <c r="P73" s="15" t="s">
        <v>174</v>
      </c>
      <c r="Q73" s="15">
        <v>3100</v>
      </c>
      <c r="R73" s="15">
        <v>6215</v>
      </c>
      <c r="S73" s="15" t="s">
        <v>174</v>
      </c>
      <c r="T73" s="20">
        <v>15</v>
      </c>
      <c r="U73" s="15">
        <v>3100</v>
      </c>
      <c r="V73" s="15">
        <v>6215</v>
      </c>
      <c r="W73" s="17">
        <f t="shared" si="80"/>
        <v>9315</v>
      </c>
      <c r="X73" s="5">
        <f t="shared" si="81"/>
        <v>3100</v>
      </c>
      <c r="Y73" s="5">
        <f t="shared" si="82"/>
        <v>6215</v>
      </c>
      <c r="Z73" s="6">
        <f t="shared" si="83"/>
        <v>9.3149999999999995</v>
      </c>
      <c r="AA73" s="7">
        <v>1</v>
      </c>
      <c r="AB73" s="8" t="s">
        <v>418</v>
      </c>
      <c r="AC73" s="9">
        <v>3.84</v>
      </c>
      <c r="AD73" s="10">
        <f t="shared" si="84"/>
        <v>46.08</v>
      </c>
      <c r="AE73" s="11">
        <v>0.08</v>
      </c>
      <c r="AF73" s="10">
        <f t="shared" si="85"/>
        <v>14.399999999999999</v>
      </c>
      <c r="AG73" s="11">
        <v>6.88</v>
      </c>
      <c r="AH73" s="10">
        <f t="shared" si="86"/>
        <v>1238.4000000000001</v>
      </c>
      <c r="AI73" s="9">
        <v>4.96</v>
      </c>
      <c r="AJ73" s="10">
        <f t="shared" si="87"/>
        <v>46.202399999999997</v>
      </c>
      <c r="AK73" s="11">
        <v>0</v>
      </c>
      <c r="AL73" s="10">
        <f t="shared" si="88"/>
        <v>0</v>
      </c>
      <c r="AM73" s="12">
        <v>2.4199999999999999E-2</v>
      </c>
      <c r="AN73" s="10">
        <f t="shared" si="89"/>
        <v>225.423</v>
      </c>
      <c r="AO73" s="13">
        <v>0.20730000000000001</v>
      </c>
      <c r="AP73" s="10">
        <f t="shared" si="90"/>
        <v>1930.9995000000001</v>
      </c>
      <c r="AQ73" s="13">
        <v>13.25</v>
      </c>
      <c r="AR73" s="10">
        <f t="shared" si="94"/>
        <v>159</v>
      </c>
      <c r="AS73" s="14">
        <f t="shared" si="92"/>
        <v>3660.5048999999999</v>
      </c>
    </row>
    <row r="74" spans="2:45" ht="18.899999999999999" customHeight="1" x14ac:dyDescent="0.2">
      <c r="B74" s="15">
        <v>71</v>
      </c>
      <c r="C74" s="18" t="s">
        <v>17</v>
      </c>
      <c r="D74" s="15" t="s">
        <v>18</v>
      </c>
      <c r="E74" s="15" t="s">
        <v>19</v>
      </c>
      <c r="F74" s="15">
        <v>7642461769</v>
      </c>
      <c r="G74" s="15"/>
      <c r="H74" s="15" t="s">
        <v>129</v>
      </c>
      <c r="I74" s="15"/>
      <c r="J74" s="15"/>
      <c r="K74" s="15" t="s">
        <v>23</v>
      </c>
      <c r="L74" s="15" t="s">
        <v>21</v>
      </c>
      <c r="M74" s="8" t="s">
        <v>300</v>
      </c>
      <c r="N74" s="15">
        <v>80366446</v>
      </c>
      <c r="O74" s="15" t="s">
        <v>202</v>
      </c>
      <c r="P74" s="15" t="s">
        <v>174</v>
      </c>
      <c r="Q74" s="15">
        <v>1785</v>
      </c>
      <c r="R74" s="15">
        <v>3567</v>
      </c>
      <c r="S74" s="15" t="s">
        <v>174</v>
      </c>
      <c r="T74" s="20">
        <v>4</v>
      </c>
      <c r="U74" s="15">
        <v>1785</v>
      </c>
      <c r="V74" s="15">
        <v>3567</v>
      </c>
      <c r="W74" s="17">
        <f t="shared" si="80"/>
        <v>5352</v>
      </c>
      <c r="X74" s="5">
        <f t="shared" si="81"/>
        <v>1785</v>
      </c>
      <c r="Y74" s="5">
        <f t="shared" si="82"/>
        <v>3567</v>
      </c>
      <c r="Z74" s="6">
        <f t="shared" si="83"/>
        <v>5.3520000000000003</v>
      </c>
      <c r="AA74" s="7">
        <v>1</v>
      </c>
      <c r="AB74" s="8" t="s">
        <v>418</v>
      </c>
      <c r="AC74" s="9">
        <v>3.84</v>
      </c>
      <c r="AD74" s="10">
        <f t="shared" si="84"/>
        <v>46.08</v>
      </c>
      <c r="AE74" s="11">
        <v>0.08</v>
      </c>
      <c r="AF74" s="10">
        <f t="shared" si="85"/>
        <v>3.84</v>
      </c>
      <c r="AG74" s="11">
        <v>6.88</v>
      </c>
      <c r="AH74" s="10">
        <f t="shared" si="86"/>
        <v>330.24</v>
      </c>
      <c r="AI74" s="9">
        <v>4.96</v>
      </c>
      <c r="AJ74" s="10">
        <f t="shared" si="87"/>
        <v>26.545920000000002</v>
      </c>
      <c r="AK74" s="11">
        <v>0</v>
      </c>
      <c r="AL74" s="10">
        <f t="shared" si="88"/>
        <v>0</v>
      </c>
      <c r="AM74" s="12">
        <v>2.4199999999999999E-2</v>
      </c>
      <c r="AN74" s="10">
        <f t="shared" si="89"/>
        <v>129.51839999999999</v>
      </c>
      <c r="AO74" s="13">
        <v>0.20730000000000001</v>
      </c>
      <c r="AP74" s="10">
        <f t="shared" si="90"/>
        <v>1109.4696000000001</v>
      </c>
      <c r="AQ74" s="13">
        <v>13.25</v>
      </c>
      <c r="AR74" s="10">
        <f>(AQ74*12)</f>
        <v>159</v>
      </c>
      <c r="AS74" s="14">
        <f t="shared" si="92"/>
        <v>1804.6939199999999</v>
      </c>
    </row>
    <row r="75" spans="2:45" ht="18.899999999999999" customHeight="1" x14ac:dyDescent="0.2">
      <c r="B75" s="15">
        <v>72</v>
      </c>
      <c r="C75" s="18" t="s">
        <v>17</v>
      </c>
      <c r="D75" s="15" t="s">
        <v>18</v>
      </c>
      <c r="E75" s="15" t="s">
        <v>19</v>
      </c>
      <c r="F75" s="15">
        <v>7642461769</v>
      </c>
      <c r="G75" s="15" t="s">
        <v>236</v>
      </c>
      <c r="H75" s="15" t="s">
        <v>35</v>
      </c>
      <c r="I75" s="15"/>
      <c r="J75" s="15"/>
      <c r="K75" s="15" t="s">
        <v>23</v>
      </c>
      <c r="L75" s="15" t="s">
        <v>21</v>
      </c>
      <c r="M75" s="8" t="s">
        <v>237</v>
      </c>
      <c r="N75" s="15">
        <v>80522308</v>
      </c>
      <c r="O75" s="15" t="s">
        <v>202</v>
      </c>
      <c r="P75" s="15" t="s">
        <v>174</v>
      </c>
      <c r="Q75" s="15">
        <v>180</v>
      </c>
      <c r="R75" s="15">
        <v>360</v>
      </c>
      <c r="S75" s="15" t="s">
        <v>174</v>
      </c>
      <c r="T75" s="20">
        <v>4</v>
      </c>
      <c r="U75" s="15">
        <v>180</v>
      </c>
      <c r="V75" s="15">
        <v>360</v>
      </c>
      <c r="W75" s="17">
        <f t="shared" si="80"/>
        <v>540</v>
      </c>
      <c r="X75" s="5">
        <f t="shared" si="81"/>
        <v>180</v>
      </c>
      <c r="Y75" s="5">
        <f t="shared" si="82"/>
        <v>360</v>
      </c>
      <c r="Z75" s="6">
        <f t="shared" si="83"/>
        <v>0.54</v>
      </c>
      <c r="AA75" s="7">
        <v>1</v>
      </c>
      <c r="AB75" s="8" t="s">
        <v>418</v>
      </c>
      <c r="AC75" s="9">
        <v>3.84</v>
      </c>
      <c r="AD75" s="10">
        <f t="shared" si="84"/>
        <v>46.08</v>
      </c>
      <c r="AE75" s="11">
        <v>0.08</v>
      </c>
      <c r="AF75" s="10">
        <f t="shared" si="85"/>
        <v>3.84</v>
      </c>
      <c r="AG75" s="11">
        <v>6.88</v>
      </c>
      <c r="AH75" s="10">
        <f t="shared" si="86"/>
        <v>330.24</v>
      </c>
      <c r="AI75" s="9">
        <v>4.96</v>
      </c>
      <c r="AJ75" s="10">
        <f t="shared" si="87"/>
        <v>2.6784000000000003</v>
      </c>
      <c r="AK75" s="11">
        <v>0</v>
      </c>
      <c r="AL75" s="10">
        <f t="shared" si="88"/>
        <v>0</v>
      </c>
      <c r="AM75" s="12">
        <v>2.4199999999999999E-2</v>
      </c>
      <c r="AN75" s="10">
        <f t="shared" si="89"/>
        <v>13.068</v>
      </c>
      <c r="AO75" s="13">
        <v>0.20730000000000001</v>
      </c>
      <c r="AP75" s="10">
        <f t="shared" si="90"/>
        <v>111.94200000000001</v>
      </c>
      <c r="AQ75" s="13">
        <v>13.25</v>
      </c>
      <c r="AR75" s="10">
        <f t="shared" ref="AR75:AR76" si="95">(AQ75*12)</f>
        <v>159</v>
      </c>
      <c r="AS75" s="14">
        <f t="shared" si="92"/>
        <v>666.84840000000008</v>
      </c>
    </row>
    <row r="76" spans="2:45" ht="18.899999999999999" customHeight="1" x14ac:dyDescent="0.2">
      <c r="B76" s="15">
        <v>73</v>
      </c>
      <c r="C76" s="18" t="s">
        <v>17</v>
      </c>
      <c r="D76" s="15" t="s">
        <v>18</v>
      </c>
      <c r="E76" s="15" t="s">
        <v>19</v>
      </c>
      <c r="F76" s="15">
        <v>7642461769</v>
      </c>
      <c r="G76" s="15" t="s">
        <v>20</v>
      </c>
      <c r="H76" s="15" t="s">
        <v>193</v>
      </c>
      <c r="I76" s="15" t="s">
        <v>194</v>
      </c>
      <c r="J76" s="15" t="s">
        <v>456</v>
      </c>
      <c r="K76" s="15" t="s">
        <v>23</v>
      </c>
      <c r="L76" s="15" t="s">
        <v>21</v>
      </c>
      <c r="M76" s="8" t="s">
        <v>195</v>
      </c>
      <c r="N76" s="15">
        <v>12331526</v>
      </c>
      <c r="O76" s="15" t="s">
        <v>202</v>
      </c>
      <c r="P76" s="15" t="s">
        <v>25</v>
      </c>
      <c r="Q76" s="15">
        <v>4500</v>
      </c>
      <c r="R76" s="16"/>
      <c r="S76" s="15" t="s">
        <v>25</v>
      </c>
      <c r="T76" s="20">
        <v>4</v>
      </c>
      <c r="U76" s="15">
        <v>4500</v>
      </c>
      <c r="V76" s="16"/>
      <c r="W76" s="17">
        <f t="shared" si="80"/>
        <v>4500</v>
      </c>
      <c r="X76" s="5">
        <f t="shared" si="81"/>
        <v>4500</v>
      </c>
      <c r="Y76" s="5">
        <f t="shared" si="82"/>
        <v>0</v>
      </c>
      <c r="Z76" s="6">
        <f t="shared" si="83"/>
        <v>4.5</v>
      </c>
      <c r="AA76" s="7">
        <v>1</v>
      </c>
      <c r="AB76" s="8" t="s">
        <v>418</v>
      </c>
      <c r="AC76" s="9">
        <v>3.84</v>
      </c>
      <c r="AD76" s="10">
        <f t="shared" si="84"/>
        <v>46.08</v>
      </c>
      <c r="AE76" s="11">
        <v>0.08</v>
      </c>
      <c r="AF76" s="10">
        <f t="shared" si="85"/>
        <v>3.84</v>
      </c>
      <c r="AG76" s="11">
        <v>11.04</v>
      </c>
      <c r="AH76" s="10">
        <f t="shared" si="86"/>
        <v>529.91999999999996</v>
      </c>
      <c r="AI76" s="9">
        <v>4.96</v>
      </c>
      <c r="AJ76" s="10">
        <f t="shared" si="87"/>
        <v>22.32</v>
      </c>
      <c r="AK76" s="11">
        <v>0</v>
      </c>
      <c r="AL76" s="10">
        <f t="shared" si="88"/>
        <v>0</v>
      </c>
      <c r="AM76" s="12">
        <v>2.4199999999999999E-2</v>
      </c>
      <c r="AN76" s="10">
        <f t="shared" si="89"/>
        <v>108.89999999999999</v>
      </c>
      <c r="AO76" s="13">
        <v>0.15540000000000001</v>
      </c>
      <c r="AP76" s="10">
        <f t="shared" si="90"/>
        <v>699.30000000000007</v>
      </c>
      <c r="AQ76" s="13">
        <v>13.25</v>
      </c>
      <c r="AR76" s="10">
        <f t="shared" si="95"/>
        <v>159</v>
      </c>
      <c r="AS76" s="14">
        <f t="shared" si="92"/>
        <v>1569.36</v>
      </c>
    </row>
    <row r="77" spans="2:45" ht="18.899999999999999" customHeight="1" x14ac:dyDescent="0.2">
      <c r="B77" s="15">
        <v>74</v>
      </c>
      <c r="C77" s="18" t="s">
        <v>17</v>
      </c>
      <c r="D77" s="15" t="s">
        <v>18</v>
      </c>
      <c r="E77" s="15" t="s">
        <v>19</v>
      </c>
      <c r="F77" s="15">
        <v>7642461769</v>
      </c>
      <c r="G77" s="15"/>
      <c r="H77" s="15" t="s">
        <v>136</v>
      </c>
      <c r="I77" s="15"/>
      <c r="J77" s="15"/>
      <c r="K77" s="15" t="s">
        <v>23</v>
      </c>
      <c r="L77" s="15" t="s">
        <v>21</v>
      </c>
      <c r="M77" s="8" t="s">
        <v>287</v>
      </c>
      <c r="N77" s="15">
        <v>56194427</v>
      </c>
      <c r="O77" s="15" t="s">
        <v>202</v>
      </c>
      <c r="P77" s="15" t="s">
        <v>174</v>
      </c>
      <c r="Q77" s="15">
        <v>1700</v>
      </c>
      <c r="R77" s="15">
        <v>3400</v>
      </c>
      <c r="S77" s="15" t="s">
        <v>174</v>
      </c>
      <c r="T77" s="20">
        <v>22</v>
      </c>
      <c r="U77" s="15">
        <v>1700</v>
      </c>
      <c r="V77" s="15">
        <v>3400</v>
      </c>
      <c r="W77" s="17">
        <f t="shared" si="80"/>
        <v>5100</v>
      </c>
      <c r="X77" s="5">
        <f t="shared" si="81"/>
        <v>1700</v>
      </c>
      <c r="Y77" s="5">
        <f t="shared" si="82"/>
        <v>3400</v>
      </c>
      <c r="Z77" s="6">
        <f t="shared" si="83"/>
        <v>5.0999999999999996</v>
      </c>
      <c r="AA77" s="7">
        <v>1</v>
      </c>
      <c r="AB77" s="8" t="s">
        <v>418</v>
      </c>
      <c r="AC77" s="9">
        <v>3.84</v>
      </c>
      <c r="AD77" s="10">
        <f t="shared" si="84"/>
        <v>46.08</v>
      </c>
      <c r="AE77" s="11">
        <v>0.08</v>
      </c>
      <c r="AF77" s="10">
        <f t="shared" si="85"/>
        <v>21.119999999999997</v>
      </c>
      <c r="AG77" s="11">
        <v>6.88</v>
      </c>
      <c r="AH77" s="10">
        <f t="shared" si="86"/>
        <v>1816.3200000000002</v>
      </c>
      <c r="AI77" s="9">
        <v>4.96</v>
      </c>
      <c r="AJ77" s="10">
        <f t="shared" si="87"/>
        <v>25.295999999999999</v>
      </c>
      <c r="AK77" s="11">
        <v>0</v>
      </c>
      <c r="AL77" s="10">
        <f t="shared" si="88"/>
        <v>0</v>
      </c>
      <c r="AM77" s="12">
        <v>2.4199999999999999E-2</v>
      </c>
      <c r="AN77" s="10">
        <f t="shared" si="89"/>
        <v>123.42</v>
      </c>
      <c r="AO77" s="13">
        <v>0.20730000000000001</v>
      </c>
      <c r="AP77" s="10">
        <f t="shared" si="90"/>
        <v>1057.23</v>
      </c>
      <c r="AQ77" s="13">
        <v>0.1024</v>
      </c>
      <c r="AR77" s="10">
        <f>(AQ77*W77)/2</f>
        <v>261.12</v>
      </c>
      <c r="AS77" s="14">
        <f t="shared" si="92"/>
        <v>3350.5860000000002</v>
      </c>
    </row>
    <row r="78" spans="2:45" ht="18.899999999999999" customHeight="1" x14ac:dyDescent="0.2">
      <c r="B78" s="15">
        <v>75</v>
      </c>
      <c r="C78" s="18" t="s">
        <v>17</v>
      </c>
      <c r="D78" s="15" t="s">
        <v>18</v>
      </c>
      <c r="E78" s="15" t="s">
        <v>19</v>
      </c>
      <c r="F78" s="15">
        <v>7642461769</v>
      </c>
      <c r="G78" s="36" t="s">
        <v>351</v>
      </c>
      <c r="H78" s="36" t="s">
        <v>364</v>
      </c>
      <c r="I78" s="15" t="s">
        <v>365</v>
      </c>
      <c r="J78" s="15"/>
      <c r="K78" s="36" t="s">
        <v>23</v>
      </c>
      <c r="L78" s="15" t="s">
        <v>21</v>
      </c>
      <c r="M78" s="8" t="s">
        <v>366</v>
      </c>
      <c r="N78" s="36">
        <v>8817277</v>
      </c>
      <c r="O78" s="15" t="s">
        <v>202</v>
      </c>
      <c r="P78" s="15" t="s">
        <v>203</v>
      </c>
      <c r="Q78" s="15">
        <v>100</v>
      </c>
      <c r="R78" s="15"/>
      <c r="S78" s="15" t="s">
        <v>203</v>
      </c>
      <c r="T78" s="20">
        <v>17</v>
      </c>
      <c r="U78" s="15">
        <v>100</v>
      </c>
      <c r="V78" s="15"/>
      <c r="W78" s="17">
        <f t="shared" si="80"/>
        <v>100</v>
      </c>
      <c r="X78" s="5">
        <f t="shared" si="81"/>
        <v>100</v>
      </c>
      <c r="Y78" s="5">
        <f t="shared" si="82"/>
        <v>0</v>
      </c>
      <c r="Z78" s="6">
        <f t="shared" si="83"/>
        <v>0.1</v>
      </c>
      <c r="AA78" s="7">
        <v>1</v>
      </c>
      <c r="AB78" s="8" t="s">
        <v>418</v>
      </c>
      <c r="AC78" s="9">
        <v>3.84</v>
      </c>
      <c r="AD78" s="10">
        <f t="shared" si="84"/>
        <v>46.08</v>
      </c>
      <c r="AE78" s="11">
        <v>0.08</v>
      </c>
      <c r="AF78" s="10">
        <f t="shared" si="85"/>
        <v>16.32</v>
      </c>
      <c r="AG78" s="11">
        <v>6.88</v>
      </c>
      <c r="AH78" s="10">
        <f t="shared" si="86"/>
        <v>1403.52</v>
      </c>
      <c r="AI78" s="9">
        <v>4.96</v>
      </c>
      <c r="AJ78" s="10">
        <f t="shared" si="87"/>
        <v>0.496</v>
      </c>
      <c r="AK78" s="11">
        <v>0</v>
      </c>
      <c r="AL78" s="10">
        <f t="shared" si="88"/>
        <v>0</v>
      </c>
      <c r="AM78" s="12">
        <v>2.4199999999999999E-2</v>
      </c>
      <c r="AN78" s="10">
        <f t="shared" si="89"/>
        <v>2.42</v>
      </c>
      <c r="AO78" s="13">
        <v>0.2427</v>
      </c>
      <c r="AP78" s="10">
        <f t="shared" si="90"/>
        <v>24.27</v>
      </c>
      <c r="AQ78" s="13">
        <v>0.1024</v>
      </c>
      <c r="AR78" s="10">
        <f>(AQ78*W78)/2</f>
        <v>5.12</v>
      </c>
      <c r="AS78" s="14">
        <f t="shared" si="92"/>
        <v>1498.2259999999999</v>
      </c>
    </row>
    <row r="79" spans="2:45" ht="18.899999999999999" customHeight="1" x14ac:dyDescent="0.2">
      <c r="B79" s="15">
        <v>76</v>
      </c>
      <c r="C79" s="18" t="s">
        <v>17</v>
      </c>
      <c r="D79" s="15" t="s">
        <v>18</v>
      </c>
      <c r="E79" s="15" t="s">
        <v>19</v>
      </c>
      <c r="F79" s="15">
        <v>7642461769</v>
      </c>
      <c r="G79" s="15" t="s">
        <v>20</v>
      </c>
      <c r="H79" s="15" t="s">
        <v>29</v>
      </c>
      <c r="I79" s="15" t="s">
        <v>190</v>
      </c>
      <c r="J79" s="15" t="s">
        <v>191</v>
      </c>
      <c r="K79" s="15" t="s">
        <v>23</v>
      </c>
      <c r="L79" s="15" t="s">
        <v>21</v>
      </c>
      <c r="M79" s="8" t="s">
        <v>192</v>
      </c>
      <c r="N79" s="15">
        <v>19540833</v>
      </c>
      <c r="O79" s="15" t="s">
        <v>202</v>
      </c>
      <c r="P79" s="15" t="s">
        <v>25</v>
      </c>
      <c r="Q79" s="15">
        <v>2236</v>
      </c>
      <c r="R79" s="16"/>
      <c r="S79" s="15" t="s">
        <v>25</v>
      </c>
      <c r="T79" s="20">
        <v>1</v>
      </c>
      <c r="U79" s="15">
        <v>2236</v>
      </c>
      <c r="V79" s="16"/>
      <c r="W79" s="17">
        <f t="shared" si="80"/>
        <v>2236</v>
      </c>
      <c r="X79" s="5">
        <f t="shared" si="81"/>
        <v>2236</v>
      </c>
      <c r="Y79" s="5">
        <f t="shared" si="82"/>
        <v>0</v>
      </c>
      <c r="Z79" s="6">
        <f t="shared" si="83"/>
        <v>2.2360000000000002</v>
      </c>
      <c r="AA79" s="7">
        <v>1</v>
      </c>
      <c r="AB79" s="8" t="s">
        <v>418</v>
      </c>
      <c r="AC79" s="9">
        <v>3.84</v>
      </c>
      <c r="AD79" s="10">
        <f t="shared" si="84"/>
        <v>46.08</v>
      </c>
      <c r="AE79" s="11">
        <v>0.08</v>
      </c>
      <c r="AF79" s="10">
        <f t="shared" si="85"/>
        <v>0.96</v>
      </c>
      <c r="AG79" s="11">
        <v>11.04</v>
      </c>
      <c r="AH79" s="10">
        <f t="shared" si="86"/>
        <v>132.47999999999999</v>
      </c>
      <c r="AI79" s="9">
        <v>4.96</v>
      </c>
      <c r="AJ79" s="10">
        <f t="shared" si="87"/>
        <v>11.090560000000002</v>
      </c>
      <c r="AK79" s="11">
        <v>0</v>
      </c>
      <c r="AL79" s="10">
        <f t="shared" si="88"/>
        <v>0</v>
      </c>
      <c r="AM79" s="12">
        <v>2.4199999999999999E-2</v>
      </c>
      <c r="AN79" s="10">
        <f t="shared" si="89"/>
        <v>54.111199999999997</v>
      </c>
      <c r="AO79" s="13">
        <v>0.15540000000000001</v>
      </c>
      <c r="AP79" s="10">
        <f t="shared" si="90"/>
        <v>347.4744</v>
      </c>
      <c r="AQ79" s="13">
        <v>13.25</v>
      </c>
      <c r="AR79" s="10">
        <f t="shared" ref="AR79:AR83" si="96">(AQ79*12)</f>
        <v>159</v>
      </c>
      <c r="AS79" s="14">
        <f t="shared" si="92"/>
        <v>751.19616000000008</v>
      </c>
    </row>
    <row r="80" spans="2:45" ht="18.899999999999999" customHeight="1" x14ac:dyDescent="0.2">
      <c r="B80" s="15">
        <v>77</v>
      </c>
      <c r="C80" s="18" t="s">
        <v>17</v>
      </c>
      <c r="D80" s="15" t="s">
        <v>18</v>
      </c>
      <c r="E80" s="15" t="s">
        <v>19</v>
      </c>
      <c r="F80" s="15">
        <v>7642461769</v>
      </c>
      <c r="G80" s="15"/>
      <c r="H80" s="15" t="s">
        <v>124</v>
      </c>
      <c r="I80" s="15"/>
      <c r="J80" s="15"/>
      <c r="K80" s="15" t="s">
        <v>23</v>
      </c>
      <c r="L80" s="15" t="s">
        <v>21</v>
      </c>
      <c r="M80" s="8" t="s">
        <v>280</v>
      </c>
      <c r="N80" s="15">
        <v>63703025</v>
      </c>
      <c r="O80" s="15" t="s">
        <v>202</v>
      </c>
      <c r="P80" s="15" t="s">
        <v>174</v>
      </c>
      <c r="Q80" s="15">
        <v>173</v>
      </c>
      <c r="R80" s="15">
        <v>294</v>
      </c>
      <c r="S80" s="15" t="s">
        <v>174</v>
      </c>
      <c r="T80" s="20">
        <v>15</v>
      </c>
      <c r="U80" s="15">
        <v>173</v>
      </c>
      <c r="V80" s="15">
        <v>294</v>
      </c>
      <c r="W80" s="17">
        <f t="shared" si="80"/>
        <v>467</v>
      </c>
      <c r="X80" s="5">
        <f t="shared" si="81"/>
        <v>173</v>
      </c>
      <c r="Y80" s="5">
        <f t="shared" si="82"/>
        <v>294</v>
      </c>
      <c r="Z80" s="6">
        <f t="shared" si="83"/>
        <v>0.46700000000000003</v>
      </c>
      <c r="AA80" s="7">
        <v>1</v>
      </c>
      <c r="AB80" s="8" t="s">
        <v>418</v>
      </c>
      <c r="AC80" s="9">
        <v>3.84</v>
      </c>
      <c r="AD80" s="10">
        <f t="shared" si="84"/>
        <v>46.08</v>
      </c>
      <c r="AE80" s="11">
        <v>0.08</v>
      </c>
      <c r="AF80" s="10">
        <f t="shared" si="85"/>
        <v>14.399999999999999</v>
      </c>
      <c r="AG80" s="11">
        <v>6.88</v>
      </c>
      <c r="AH80" s="10">
        <f t="shared" si="86"/>
        <v>1238.4000000000001</v>
      </c>
      <c r="AI80" s="9">
        <v>4.96</v>
      </c>
      <c r="AJ80" s="10">
        <f t="shared" si="87"/>
        <v>2.3163200000000002</v>
      </c>
      <c r="AK80" s="11">
        <v>0</v>
      </c>
      <c r="AL80" s="10">
        <f t="shared" si="88"/>
        <v>0</v>
      </c>
      <c r="AM80" s="12">
        <v>2.4199999999999999E-2</v>
      </c>
      <c r="AN80" s="10">
        <f t="shared" si="89"/>
        <v>11.301399999999999</v>
      </c>
      <c r="AO80" s="13">
        <v>0.20730000000000001</v>
      </c>
      <c r="AP80" s="10">
        <f t="shared" si="90"/>
        <v>96.809100000000001</v>
      </c>
      <c r="AQ80" s="13">
        <v>13.25</v>
      </c>
      <c r="AR80" s="10">
        <f t="shared" si="96"/>
        <v>159</v>
      </c>
      <c r="AS80" s="14">
        <f t="shared" si="92"/>
        <v>1568.3068200000002</v>
      </c>
    </row>
    <row r="81" spans="2:45" ht="18.899999999999999" customHeight="1" x14ac:dyDescent="0.2">
      <c r="B81" s="15">
        <v>78</v>
      </c>
      <c r="C81" s="18" t="s">
        <v>17</v>
      </c>
      <c r="D81" s="15" t="s">
        <v>18</v>
      </c>
      <c r="E81" s="15" t="s">
        <v>19</v>
      </c>
      <c r="F81" s="15">
        <v>7642461769</v>
      </c>
      <c r="G81" s="15" t="s">
        <v>20</v>
      </c>
      <c r="H81" s="15" t="s">
        <v>21</v>
      </c>
      <c r="I81" s="15" t="s">
        <v>196</v>
      </c>
      <c r="J81" s="15" t="s">
        <v>197</v>
      </c>
      <c r="K81" s="15" t="s">
        <v>23</v>
      </c>
      <c r="L81" s="15" t="s">
        <v>21</v>
      </c>
      <c r="M81" s="8" t="s">
        <v>198</v>
      </c>
      <c r="N81" s="15">
        <v>28133514</v>
      </c>
      <c r="O81" s="15" t="s">
        <v>202</v>
      </c>
      <c r="P81" s="15" t="s">
        <v>25</v>
      </c>
      <c r="Q81" s="15">
        <v>2177</v>
      </c>
      <c r="R81" s="16"/>
      <c r="S81" s="15" t="s">
        <v>25</v>
      </c>
      <c r="T81" s="20">
        <v>1</v>
      </c>
      <c r="U81" s="15">
        <v>2177</v>
      </c>
      <c r="V81" s="16"/>
      <c r="W81" s="17">
        <f t="shared" si="80"/>
        <v>2177</v>
      </c>
      <c r="X81" s="5">
        <f t="shared" si="81"/>
        <v>2177</v>
      </c>
      <c r="Y81" s="5">
        <f t="shared" si="82"/>
        <v>0</v>
      </c>
      <c r="Z81" s="6">
        <f t="shared" si="83"/>
        <v>2.177</v>
      </c>
      <c r="AA81" s="7">
        <v>1</v>
      </c>
      <c r="AB81" s="8" t="s">
        <v>418</v>
      </c>
      <c r="AC81" s="9">
        <v>3.84</v>
      </c>
      <c r="AD81" s="10">
        <f t="shared" si="84"/>
        <v>46.08</v>
      </c>
      <c r="AE81" s="11">
        <v>0.08</v>
      </c>
      <c r="AF81" s="10">
        <f t="shared" si="85"/>
        <v>0.96</v>
      </c>
      <c r="AG81" s="11">
        <v>11.04</v>
      </c>
      <c r="AH81" s="10">
        <f t="shared" si="86"/>
        <v>132.47999999999999</v>
      </c>
      <c r="AI81" s="9">
        <v>4.96</v>
      </c>
      <c r="AJ81" s="10">
        <f t="shared" si="87"/>
        <v>10.79792</v>
      </c>
      <c r="AK81" s="11">
        <v>0</v>
      </c>
      <c r="AL81" s="10">
        <f t="shared" si="88"/>
        <v>0</v>
      </c>
      <c r="AM81" s="12">
        <v>2.4199999999999999E-2</v>
      </c>
      <c r="AN81" s="10">
        <f t="shared" si="89"/>
        <v>52.683399999999999</v>
      </c>
      <c r="AO81" s="13">
        <v>0.15540000000000001</v>
      </c>
      <c r="AP81" s="10">
        <f t="shared" si="90"/>
        <v>338.30580000000003</v>
      </c>
      <c r="AQ81" s="13">
        <v>13.25</v>
      </c>
      <c r="AR81" s="10">
        <f t="shared" si="96"/>
        <v>159</v>
      </c>
      <c r="AS81" s="14">
        <f t="shared" si="92"/>
        <v>740.30712000000005</v>
      </c>
    </row>
    <row r="82" spans="2:45" ht="18.899999999999999" customHeight="1" x14ac:dyDescent="0.2">
      <c r="B82" s="15">
        <v>79</v>
      </c>
      <c r="C82" s="18" t="s">
        <v>17</v>
      </c>
      <c r="D82" s="15" t="s">
        <v>18</v>
      </c>
      <c r="E82" s="15" t="s">
        <v>19</v>
      </c>
      <c r="F82" s="15">
        <v>7642461769</v>
      </c>
      <c r="G82" s="15" t="s">
        <v>223</v>
      </c>
      <c r="H82" s="15" t="s">
        <v>52</v>
      </c>
      <c r="I82" s="15"/>
      <c r="J82" s="15"/>
      <c r="K82" s="15" t="s">
        <v>224</v>
      </c>
      <c r="L82" s="15" t="s">
        <v>43</v>
      </c>
      <c r="M82" s="8" t="s">
        <v>225</v>
      </c>
      <c r="N82" s="15">
        <v>91835004</v>
      </c>
      <c r="O82" s="15" t="s">
        <v>202</v>
      </c>
      <c r="P82" s="15" t="s">
        <v>174</v>
      </c>
      <c r="Q82" s="15">
        <v>100</v>
      </c>
      <c r="R82" s="15">
        <v>209</v>
      </c>
      <c r="S82" s="15" t="s">
        <v>174</v>
      </c>
      <c r="T82" s="20">
        <v>11</v>
      </c>
      <c r="U82" s="15">
        <v>100</v>
      </c>
      <c r="V82" s="15">
        <v>209</v>
      </c>
      <c r="W82" s="17">
        <f t="shared" si="80"/>
        <v>309</v>
      </c>
      <c r="X82" s="5">
        <f t="shared" si="81"/>
        <v>100</v>
      </c>
      <c r="Y82" s="5">
        <f t="shared" si="82"/>
        <v>209</v>
      </c>
      <c r="Z82" s="6">
        <f t="shared" si="83"/>
        <v>0.309</v>
      </c>
      <c r="AA82" s="7">
        <v>1</v>
      </c>
      <c r="AB82" s="8" t="s">
        <v>418</v>
      </c>
      <c r="AC82" s="9">
        <v>3.84</v>
      </c>
      <c r="AD82" s="10">
        <f t="shared" si="84"/>
        <v>46.08</v>
      </c>
      <c r="AE82" s="11">
        <v>0.08</v>
      </c>
      <c r="AF82" s="10">
        <f t="shared" si="85"/>
        <v>10.559999999999999</v>
      </c>
      <c r="AG82" s="11">
        <v>6.88</v>
      </c>
      <c r="AH82" s="10">
        <f t="shared" si="86"/>
        <v>908.16000000000008</v>
      </c>
      <c r="AI82" s="9">
        <v>4.96</v>
      </c>
      <c r="AJ82" s="10">
        <f t="shared" si="87"/>
        <v>1.53264</v>
      </c>
      <c r="AK82" s="11">
        <v>0</v>
      </c>
      <c r="AL82" s="10">
        <f t="shared" si="88"/>
        <v>0</v>
      </c>
      <c r="AM82" s="12">
        <v>2.4199999999999999E-2</v>
      </c>
      <c r="AN82" s="10">
        <f t="shared" si="89"/>
        <v>7.4778000000000002</v>
      </c>
      <c r="AO82" s="13">
        <v>0.20730000000000001</v>
      </c>
      <c r="AP82" s="10">
        <f t="shared" si="90"/>
        <v>64.055700000000002</v>
      </c>
      <c r="AQ82" s="13">
        <v>13.25</v>
      </c>
      <c r="AR82" s="10">
        <f t="shared" si="96"/>
        <v>159</v>
      </c>
      <c r="AS82" s="14">
        <f t="shared" si="92"/>
        <v>1196.8661399999999</v>
      </c>
    </row>
    <row r="83" spans="2:45" ht="18.899999999999999" customHeight="1" x14ac:dyDescent="0.2">
      <c r="B83" s="15">
        <v>80</v>
      </c>
      <c r="C83" s="18" t="s">
        <v>17</v>
      </c>
      <c r="D83" s="15" t="s">
        <v>18</v>
      </c>
      <c r="E83" s="15" t="s">
        <v>19</v>
      </c>
      <c r="F83" s="15">
        <v>7642461769</v>
      </c>
      <c r="G83" s="36" t="s">
        <v>351</v>
      </c>
      <c r="H83" s="36" t="s">
        <v>193</v>
      </c>
      <c r="I83" s="15" t="s">
        <v>205</v>
      </c>
      <c r="J83" s="15" t="s">
        <v>422</v>
      </c>
      <c r="K83" s="36" t="s">
        <v>23</v>
      </c>
      <c r="L83" s="15" t="s">
        <v>21</v>
      </c>
      <c r="M83" s="8" t="s">
        <v>367</v>
      </c>
      <c r="N83" s="36">
        <v>63710869</v>
      </c>
      <c r="O83" s="15" t="s">
        <v>202</v>
      </c>
      <c r="P83" s="15" t="s">
        <v>203</v>
      </c>
      <c r="Q83" s="15">
        <v>100</v>
      </c>
      <c r="R83" s="15"/>
      <c r="S83" s="15" t="s">
        <v>203</v>
      </c>
      <c r="T83" s="20">
        <v>7</v>
      </c>
      <c r="U83" s="15">
        <v>100</v>
      </c>
      <c r="V83" s="15"/>
      <c r="W83" s="17">
        <f t="shared" si="80"/>
        <v>100</v>
      </c>
      <c r="X83" s="5">
        <f t="shared" si="81"/>
        <v>100</v>
      </c>
      <c r="Y83" s="5">
        <f t="shared" si="82"/>
        <v>0</v>
      </c>
      <c r="Z83" s="6">
        <f t="shared" si="83"/>
        <v>0.1</v>
      </c>
      <c r="AA83" s="7">
        <v>1</v>
      </c>
      <c r="AB83" s="8" t="s">
        <v>418</v>
      </c>
      <c r="AC83" s="9">
        <v>3.84</v>
      </c>
      <c r="AD83" s="10">
        <f t="shared" si="84"/>
        <v>46.08</v>
      </c>
      <c r="AE83" s="11">
        <v>0.08</v>
      </c>
      <c r="AF83" s="10">
        <f t="shared" si="85"/>
        <v>6.72</v>
      </c>
      <c r="AG83" s="11">
        <v>6.88</v>
      </c>
      <c r="AH83" s="10">
        <f t="shared" si="86"/>
        <v>577.92000000000007</v>
      </c>
      <c r="AI83" s="9">
        <v>4.96</v>
      </c>
      <c r="AJ83" s="10">
        <f t="shared" si="87"/>
        <v>0.496</v>
      </c>
      <c r="AK83" s="11">
        <v>0</v>
      </c>
      <c r="AL83" s="10">
        <f t="shared" si="88"/>
        <v>0</v>
      </c>
      <c r="AM83" s="12">
        <v>2.4199999999999999E-2</v>
      </c>
      <c r="AN83" s="10">
        <f t="shared" si="89"/>
        <v>2.42</v>
      </c>
      <c r="AO83" s="13">
        <v>0.2427</v>
      </c>
      <c r="AP83" s="10">
        <f t="shared" si="90"/>
        <v>24.27</v>
      </c>
      <c r="AQ83" s="13">
        <v>13.25</v>
      </c>
      <c r="AR83" s="10">
        <f t="shared" si="96"/>
        <v>159</v>
      </c>
      <c r="AS83" s="14">
        <f t="shared" si="92"/>
        <v>816.90600000000018</v>
      </c>
    </row>
    <row r="84" spans="2:45" ht="18.899999999999999" customHeight="1" x14ac:dyDescent="0.2">
      <c r="B84" s="15">
        <v>81</v>
      </c>
      <c r="C84" s="18" t="s">
        <v>17</v>
      </c>
      <c r="D84" s="15" t="s">
        <v>18</v>
      </c>
      <c r="E84" s="15" t="s">
        <v>19</v>
      </c>
      <c r="F84" s="15">
        <v>7642461769</v>
      </c>
      <c r="G84" s="36" t="s">
        <v>20</v>
      </c>
      <c r="H84" s="36" t="s">
        <v>68</v>
      </c>
      <c r="I84" s="15" t="s">
        <v>386</v>
      </c>
      <c r="J84" s="15" t="s">
        <v>385</v>
      </c>
      <c r="K84" s="36" t="s">
        <v>23</v>
      </c>
      <c r="L84" s="15" t="s">
        <v>21</v>
      </c>
      <c r="M84" s="8" t="s">
        <v>373</v>
      </c>
      <c r="N84" s="36"/>
      <c r="O84" s="15" t="s">
        <v>202</v>
      </c>
      <c r="P84" s="15" t="s">
        <v>25</v>
      </c>
      <c r="Q84" s="15">
        <v>100</v>
      </c>
      <c r="R84" s="15"/>
      <c r="S84" s="15" t="s">
        <v>25</v>
      </c>
      <c r="T84" s="20">
        <v>2</v>
      </c>
      <c r="U84" s="15">
        <v>100</v>
      </c>
      <c r="V84" s="15"/>
      <c r="W84" s="17">
        <f t="shared" ref="W84:W91" si="97">U84+V84</f>
        <v>100</v>
      </c>
      <c r="X84" s="5">
        <f t="shared" ref="X84:X91" si="98">U84</f>
        <v>100</v>
      </c>
      <c r="Y84" s="5">
        <f t="shared" ref="Y84:Y90" si="99">V84</f>
        <v>0</v>
      </c>
      <c r="Z84" s="6">
        <f t="shared" ref="Z84:Z90" si="100">(X84+Y84)/1000</f>
        <v>0.1</v>
      </c>
      <c r="AA84" s="7">
        <v>1</v>
      </c>
      <c r="AB84" s="8" t="s">
        <v>418</v>
      </c>
      <c r="AC84" s="9">
        <v>3.84</v>
      </c>
      <c r="AD84" s="10">
        <f t="shared" ref="AD84:AD90" si="101">AC84*AB84*AA84</f>
        <v>46.08</v>
      </c>
      <c r="AE84" s="11">
        <v>0.08</v>
      </c>
      <c r="AF84" s="10">
        <f t="shared" ref="AF84:AF90" si="102">AE84*AB84*T84</f>
        <v>1.92</v>
      </c>
      <c r="AG84" s="11">
        <v>11.04</v>
      </c>
      <c r="AH84" s="10">
        <f t="shared" ref="AH84:AH90" si="103">AG84*AB84*T84</f>
        <v>264.95999999999998</v>
      </c>
      <c r="AI84" s="9">
        <v>4.96</v>
      </c>
      <c r="AJ84" s="10">
        <f t="shared" ref="AJ84:AJ90" si="104">AI84*Z84</f>
        <v>0.496</v>
      </c>
      <c r="AK84" s="11">
        <v>0</v>
      </c>
      <c r="AL84" s="10">
        <f t="shared" ref="AL84:AL90" si="105">AK84*Z84</f>
        <v>0</v>
      </c>
      <c r="AM84" s="12">
        <v>2.4199999999999999E-2</v>
      </c>
      <c r="AN84" s="10">
        <f t="shared" ref="AN84:AN90" si="106">AM84*W84</f>
        <v>2.42</v>
      </c>
      <c r="AO84" s="13">
        <v>0.15540000000000001</v>
      </c>
      <c r="AP84" s="10">
        <f t="shared" ref="AP84:AP90" si="107">AO84*W84</f>
        <v>15.540000000000001</v>
      </c>
      <c r="AQ84" s="13">
        <v>13.25</v>
      </c>
      <c r="AR84" s="10">
        <f>(AQ84*12)</f>
        <v>159</v>
      </c>
      <c r="AS84" s="14">
        <f t="shared" ref="AS84:AS90" si="108">AR84+AP84+AN84+AJ84+AH84+AF84+AD84+AL84</f>
        <v>490.41599999999994</v>
      </c>
    </row>
    <row r="85" spans="2:45" ht="18.899999999999999" customHeight="1" x14ac:dyDescent="0.2">
      <c r="B85" s="15">
        <v>82</v>
      </c>
      <c r="C85" s="18" t="s">
        <v>17</v>
      </c>
      <c r="D85" s="15" t="s">
        <v>18</v>
      </c>
      <c r="E85" s="15" t="s">
        <v>19</v>
      </c>
      <c r="F85" s="15">
        <v>7642461769</v>
      </c>
      <c r="G85" s="15"/>
      <c r="H85" s="15" t="s">
        <v>184</v>
      </c>
      <c r="I85" s="15" t="s">
        <v>303</v>
      </c>
      <c r="J85" s="15"/>
      <c r="K85" s="15" t="s">
        <v>23</v>
      </c>
      <c r="L85" s="15" t="s">
        <v>21</v>
      </c>
      <c r="M85" s="8" t="s">
        <v>304</v>
      </c>
      <c r="N85" s="15">
        <v>82653249</v>
      </c>
      <c r="O85" s="15" t="s">
        <v>202</v>
      </c>
      <c r="P85" s="15" t="s">
        <v>174</v>
      </c>
      <c r="Q85" s="15">
        <v>1320</v>
      </c>
      <c r="R85" s="15">
        <v>3000</v>
      </c>
      <c r="S85" s="15" t="s">
        <v>174</v>
      </c>
      <c r="T85" s="20">
        <v>11</v>
      </c>
      <c r="U85" s="15">
        <v>1320</v>
      </c>
      <c r="V85" s="15">
        <v>3000</v>
      </c>
      <c r="W85" s="17">
        <f t="shared" si="97"/>
        <v>4320</v>
      </c>
      <c r="X85" s="5">
        <f t="shared" si="98"/>
        <v>1320</v>
      </c>
      <c r="Y85" s="5">
        <f t="shared" si="99"/>
        <v>3000</v>
      </c>
      <c r="Z85" s="6">
        <f t="shared" si="100"/>
        <v>4.32</v>
      </c>
      <c r="AA85" s="7">
        <v>1</v>
      </c>
      <c r="AB85" s="8" t="s">
        <v>418</v>
      </c>
      <c r="AC85" s="9">
        <v>3.84</v>
      </c>
      <c r="AD85" s="10">
        <f t="shared" si="101"/>
        <v>46.08</v>
      </c>
      <c r="AE85" s="11">
        <v>0.08</v>
      </c>
      <c r="AF85" s="10">
        <f t="shared" si="102"/>
        <v>10.559999999999999</v>
      </c>
      <c r="AG85" s="11">
        <v>6.88</v>
      </c>
      <c r="AH85" s="10">
        <f t="shared" si="103"/>
        <v>908.16000000000008</v>
      </c>
      <c r="AI85" s="9">
        <v>4.96</v>
      </c>
      <c r="AJ85" s="10">
        <f t="shared" si="104"/>
        <v>21.427200000000003</v>
      </c>
      <c r="AK85" s="11">
        <v>0</v>
      </c>
      <c r="AL85" s="10">
        <f t="shared" si="105"/>
        <v>0</v>
      </c>
      <c r="AM85" s="12">
        <v>2.4199999999999999E-2</v>
      </c>
      <c r="AN85" s="10">
        <f t="shared" si="106"/>
        <v>104.544</v>
      </c>
      <c r="AO85" s="13">
        <v>0.20730000000000001</v>
      </c>
      <c r="AP85" s="10">
        <f t="shared" si="107"/>
        <v>895.53600000000006</v>
      </c>
      <c r="AQ85" s="13">
        <v>13.25</v>
      </c>
      <c r="AR85" s="10">
        <f t="shared" ref="AR85:AR90" si="109">(AQ85*12)</f>
        <v>159</v>
      </c>
      <c r="AS85" s="14">
        <f t="shared" si="108"/>
        <v>2145.3072000000002</v>
      </c>
    </row>
    <row r="86" spans="2:45" ht="18.899999999999999" customHeight="1" x14ac:dyDescent="0.2">
      <c r="B86" s="15">
        <v>83</v>
      </c>
      <c r="C86" s="18" t="s">
        <v>17</v>
      </c>
      <c r="D86" s="15" t="s">
        <v>18</v>
      </c>
      <c r="E86" s="15" t="s">
        <v>19</v>
      </c>
      <c r="F86" s="15">
        <v>7642461769</v>
      </c>
      <c r="G86" s="15" t="s">
        <v>31</v>
      </c>
      <c r="H86" s="15" t="s">
        <v>35</v>
      </c>
      <c r="I86" s="15"/>
      <c r="J86" s="15"/>
      <c r="K86" s="40" t="s">
        <v>23</v>
      </c>
      <c r="L86" s="40" t="s">
        <v>21</v>
      </c>
      <c r="M86" s="8" t="s">
        <v>42</v>
      </c>
      <c r="N86" s="15">
        <v>24964005</v>
      </c>
      <c r="O86" s="15" t="s">
        <v>202</v>
      </c>
      <c r="P86" s="15" t="s">
        <v>25</v>
      </c>
      <c r="Q86" s="15">
        <v>6309</v>
      </c>
      <c r="R86" s="15"/>
      <c r="S86" s="15" t="s">
        <v>25</v>
      </c>
      <c r="T86" s="20">
        <v>4</v>
      </c>
      <c r="U86" s="15">
        <v>6309</v>
      </c>
      <c r="V86" s="15"/>
      <c r="W86" s="17">
        <f t="shared" si="97"/>
        <v>6309</v>
      </c>
      <c r="X86" s="5">
        <f t="shared" si="98"/>
        <v>6309</v>
      </c>
      <c r="Y86" s="5">
        <f t="shared" si="99"/>
        <v>0</v>
      </c>
      <c r="Z86" s="6">
        <f t="shared" si="100"/>
        <v>6.3090000000000002</v>
      </c>
      <c r="AA86" s="7">
        <v>1</v>
      </c>
      <c r="AB86" s="8" t="s">
        <v>418</v>
      </c>
      <c r="AC86" s="9">
        <v>3.84</v>
      </c>
      <c r="AD86" s="10">
        <f t="shared" si="101"/>
        <v>46.08</v>
      </c>
      <c r="AE86" s="11">
        <v>0.08</v>
      </c>
      <c r="AF86" s="10">
        <f t="shared" si="102"/>
        <v>3.84</v>
      </c>
      <c r="AG86" s="11">
        <v>11.04</v>
      </c>
      <c r="AH86" s="10">
        <f t="shared" si="103"/>
        <v>529.91999999999996</v>
      </c>
      <c r="AI86" s="9">
        <v>4.96</v>
      </c>
      <c r="AJ86" s="10">
        <f t="shared" si="104"/>
        <v>31.292640000000002</v>
      </c>
      <c r="AK86" s="11">
        <v>0</v>
      </c>
      <c r="AL86" s="10">
        <f t="shared" si="105"/>
        <v>0</v>
      </c>
      <c r="AM86" s="12">
        <v>2.4199999999999999E-2</v>
      </c>
      <c r="AN86" s="10">
        <f t="shared" si="106"/>
        <v>152.67779999999999</v>
      </c>
      <c r="AO86" s="13">
        <v>0.15540000000000001</v>
      </c>
      <c r="AP86" s="10">
        <f t="shared" si="107"/>
        <v>980.41860000000008</v>
      </c>
      <c r="AQ86" s="13">
        <v>13.25</v>
      </c>
      <c r="AR86" s="10">
        <f t="shared" si="109"/>
        <v>159</v>
      </c>
      <c r="AS86" s="14">
        <f t="shared" si="108"/>
        <v>1903.2290399999995</v>
      </c>
    </row>
    <row r="87" spans="2:45" ht="18.899999999999999" customHeight="1" x14ac:dyDescent="0.2">
      <c r="B87" s="15">
        <v>84</v>
      </c>
      <c r="C87" s="18" t="s">
        <v>17</v>
      </c>
      <c r="D87" s="15" t="s">
        <v>18</v>
      </c>
      <c r="E87" s="15" t="s">
        <v>19</v>
      </c>
      <c r="F87" s="15">
        <v>7642461769</v>
      </c>
      <c r="G87" s="36" t="s">
        <v>20</v>
      </c>
      <c r="H87" s="18" t="s">
        <v>382</v>
      </c>
      <c r="I87" s="15"/>
      <c r="J87" s="15" t="s">
        <v>383</v>
      </c>
      <c r="K87" s="36" t="s">
        <v>23</v>
      </c>
      <c r="L87" s="15" t="s">
        <v>21</v>
      </c>
      <c r="M87" s="8" t="s">
        <v>376</v>
      </c>
      <c r="N87" s="36">
        <v>20697396</v>
      </c>
      <c r="O87" s="15" t="s">
        <v>202</v>
      </c>
      <c r="P87" s="15" t="s">
        <v>203</v>
      </c>
      <c r="Q87" s="15">
        <v>100</v>
      </c>
      <c r="R87" s="15"/>
      <c r="S87" s="15" t="s">
        <v>203</v>
      </c>
      <c r="T87" s="20">
        <v>2</v>
      </c>
      <c r="U87" s="15">
        <v>100</v>
      </c>
      <c r="V87" s="15"/>
      <c r="W87" s="17">
        <f t="shared" si="97"/>
        <v>100</v>
      </c>
      <c r="X87" s="5">
        <f t="shared" si="98"/>
        <v>100</v>
      </c>
      <c r="Y87" s="5">
        <f t="shared" si="99"/>
        <v>0</v>
      </c>
      <c r="Z87" s="6">
        <f t="shared" si="100"/>
        <v>0.1</v>
      </c>
      <c r="AA87" s="7">
        <v>1</v>
      </c>
      <c r="AB87" s="8" t="s">
        <v>418</v>
      </c>
      <c r="AC87" s="9">
        <v>3.84</v>
      </c>
      <c r="AD87" s="10">
        <f t="shared" si="101"/>
        <v>46.08</v>
      </c>
      <c r="AE87" s="11">
        <v>0.08</v>
      </c>
      <c r="AF87" s="10">
        <f t="shared" si="102"/>
        <v>1.92</v>
      </c>
      <c r="AG87" s="11">
        <v>6.88</v>
      </c>
      <c r="AH87" s="10">
        <f t="shared" si="103"/>
        <v>165.12</v>
      </c>
      <c r="AI87" s="9">
        <v>4.96</v>
      </c>
      <c r="AJ87" s="10">
        <f t="shared" si="104"/>
        <v>0.496</v>
      </c>
      <c r="AK87" s="11">
        <v>0</v>
      </c>
      <c r="AL87" s="10">
        <f t="shared" si="105"/>
        <v>0</v>
      </c>
      <c r="AM87" s="12">
        <v>2.4199999999999999E-2</v>
      </c>
      <c r="AN87" s="10">
        <f t="shared" si="106"/>
        <v>2.42</v>
      </c>
      <c r="AO87" s="13">
        <v>0.2427</v>
      </c>
      <c r="AP87" s="10">
        <f t="shared" si="107"/>
        <v>24.27</v>
      </c>
      <c r="AQ87" s="13">
        <v>13.25</v>
      </c>
      <c r="AR87" s="10">
        <f t="shared" si="109"/>
        <v>159</v>
      </c>
      <c r="AS87" s="14">
        <f t="shared" si="108"/>
        <v>399.30600000000004</v>
      </c>
    </row>
    <row r="88" spans="2:45" ht="18.899999999999999" customHeight="1" x14ac:dyDescent="0.2">
      <c r="B88" s="15">
        <v>85</v>
      </c>
      <c r="C88" s="18" t="s">
        <v>17</v>
      </c>
      <c r="D88" s="15" t="s">
        <v>18</v>
      </c>
      <c r="E88" s="15" t="s">
        <v>19</v>
      </c>
      <c r="F88" s="15">
        <v>7642461769</v>
      </c>
      <c r="G88" s="15" t="s">
        <v>31</v>
      </c>
      <c r="H88" s="15" t="s">
        <v>35</v>
      </c>
      <c r="I88" s="15" t="s">
        <v>46</v>
      </c>
      <c r="J88" s="15"/>
      <c r="K88" s="40" t="s">
        <v>23</v>
      </c>
      <c r="L88" s="40" t="s">
        <v>21</v>
      </c>
      <c r="M88" s="8" t="s">
        <v>47</v>
      </c>
      <c r="N88" s="15">
        <v>43268666</v>
      </c>
      <c r="O88" s="15" t="s">
        <v>202</v>
      </c>
      <c r="P88" s="15" t="s">
        <v>25</v>
      </c>
      <c r="Q88" s="15">
        <v>13003</v>
      </c>
      <c r="R88" s="15"/>
      <c r="S88" s="15" t="s">
        <v>25</v>
      </c>
      <c r="T88" s="20">
        <v>4</v>
      </c>
      <c r="U88" s="15">
        <v>13003</v>
      </c>
      <c r="V88" s="15"/>
      <c r="W88" s="17">
        <f t="shared" si="97"/>
        <v>13003</v>
      </c>
      <c r="X88" s="5">
        <f t="shared" si="98"/>
        <v>13003</v>
      </c>
      <c r="Y88" s="5">
        <f t="shared" si="99"/>
        <v>0</v>
      </c>
      <c r="Z88" s="6">
        <f t="shared" si="100"/>
        <v>13.003</v>
      </c>
      <c r="AA88" s="7">
        <v>1</v>
      </c>
      <c r="AB88" s="8" t="s">
        <v>418</v>
      </c>
      <c r="AC88" s="9">
        <v>3.84</v>
      </c>
      <c r="AD88" s="10">
        <f t="shared" si="101"/>
        <v>46.08</v>
      </c>
      <c r="AE88" s="11">
        <v>0.08</v>
      </c>
      <c r="AF88" s="10">
        <f t="shared" si="102"/>
        <v>3.84</v>
      </c>
      <c r="AG88" s="11">
        <v>11.04</v>
      </c>
      <c r="AH88" s="10">
        <f t="shared" si="103"/>
        <v>529.91999999999996</v>
      </c>
      <c r="AI88" s="9">
        <v>4.96</v>
      </c>
      <c r="AJ88" s="10">
        <f t="shared" si="104"/>
        <v>64.494879999999995</v>
      </c>
      <c r="AK88" s="11">
        <v>0</v>
      </c>
      <c r="AL88" s="10">
        <f t="shared" si="105"/>
        <v>0</v>
      </c>
      <c r="AM88" s="12">
        <v>2.4199999999999999E-2</v>
      </c>
      <c r="AN88" s="10">
        <f t="shared" si="106"/>
        <v>314.67259999999999</v>
      </c>
      <c r="AO88" s="13">
        <v>0.15540000000000001</v>
      </c>
      <c r="AP88" s="10">
        <f t="shared" si="107"/>
        <v>2020.6662000000001</v>
      </c>
      <c r="AQ88" s="13">
        <v>13.25</v>
      </c>
      <c r="AR88" s="10">
        <f t="shared" si="109"/>
        <v>159</v>
      </c>
      <c r="AS88" s="14">
        <f t="shared" si="108"/>
        <v>3138.6736800000003</v>
      </c>
    </row>
    <row r="89" spans="2:45" ht="18.899999999999999" customHeight="1" x14ac:dyDescent="0.2">
      <c r="B89" s="15">
        <v>86</v>
      </c>
      <c r="C89" s="18" t="s">
        <v>17</v>
      </c>
      <c r="D89" s="15" t="s">
        <v>18</v>
      </c>
      <c r="E89" s="15" t="s">
        <v>19</v>
      </c>
      <c r="F89" s="15">
        <v>7642461769</v>
      </c>
      <c r="G89" s="15" t="s">
        <v>20</v>
      </c>
      <c r="H89" s="15" t="s">
        <v>184</v>
      </c>
      <c r="I89" s="15" t="s">
        <v>185</v>
      </c>
      <c r="J89" s="15"/>
      <c r="K89" s="15" t="s">
        <v>23</v>
      </c>
      <c r="L89" s="15" t="s">
        <v>21</v>
      </c>
      <c r="M89" s="8" t="s">
        <v>186</v>
      </c>
      <c r="N89" s="15">
        <v>24606825</v>
      </c>
      <c r="O89" s="15" t="s">
        <v>202</v>
      </c>
      <c r="P89" s="15" t="s">
        <v>25</v>
      </c>
      <c r="Q89" s="15">
        <v>1068</v>
      </c>
      <c r="R89" s="15"/>
      <c r="S89" s="15" t="s">
        <v>25</v>
      </c>
      <c r="T89" s="20">
        <v>1</v>
      </c>
      <c r="U89" s="15">
        <v>1068</v>
      </c>
      <c r="V89" s="15"/>
      <c r="W89" s="17">
        <f t="shared" si="97"/>
        <v>1068</v>
      </c>
      <c r="X89" s="5">
        <f t="shared" si="98"/>
        <v>1068</v>
      </c>
      <c r="Y89" s="5">
        <f t="shared" si="99"/>
        <v>0</v>
      </c>
      <c r="Z89" s="6">
        <f t="shared" si="100"/>
        <v>1.0680000000000001</v>
      </c>
      <c r="AA89" s="7">
        <v>1</v>
      </c>
      <c r="AB89" s="8" t="s">
        <v>418</v>
      </c>
      <c r="AC89" s="9">
        <v>3.84</v>
      </c>
      <c r="AD89" s="10">
        <f t="shared" si="101"/>
        <v>46.08</v>
      </c>
      <c r="AE89" s="11">
        <v>0.08</v>
      </c>
      <c r="AF89" s="10">
        <f t="shared" si="102"/>
        <v>0.96</v>
      </c>
      <c r="AG89" s="11">
        <v>11.04</v>
      </c>
      <c r="AH89" s="10">
        <f t="shared" si="103"/>
        <v>132.47999999999999</v>
      </c>
      <c r="AI89" s="9">
        <v>4.96</v>
      </c>
      <c r="AJ89" s="10">
        <f t="shared" si="104"/>
        <v>5.2972800000000007</v>
      </c>
      <c r="AK89" s="11">
        <v>0</v>
      </c>
      <c r="AL89" s="10">
        <f t="shared" si="105"/>
        <v>0</v>
      </c>
      <c r="AM89" s="12">
        <v>2.4199999999999999E-2</v>
      </c>
      <c r="AN89" s="10">
        <f t="shared" si="106"/>
        <v>25.845599999999997</v>
      </c>
      <c r="AO89" s="13">
        <v>0.15540000000000001</v>
      </c>
      <c r="AP89" s="10">
        <f t="shared" si="107"/>
        <v>165.96720000000002</v>
      </c>
      <c r="AQ89" s="13">
        <v>13.25</v>
      </c>
      <c r="AR89" s="10">
        <f t="shared" si="109"/>
        <v>159</v>
      </c>
      <c r="AS89" s="14">
        <f t="shared" si="108"/>
        <v>535.63008000000002</v>
      </c>
    </row>
    <row r="90" spans="2:45" ht="18.899999999999999" customHeight="1" x14ac:dyDescent="0.2">
      <c r="B90" s="15">
        <v>87</v>
      </c>
      <c r="C90" s="18" t="s">
        <v>17</v>
      </c>
      <c r="D90" s="15" t="s">
        <v>18</v>
      </c>
      <c r="E90" s="15" t="s">
        <v>19</v>
      </c>
      <c r="F90" s="15">
        <v>7642461769</v>
      </c>
      <c r="G90" s="15" t="s">
        <v>31</v>
      </c>
      <c r="H90" s="15" t="s">
        <v>68</v>
      </c>
      <c r="I90" s="15" t="s">
        <v>63</v>
      </c>
      <c r="J90" s="15"/>
      <c r="K90" s="15" t="s">
        <v>23</v>
      </c>
      <c r="L90" s="15" t="s">
        <v>21</v>
      </c>
      <c r="M90" s="8" t="s">
        <v>69</v>
      </c>
      <c r="N90" s="15">
        <v>25120351</v>
      </c>
      <c r="O90" s="15" t="s">
        <v>202</v>
      </c>
      <c r="P90" s="15" t="s">
        <v>25</v>
      </c>
      <c r="Q90" s="15">
        <v>1300</v>
      </c>
      <c r="R90" s="15"/>
      <c r="S90" s="15" t="s">
        <v>25</v>
      </c>
      <c r="T90" s="20">
        <v>1</v>
      </c>
      <c r="U90" s="15">
        <v>1300</v>
      </c>
      <c r="V90" s="15"/>
      <c r="W90" s="17">
        <f t="shared" si="97"/>
        <v>1300</v>
      </c>
      <c r="X90" s="5">
        <f t="shared" si="98"/>
        <v>1300</v>
      </c>
      <c r="Y90" s="5">
        <f t="shared" si="99"/>
        <v>0</v>
      </c>
      <c r="Z90" s="6">
        <f t="shared" si="100"/>
        <v>1.3</v>
      </c>
      <c r="AA90" s="7">
        <v>1</v>
      </c>
      <c r="AB90" s="8" t="s">
        <v>418</v>
      </c>
      <c r="AC90" s="9">
        <v>3.84</v>
      </c>
      <c r="AD90" s="10">
        <f t="shared" si="101"/>
        <v>46.08</v>
      </c>
      <c r="AE90" s="11">
        <v>0.08</v>
      </c>
      <c r="AF90" s="10">
        <f t="shared" si="102"/>
        <v>0.96</v>
      </c>
      <c r="AG90" s="11">
        <v>11.04</v>
      </c>
      <c r="AH90" s="10">
        <f t="shared" si="103"/>
        <v>132.47999999999999</v>
      </c>
      <c r="AI90" s="9">
        <v>4.96</v>
      </c>
      <c r="AJ90" s="10">
        <f t="shared" si="104"/>
        <v>6.4480000000000004</v>
      </c>
      <c r="AK90" s="11">
        <v>0</v>
      </c>
      <c r="AL90" s="10">
        <f t="shared" si="105"/>
        <v>0</v>
      </c>
      <c r="AM90" s="12">
        <v>2.4199999999999999E-2</v>
      </c>
      <c r="AN90" s="10">
        <f t="shared" si="106"/>
        <v>31.46</v>
      </c>
      <c r="AO90" s="13">
        <v>0.15540000000000001</v>
      </c>
      <c r="AP90" s="10">
        <f t="shared" si="107"/>
        <v>202.02</v>
      </c>
      <c r="AQ90" s="13">
        <v>13.25</v>
      </c>
      <c r="AR90" s="10">
        <f t="shared" si="109"/>
        <v>159</v>
      </c>
      <c r="AS90" s="14">
        <f t="shared" si="108"/>
        <v>578.44799999999998</v>
      </c>
    </row>
    <row r="91" spans="2:45" ht="18.899999999999999" customHeight="1" x14ac:dyDescent="0.2">
      <c r="B91" s="15">
        <v>88</v>
      </c>
      <c r="C91" s="18" t="s">
        <v>17</v>
      </c>
      <c r="D91" s="15" t="s">
        <v>18</v>
      </c>
      <c r="E91" s="15" t="s">
        <v>19</v>
      </c>
      <c r="F91" s="15">
        <v>7642461769</v>
      </c>
      <c r="G91" s="15" t="s">
        <v>31</v>
      </c>
      <c r="H91" s="36" t="s">
        <v>204</v>
      </c>
      <c r="I91" s="30" t="s">
        <v>454</v>
      </c>
      <c r="J91" s="30" t="s">
        <v>471</v>
      </c>
      <c r="K91" s="15" t="s">
        <v>39</v>
      </c>
      <c r="L91" s="15" t="s">
        <v>43</v>
      </c>
      <c r="M91" s="31" t="s">
        <v>40</v>
      </c>
      <c r="N91" s="32" t="s">
        <v>472</v>
      </c>
      <c r="O91" s="15" t="s">
        <v>202</v>
      </c>
      <c r="P91" s="35"/>
      <c r="Q91" s="35"/>
      <c r="R91" s="35"/>
      <c r="S91" s="15" t="s">
        <v>25</v>
      </c>
      <c r="T91" s="20">
        <v>27</v>
      </c>
      <c r="U91" s="7">
        <v>7620</v>
      </c>
      <c r="V91" s="7"/>
      <c r="W91" s="41">
        <f t="shared" si="97"/>
        <v>7620</v>
      </c>
      <c r="X91" s="41">
        <f t="shared" si="98"/>
        <v>7620</v>
      </c>
      <c r="Y91" s="5">
        <f t="shared" ref="Y91" si="110">V91</f>
        <v>0</v>
      </c>
      <c r="Z91" s="6">
        <f t="shared" ref="Z91" si="111">(X91+Y91)/1000</f>
        <v>7.62</v>
      </c>
      <c r="AA91" s="7">
        <v>1</v>
      </c>
      <c r="AB91" s="8" t="s">
        <v>418</v>
      </c>
      <c r="AC91" s="9">
        <v>3.84</v>
      </c>
      <c r="AD91" s="10">
        <f t="shared" ref="AD91" si="112">AC91*AB91*AA91</f>
        <v>46.08</v>
      </c>
      <c r="AE91" s="11">
        <v>0.08</v>
      </c>
      <c r="AF91" s="10">
        <f t="shared" ref="AF91" si="113">AE91*AB91*T91</f>
        <v>25.919999999999998</v>
      </c>
      <c r="AG91" s="11">
        <v>11.04</v>
      </c>
      <c r="AH91" s="10">
        <f t="shared" ref="AH91" si="114">AG91*AB91*T91</f>
        <v>3576.9599999999996</v>
      </c>
      <c r="AI91" s="9">
        <v>4.96</v>
      </c>
      <c r="AJ91" s="10">
        <f t="shared" ref="AJ91" si="115">AI91*Z91</f>
        <v>37.795200000000001</v>
      </c>
      <c r="AK91" s="11">
        <v>0</v>
      </c>
      <c r="AL91" s="10">
        <f t="shared" ref="AL91" si="116">AK91*Z91</f>
        <v>0</v>
      </c>
      <c r="AM91" s="12">
        <v>2.4199999999999999E-2</v>
      </c>
      <c r="AN91" s="10">
        <f t="shared" ref="AN91" si="117">AM91*W91</f>
        <v>184.404</v>
      </c>
      <c r="AO91" s="13">
        <v>0.15540000000000001</v>
      </c>
      <c r="AP91" s="10">
        <f t="shared" ref="AP91" si="118">AO91*W91</f>
        <v>1184.1480000000001</v>
      </c>
      <c r="AQ91" s="13">
        <v>13.25</v>
      </c>
      <c r="AR91" s="10">
        <f t="shared" ref="AR91" si="119">(AQ91*12)</f>
        <v>159</v>
      </c>
      <c r="AS91" s="14">
        <f t="shared" ref="AS91" si="120">AR91+AP91+AN91+AJ91+AH91+AF91+AD91+AL91</f>
        <v>5214.3071999999993</v>
      </c>
    </row>
    <row r="92" spans="2:45" ht="18.899999999999999" customHeight="1" x14ac:dyDescent="0.2">
      <c r="B92" s="15">
        <v>89</v>
      </c>
      <c r="C92" s="18" t="s">
        <v>17</v>
      </c>
      <c r="D92" s="15" t="s">
        <v>18</v>
      </c>
      <c r="E92" s="15" t="s">
        <v>19</v>
      </c>
      <c r="F92" s="15">
        <v>7642461769</v>
      </c>
      <c r="G92" s="15" t="s">
        <v>31</v>
      </c>
      <c r="H92" s="15" t="s">
        <v>38</v>
      </c>
      <c r="I92" s="15" t="s">
        <v>454</v>
      </c>
      <c r="J92" s="15">
        <v>4</v>
      </c>
      <c r="K92" s="15" t="s">
        <v>39</v>
      </c>
      <c r="L92" s="15" t="s">
        <v>43</v>
      </c>
      <c r="M92" s="8" t="s">
        <v>44</v>
      </c>
      <c r="N92" s="15">
        <v>12622484</v>
      </c>
      <c r="O92" s="15" t="s">
        <v>202</v>
      </c>
      <c r="P92" s="15" t="s">
        <v>25</v>
      </c>
      <c r="Q92" s="15">
        <v>4426</v>
      </c>
      <c r="R92" s="15"/>
      <c r="S92" s="15" t="s">
        <v>25</v>
      </c>
      <c r="T92" s="20">
        <v>14</v>
      </c>
      <c r="U92" s="15">
        <v>4426</v>
      </c>
      <c r="V92" s="15"/>
      <c r="W92" s="17">
        <f t="shared" ref="W92:W102" si="121">U92+V92</f>
        <v>4426</v>
      </c>
      <c r="X92" s="5">
        <f t="shared" ref="X92:X102" si="122">U92</f>
        <v>4426</v>
      </c>
      <c r="Y92" s="5">
        <f t="shared" ref="Y92:Y102" si="123">V92</f>
        <v>0</v>
      </c>
      <c r="Z92" s="6">
        <f t="shared" ref="Z92:Z102" si="124">(X92+Y92)/1000</f>
        <v>4.4260000000000002</v>
      </c>
      <c r="AA92" s="7">
        <v>1</v>
      </c>
      <c r="AB92" s="8" t="s">
        <v>418</v>
      </c>
      <c r="AC92" s="9">
        <v>3.84</v>
      </c>
      <c r="AD92" s="10">
        <f t="shared" ref="AD92:AD102" si="125">AC92*AB92*AA92</f>
        <v>46.08</v>
      </c>
      <c r="AE92" s="11">
        <v>0.08</v>
      </c>
      <c r="AF92" s="10">
        <f t="shared" ref="AF92:AF102" si="126">AE92*AB92*T92</f>
        <v>13.44</v>
      </c>
      <c r="AG92" s="11">
        <v>11.04</v>
      </c>
      <c r="AH92" s="10">
        <f t="shared" ref="AH92:AH102" si="127">AG92*AB92*T92</f>
        <v>1854.7199999999998</v>
      </c>
      <c r="AI92" s="9">
        <v>4.96</v>
      </c>
      <c r="AJ92" s="10">
        <f t="shared" ref="AJ92:AJ102" si="128">AI92*Z92</f>
        <v>21.952960000000001</v>
      </c>
      <c r="AK92" s="11">
        <v>0</v>
      </c>
      <c r="AL92" s="10">
        <f t="shared" ref="AL92:AL102" si="129">AK92*Z92</f>
        <v>0</v>
      </c>
      <c r="AM92" s="12">
        <v>2.4199999999999999E-2</v>
      </c>
      <c r="AN92" s="10">
        <f t="shared" ref="AN92:AN102" si="130">AM92*W92</f>
        <v>107.1092</v>
      </c>
      <c r="AO92" s="13">
        <v>0.15540000000000001</v>
      </c>
      <c r="AP92" s="10">
        <f t="shared" ref="AP92:AP102" si="131">AO92*W92</f>
        <v>687.80040000000008</v>
      </c>
      <c r="AQ92" s="13">
        <v>13.25</v>
      </c>
      <c r="AR92" s="10">
        <f t="shared" ref="AR92:AR102" si="132">(AQ92*12)</f>
        <v>159</v>
      </c>
      <c r="AS92" s="14">
        <f t="shared" ref="AS92:AS102" si="133">AR92+AP92+AN92+AJ92+AH92+AF92+AD92+AL92</f>
        <v>2890.1025599999998</v>
      </c>
    </row>
    <row r="93" spans="2:45" ht="18.899999999999999" customHeight="1" x14ac:dyDescent="0.2">
      <c r="B93" s="15">
        <v>90</v>
      </c>
      <c r="C93" s="18" t="s">
        <v>17</v>
      </c>
      <c r="D93" s="15" t="s">
        <v>18</v>
      </c>
      <c r="E93" s="15" t="s">
        <v>19</v>
      </c>
      <c r="F93" s="15">
        <v>7642461769</v>
      </c>
      <c r="G93" s="15" t="s">
        <v>31</v>
      </c>
      <c r="H93" s="15" t="s">
        <v>98</v>
      </c>
      <c r="I93" s="15" t="s">
        <v>146</v>
      </c>
      <c r="J93" s="15"/>
      <c r="K93" s="15" t="s">
        <v>23</v>
      </c>
      <c r="L93" s="15" t="s">
        <v>21</v>
      </c>
      <c r="M93" s="8" t="s">
        <v>150</v>
      </c>
      <c r="N93" s="15">
        <v>24031048</v>
      </c>
      <c r="O93" s="15" t="s">
        <v>202</v>
      </c>
      <c r="P93" s="15" t="s">
        <v>25</v>
      </c>
      <c r="Q93" s="15">
        <v>1320</v>
      </c>
      <c r="R93" s="15"/>
      <c r="S93" s="15" t="s">
        <v>25</v>
      </c>
      <c r="T93" s="20">
        <v>2</v>
      </c>
      <c r="U93" s="15">
        <v>1320</v>
      </c>
      <c r="V93" s="15"/>
      <c r="W93" s="17">
        <f t="shared" si="121"/>
        <v>1320</v>
      </c>
      <c r="X93" s="5">
        <f t="shared" si="122"/>
        <v>1320</v>
      </c>
      <c r="Y93" s="5">
        <f t="shared" si="123"/>
        <v>0</v>
      </c>
      <c r="Z93" s="6">
        <f t="shared" si="124"/>
        <v>1.32</v>
      </c>
      <c r="AA93" s="7">
        <v>1</v>
      </c>
      <c r="AB93" s="8" t="s">
        <v>418</v>
      </c>
      <c r="AC93" s="9">
        <v>3.84</v>
      </c>
      <c r="AD93" s="10">
        <f t="shared" si="125"/>
        <v>46.08</v>
      </c>
      <c r="AE93" s="11">
        <v>0.08</v>
      </c>
      <c r="AF93" s="10">
        <f t="shared" si="126"/>
        <v>1.92</v>
      </c>
      <c r="AG93" s="11">
        <v>11.04</v>
      </c>
      <c r="AH93" s="10">
        <f t="shared" si="127"/>
        <v>264.95999999999998</v>
      </c>
      <c r="AI93" s="9">
        <v>4.96</v>
      </c>
      <c r="AJ93" s="10">
        <f t="shared" si="128"/>
        <v>6.5472000000000001</v>
      </c>
      <c r="AK93" s="11">
        <v>0</v>
      </c>
      <c r="AL93" s="10">
        <f t="shared" si="129"/>
        <v>0</v>
      </c>
      <c r="AM93" s="12">
        <v>2.4199999999999999E-2</v>
      </c>
      <c r="AN93" s="10">
        <f t="shared" si="130"/>
        <v>31.943999999999999</v>
      </c>
      <c r="AO93" s="13">
        <v>0.15540000000000001</v>
      </c>
      <c r="AP93" s="10">
        <f t="shared" si="131"/>
        <v>205.12800000000001</v>
      </c>
      <c r="AQ93" s="13">
        <v>13.25</v>
      </c>
      <c r="AR93" s="10">
        <f t="shared" si="132"/>
        <v>159</v>
      </c>
      <c r="AS93" s="14">
        <f t="shared" si="133"/>
        <v>715.57920000000001</v>
      </c>
    </row>
    <row r="94" spans="2:45" ht="18.899999999999999" customHeight="1" x14ac:dyDescent="0.2">
      <c r="B94" s="15">
        <v>91</v>
      </c>
      <c r="C94" s="18" t="s">
        <v>17</v>
      </c>
      <c r="D94" s="15" t="s">
        <v>18</v>
      </c>
      <c r="E94" s="15" t="s">
        <v>19</v>
      </c>
      <c r="F94" s="15">
        <v>7642461769</v>
      </c>
      <c r="G94" s="15" t="s">
        <v>31</v>
      </c>
      <c r="H94" s="15" t="s">
        <v>148</v>
      </c>
      <c r="I94" s="15"/>
      <c r="J94" s="15"/>
      <c r="K94" s="15" t="s">
        <v>23</v>
      </c>
      <c r="L94" s="15" t="s">
        <v>21</v>
      </c>
      <c r="M94" s="8" t="s">
        <v>149</v>
      </c>
      <c r="N94" s="15">
        <v>24655915</v>
      </c>
      <c r="O94" s="15" t="s">
        <v>202</v>
      </c>
      <c r="P94" s="15" t="s">
        <v>25</v>
      </c>
      <c r="Q94" s="15">
        <v>1222</v>
      </c>
      <c r="R94" s="15"/>
      <c r="S94" s="15" t="s">
        <v>25</v>
      </c>
      <c r="T94" s="20">
        <v>2</v>
      </c>
      <c r="U94" s="15">
        <v>1222</v>
      </c>
      <c r="V94" s="15"/>
      <c r="W94" s="17">
        <f t="shared" si="121"/>
        <v>1222</v>
      </c>
      <c r="X94" s="5">
        <f t="shared" si="122"/>
        <v>1222</v>
      </c>
      <c r="Y94" s="5">
        <f t="shared" si="123"/>
        <v>0</v>
      </c>
      <c r="Z94" s="6">
        <f t="shared" si="124"/>
        <v>1.222</v>
      </c>
      <c r="AA94" s="7">
        <v>1</v>
      </c>
      <c r="AB94" s="8" t="s">
        <v>418</v>
      </c>
      <c r="AC94" s="9">
        <v>3.84</v>
      </c>
      <c r="AD94" s="10">
        <f t="shared" si="125"/>
        <v>46.08</v>
      </c>
      <c r="AE94" s="11">
        <v>0.08</v>
      </c>
      <c r="AF94" s="10">
        <f t="shared" si="126"/>
        <v>1.92</v>
      </c>
      <c r="AG94" s="11">
        <v>11.04</v>
      </c>
      <c r="AH94" s="10">
        <f t="shared" si="127"/>
        <v>264.95999999999998</v>
      </c>
      <c r="AI94" s="9">
        <v>4.96</v>
      </c>
      <c r="AJ94" s="10">
        <f t="shared" si="128"/>
        <v>6.0611199999999998</v>
      </c>
      <c r="AK94" s="11">
        <v>0</v>
      </c>
      <c r="AL94" s="10">
        <f t="shared" si="129"/>
        <v>0</v>
      </c>
      <c r="AM94" s="12">
        <v>2.4199999999999999E-2</v>
      </c>
      <c r="AN94" s="10">
        <f t="shared" si="130"/>
        <v>29.572399999999998</v>
      </c>
      <c r="AO94" s="13">
        <v>0.15540000000000001</v>
      </c>
      <c r="AP94" s="10">
        <f t="shared" si="131"/>
        <v>189.89880000000002</v>
      </c>
      <c r="AQ94" s="13">
        <v>13.25</v>
      </c>
      <c r="AR94" s="10">
        <f t="shared" si="132"/>
        <v>159</v>
      </c>
      <c r="AS94" s="14">
        <f t="shared" si="133"/>
        <v>697.49232000000006</v>
      </c>
    </row>
    <row r="95" spans="2:45" ht="18.899999999999999" customHeight="1" x14ac:dyDescent="0.2">
      <c r="B95" s="15">
        <v>92</v>
      </c>
      <c r="C95" s="18" t="s">
        <v>17</v>
      </c>
      <c r="D95" s="15" t="s">
        <v>18</v>
      </c>
      <c r="E95" s="15" t="s">
        <v>19</v>
      </c>
      <c r="F95" s="15">
        <v>7642461769</v>
      </c>
      <c r="G95" s="15" t="s">
        <v>31</v>
      </c>
      <c r="H95" s="15" t="s">
        <v>35</v>
      </c>
      <c r="I95" s="15"/>
      <c r="J95" s="15"/>
      <c r="K95" s="40" t="s">
        <v>23</v>
      </c>
      <c r="L95" s="40" t="s">
        <v>21</v>
      </c>
      <c r="M95" s="8" t="s">
        <v>41</v>
      </c>
      <c r="N95" s="15">
        <v>23106907</v>
      </c>
      <c r="O95" s="15" t="s">
        <v>202</v>
      </c>
      <c r="P95" s="15" t="s">
        <v>25</v>
      </c>
      <c r="Q95" s="15">
        <v>8849</v>
      </c>
      <c r="R95" s="15"/>
      <c r="S95" s="15" t="s">
        <v>25</v>
      </c>
      <c r="T95" s="20">
        <v>4</v>
      </c>
      <c r="U95" s="15">
        <v>8849</v>
      </c>
      <c r="V95" s="15"/>
      <c r="W95" s="17">
        <f t="shared" si="121"/>
        <v>8849</v>
      </c>
      <c r="X95" s="5">
        <f t="shared" si="122"/>
        <v>8849</v>
      </c>
      <c r="Y95" s="5">
        <f t="shared" si="123"/>
        <v>0</v>
      </c>
      <c r="Z95" s="6">
        <f t="shared" si="124"/>
        <v>8.8490000000000002</v>
      </c>
      <c r="AA95" s="7">
        <v>1</v>
      </c>
      <c r="AB95" s="8" t="s">
        <v>418</v>
      </c>
      <c r="AC95" s="9">
        <v>3.84</v>
      </c>
      <c r="AD95" s="10">
        <f t="shared" si="125"/>
        <v>46.08</v>
      </c>
      <c r="AE95" s="11">
        <v>0.08</v>
      </c>
      <c r="AF95" s="10">
        <f t="shared" si="126"/>
        <v>3.84</v>
      </c>
      <c r="AG95" s="11">
        <v>11.04</v>
      </c>
      <c r="AH95" s="10">
        <f t="shared" si="127"/>
        <v>529.91999999999996</v>
      </c>
      <c r="AI95" s="9">
        <v>4.96</v>
      </c>
      <c r="AJ95" s="10">
        <f t="shared" si="128"/>
        <v>43.891040000000004</v>
      </c>
      <c r="AK95" s="11">
        <v>0</v>
      </c>
      <c r="AL95" s="10">
        <f t="shared" si="129"/>
        <v>0</v>
      </c>
      <c r="AM95" s="12">
        <v>2.4199999999999999E-2</v>
      </c>
      <c r="AN95" s="10">
        <f t="shared" si="130"/>
        <v>214.14579999999998</v>
      </c>
      <c r="AO95" s="13">
        <v>0.15540000000000001</v>
      </c>
      <c r="AP95" s="10">
        <f t="shared" si="131"/>
        <v>1375.1346000000001</v>
      </c>
      <c r="AQ95" s="13">
        <v>13.25</v>
      </c>
      <c r="AR95" s="10">
        <f t="shared" si="132"/>
        <v>159</v>
      </c>
      <c r="AS95" s="14">
        <f t="shared" si="133"/>
        <v>2372.0114400000002</v>
      </c>
    </row>
    <row r="96" spans="2:45" ht="18.899999999999999" customHeight="1" x14ac:dyDescent="0.2">
      <c r="B96" s="15">
        <v>93</v>
      </c>
      <c r="C96" s="18" t="s">
        <v>17</v>
      </c>
      <c r="D96" s="15" t="s">
        <v>18</v>
      </c>
      <c r="E96" s="15" t="s">
        <v>19</v>
      </c>
      <c r="F96" s="15">
        <v>7642461769</v>
      </c>
      <c r="G96" s="15" t="s">
        <v>31</v>
      </c>
      <c r="H96" s="15" t="s">
        <v>35</v>
      </c>
      <c r="I96" s="15"/>
      <c r="J96" s="15"/>
      <c r="K96" s="40" t="s">
        <v>23</v>
      </c>
      <c r="L96" s="40" t="s">
        <v>21</v>
      </c>
      <c r="M96" s="8" t="s">
        <v>36</v>
      </c>
      <c r="N96" s="15">
        <v>28371310</v>
      </c>
      <c r="O96" s="15" t="s">
        <v>202</v>
      </c>
      <c r="P96" s="15" t="s">
        <v>25</v>
      </c>
      <c r="Q96" s="15">
        <v>3600</v>
      </c>
      <c r="R96" s="15"/>
      <c r="S96" s="15" t="s">
        <v>25</v>
      </c>
      <c r="T96" s="20">
        <v>4</v>
      </c>
      <c r="U96" s="15">
        <v>3600</v>
      </c>
      <c r="V96" s="15"/>
      <c r="W96" s="17">
        <f t="shared" si="121"/>
        <v>3600</v>
      </c>
      <c r="X96" s="5">
        <f t="shared" si="122"/>
        <v>3600</v>
      </c>
      <c r="Y96" s="5">
        <f t="shared" si="123"/>
        <v>0</v>
      </c>
      <c r="Z96" s="6">
        <f t="shared" si="124"/>
        <v>3.6</v>
      </c>
      <c r="AA96" s="7">
        <v>1</v>
      </c>
      <c r="AB96" s="8" t="s">
        <v>418</v>
      </c>
      <c r="AC96" s="9">
        <v>3.84</v>
      </c>
      <c r="AD96" s="10">
        <f t="shared" si="125"/>
        <v>46.08</v>
      </c>
      <c r="AE96" s="11">
        <v>0.08</v>
      </c>
      <c r="AF96" s="10">
        <f t="shared" si="126"/>
        <v>3.84</v>
      </c>
      <c r="AG96" s="11">
        <v>11.04</v>
      </c>
      <c r="AH96" s="10">
        <f t="shared" si="127"/>
        <v>529.91999999999996</v>
      </c>
      <c r="AI96" s="9">
        <v>4.96</v>
      </c>
      <c r="AJ96" s="10">
        <f t="shared" si="128"/>
        <v>17.856000000000002</v>
      </c>
      <c r="AK96" s="11">
        <v>0</v>
      </c>
      <c r="AL96" s="10">
        <f t="shared" si="129"/>
        <v>0</v>
      </c>
      <c r="AM96" s="12">
        <v>2.4199999999999999E-2</v>
      </c>
      <c r="AN96" s="10">
        <f t="shared" si="130"/>
        <v>87.12</v>
      </c>
      <c r="AO96" s="13">
        <v>0.15540000000000001</v>
      </c>
      <c r="AP96" s="10">
        <f t="shared" si="131"/>
        <v>559.44000000000005</v>
      </c>
      <c r="AQ96" s="13">
        <v>13.25</v>
      </c>
      <c r="AR96" s="10">
        <f t="shared" si="132"/>
        <v>159</v>
      </c>
      <c r="AS96" s="14">
        <f t="shared" si="133"/>
        <v>1403.2559999999999</v>
      </c>
    </row>
    <row r="97" spans="2:45" ht="18.899999999999999" customHeight="1" x14ac:dyDescent="0.2">
      <c r="B97" s="15">
        <v>94</v>
      </c>
      <c r="C97" s="18" t="s">
        <v>17</v>
      </c>
      <c r="D97" s="15" t="s">
        <v>18</v>
      </c>
      <c r="E97" s="15" t="s">
        <v>19</v>
      </c>
      <c r="F97" s="15">
        <v>7642461769</v>
      </c>
      <c r="G97" s="15"/>
      <c r="H97" s="15" t="s">
        <v>161</v>
      </c>
      <c r="I97" s="15" t="s">
        <v>309</v>
      </c>
      <c r="J97" s="15"/>
      <c r="K97" s="15" t="s">
        <v>23</v>
      </c>
      <c r="L97" s="15" t="s">
        <v>21</v>
      </c>
      <c r="M97" s="8" t="s">
        <v>310</v>
      </c>
      <c r="N97" s="15">
        <v>71994274</v>
      </c>
      <c r="O97" s="15" t="s">
        <v>202</v>
      </c>
      <c r="P97" s="15" t="s">
        <v>174</v>
      </c>
      <c r="Q97" s="15">
        <v>350</v>
      </c>
      <c r="R97" s="15">
        <v>700</v>
      </c>
      <c r="S97" s="15" t="s">
        <v>174</v>
      </c>
      <c r="T97" s="20">
        <v>16</v>
      </c>
      <c r="U97" s="15">
        <v>350</v>
      </c>
      <c r="V97" s="15">
        <v>700</v>
      </c>
      <c r="W97" s="17">
        <f t="shared" si="121"/>
        <v>1050</v>
      </c>
      <c r="X97" s="5">
        <f t="shared" si="122"/>
        <v>350</v>
      </c>
      <c r="Y97" s="5">
        <f t="shared" si="123"/>
        <v>700</v>
      </c>
      <c r="Z97" s="6">
        <f t="shared" si="124"/>
        <v>1.05</v>
      </c>
      <c r="AA97" s="7">
        <v>1</v>
      </c>
      <c r="AB97" s="8" t="s">
        <v>418</v>
      </c>
      <c r="AC97" s="9">
        <v>3.84</v>
      </c>
      <c r="AD97" s="10">
        <f t="shared" si="125"/>
        <v>46.08</v>
      </c>
      <c r="AE97" s="11">
        <v>0.08</v>
      </c>
      <c r="AF97" s="10">
        <f t="shared" si="126"/>
        <v>15.36</v>
      </c>
      <c r="AG97" s="11">
        <v>6.88</v>
      </c>
      <c r="AH97" s="10">
        <f t="shared" si="127"/>
        <v>1320.96</v>
      </c>
      <c r="AI97" s="9">
        <v>4.96</v>
      </c>
      <c r="AJ97" s="10">
        <f t="shared" si="128"/>
        <v>5.2080000000000002</v>
      </c>
      <c r="AK97" s="11">
        <v>0</v>
      </c>
      <c r="AL97" s="10">
        <f t="shared" si="129"/>
        <v>0</v>
      </c>
      <c r="AM97" s="12">
        <v>2.4199999999999999E-2</v>
      </c>
      <c r="AN97" s="10">
        <f t="shared" si="130"/>
        <v>25.41</v>
      </c>
      <c r="AO97" s="13">
        <v>0.20730000000000001</v>
      </c>
      <c r="AP97" s="10">
        <f t="shared" si="131"/>
        <v>217.66500000000002</v>
      </c>
      <c r="AQ97" s="13">
        <v>13.25</v>
      </c>
      <c r="AR97" s="10">
        <f t="shared" si="132"/>
        <v>159</v>
      </c>
      <c r="AS97" s="14">
        <f t="shared" si="133"/>
        <v>1789.683</v>
      </c>
    </row>
    <row r="98" spans="2:45" ht="18.899999999999999" customHeight="1" x14ac:dyDescent="0.2">
      <c r="B98" s="15">
        <v>95</v>
      </c>
      <c r="C98" s="18" t="s">
        <v>17</v>
      </c>
      <c r="D98" s="15" t="s">
        <v>18</v>
      </c>
      <c r="E98" s="15" t="s">
        <v>19</v>
      </c>
      <c r="F98" s="15">
        <v>7642461769</v>
      </c>
      <c r="G98" s="15" t="s">
        <v>20</v>
      </c>
      <c r="H98" s="15" t="s">
        <v>52</v>
      </c>
      <c r="I98" s="15" t="s">
        <v>457</v>
      </c>
      <c r="J98" s="15"/>
      <c r="K98" s="15" t="s">
        <v>39</v>
      </c>
      <c r="L98" s="15" t="s">
        <v>43</v>
      </c>
      <c r="M98" s="8" t="s">
        <v>53</v>
      </c>
      <c r="N98" s="15">
        <v>25339419</v>
      </c>
      <c r="O98" s="15" t="s">
        <v>202</v>
      </c>
      <c r="P98" s="15" t="s">
        <v>25</v>
      </c>
      <c r="Q98" s="15">
        <v>4591</v>
      </c>
      <c r="R98" s="15"/>
      <c r="S98" s="15" t="s">
        <v>25</v>
      </c>
      <c r="T98" s="20">
        <v>1</v>
      </c>
      <c r="U98" s="15">
        <v>4591</v>
      </c>
      <c r="V98" s="15"/>
      <c r="W98" s="17">
        <f t="shared" si="121"/>
        <v>4591</v>
      </c>
      <c r="X98" s="5">
        <f t="shared" si="122"/>
        <v>4591</v>
      </c>
      <c r="Y98" s="5">
        <f t="shared" si="123"/>
        <v>0</v>
      </c>
      <c r="Z98" s="6">
        <f t="shared" si="124"/>
        <v>4.5910000000000002</v>
      </c>
      <c r="AA98" s="7">
        <v>1</v>
      </c>
      <c r="AB98" s="8" t="s">
        <v>418</v>
      </c>
      <c r="AC98" s="9">
        <v>3.84</v>
      </c>
      <c r="AD98" s="10">
        <f t="shared" si="125"/>
        <v>46.08</v>
      </c>
      <c r="AE98" s="11">
        <v>0.08</v>
      </c>
      <c r="AF98" s="10">
        <f t="shared" si="126"/>
        <v>0.96</v>
      </c>
      <c r="AG98" s="11">
        <v>11.04</v>
      </c>
      <c r="AH98" s="10">
        <f t="shared" si="127"/>
        <v>132.47999999999999</v>
      </c>
      <c r="AI98" s="9">
        <v>4.96</v>
      </c>
      <c r="AJ98" s="10">
        <f t="shared" si="128"/>
        <v>22.771360000000001</v>
      </c>
      <c r="AK98" s="11">
        <v>0</v>
      </c>
      <c r="AL98" s="10">
        <f t="shared" si="129"/>
        <v>0</v>
      </c>
      <c r="AM98" s="12">
        <v>2.4199999999999999E-2</v>
      </c>
      <c r="AN98" s="10">
        <f t="shared" si="130"/>
        <v>111.1022</v>
      </c>
      <c r="AO98" s="13">
        <v>0.15540000000000001</v>
      </c>
      <c r="AP98" s="10">
        <f t="shared" si="131"/>
        <v>713.44140000000004</v>
      </c>
      <c r="AQ98" s="13">
        <v>13.25</v>
      </c>
      <c r="AR98" s="10">
        <f t="shared" si="132"/>
        <v>159</v>
      </c>
      <c r="AS98" s="14">
        <f t="shared" si="133"/>
        <v>1185.8349599999999</v>
      </c>
    </row>
    <row r="99" spans="2:45" ht="18.899999999999999" customHeight="1" x14ac:dyDescent="0.2">
      <c r="B99" s="15">
        <v>96</v>
      </c>
      <c r="C99" s="18" t="s">
        <v>17</v>
      </c>
      <c r="D99" s="15" t="s">
        <v>18</v>
      </c>
      <c r="E99" s="15" t="s">
        <v>19</v>
      </c>
      <c r="F99" s="15">
        <v>7642461769</v>
      </c>
      <c r="G99" s="15" t="s">
        <v>31</v>
      </c>
      <c r="H99" s="15" t="s">
        <v>65</v>
      </c>
      <c r="I99" s="15" t="s">
        <v>66</v>
      </c>
      <c r="J99" s="15"/>
      <c r="K99" s="15" t="s">
        <v>23</v>
      </c>
      <c r="L99" s="15" t="s">
        <v>21</v>
      </c>
      <c r="M99" s="8" t="s">
        <v>67</v>
      </c>
      <c r="N99" s="15">
        <v>62994107</v>
      </c>
      <c r="O99" s="15" t="s">
        <v>202</v>
      </c>
      <c r="P99" s="15" t="s">
        <v>25</v>
      </c>
      <c r="Q99" s="15">
        <v>1052</v>
      </c>
      <c r="R99" s="15"/>
      <c r="S99" s="15" t="s">
        <v>25</v>
      </c>
      <c r="T99" s="20">
        <v>14</v>
      </c>
      <c r="U99" s="15">
        <v>1052</v>
      </c>
      <c r="V99" s="15"/>
      <c r="W99" s="17">
        <f t="shared" si="121"/>
        <v>1052</v>
      </c>
      <c r="X99" s="5">
        <f t="shared" si="122"/>
        <v>1052</v>
      </c>
      <c r="Y99" s="5">
        <f t="shared" si="123"/>
        <v>0</v>
      </c>
      <c r="Z99" s="6">
        <f t="shared" si="124"/>
        <v>1.052</v>
      </c>
      <c r="AA99" s="7">
        <v>1</v>
      </c>
      <c r="AB99" s="8" t="s">
        <v>418</v>
      </c>
      <c r="AC99" s="9">
        <v>3.84</v>
      </c>
      <c r="AD99" s="10">
        <f t="shared" si="125"/>
        <v>46.08</v>
      </c>
      <c r="AE99" s="11">
        <v>0.08</v>
      </c>
      <c r="AF99" s="10">
        <f t="shared" si="126"/>
        <v>13.44</v>
      </c>
      <c r="AG99" s="11">
        <v>11.04</v>
      </c>
      <c r="AH99" s="10">
        <f t="shared" si="127"/>
        <v>1854.7199999999998</v>
      </c>
      <c r="AI99" s="9">
        <v>4.96</v>
      </c>
      <c r="AJ99" s="10">
        <f t="shared" si="128"/>
        <v>5.2179200000000003</v>
      </c>
      <c r="AK99" s="11">
        <v>0</v>
      </c>
      <c r="AL99" s="10">
        <f t="shared" si="129"/>
        <v>0</v>
      </c>
      <c r="AM99" s="12">
        <v>2.4199999999999999E-2</v>
      </c>
      <c r="AN99" s="10">
        <f t="shared" si="130"/>
        <v>25.458399999999997</v>
      </c>
      <c r="AO99" s="13">
        <v>0.15540000000000001</v>
      </c>
      <c r="AP99" s="10">
        <f t="shared" si="131"/>
        <v>163.48080000000002</v>
      </c>
      <c r="AQ99" s="13">
        <v>13.25</v>
      </c>
      <c r="AR99" s="10">
        <f t="shared" si="132"/>
        <v>159</v>
      </c>
      <c r="AS99" s="14">
        <f t="shared" si="133"/>
        <v>2267.3971199999996</v>
      </c>
    </row>
    <row r="100" spans="2:45" ht="18.899999999999999" customHeight="1" x14ac:dyDescent="0.2">
      <c r="B100" s="15">
        <v>97</v>
      </c>
      <c r="C100" s="18" t="s">
        <v>17</v>
      </c>
      <c r="D100" s="15" t="s">
        <v>18</v>
      </c>
      <c r="E100" s="15" t="s">
        <v>19</v>
      </c>
      <c r="F100" s="15">
        <v>7642461769</v>
      </c>
      <c r="G100" s="15" t="s">
        <v>20</v>
      </c>
      <c r="H100" s="15" t="s">
        <v>59</v>
      </c>
      <c r="I100" s="15"/>
      <c r="J100" s="15"/>
      <c r="K100" s="15" t="s">
        <v>23</v>
      </c>
      <c r="L100" s="15" t="s">
        <v>21</v>
      </c>
      <c r="M100" s="8" t="s">
        <v>60</v>
      </c>
      <c r="N100" s="15">
        <v>25014151</v>
      </c>
      <c r="O100" s="15" t="s">
        <v>202</v>
      </c>
      <c r="P100" s="15" t="s">
        <v>25</v>
      </c>
      <c r="Q100" s="15">
        <v>4090</v>
      </c>
      <c r="R100" s="15"/>
      <c r="S100" s="15" t="s">
        <v>25</v>
      </c>
      <c r="T100" s="20">
        <v>1</v>
      </c>
      <c r="U100" s="15">
        <v>4090</v>
      </c>
      <c r="V100" s="15"/>
      <c r="W100" s="17">
        <f t="shared" si="121"/>
        <v>4090</v>
      </c>
      <c r="X100" s="5">
        <f t="shared" si="122"/>
        <v>4090</v>
      </c>
      <c r="Y100" s="5">
        <f t="shared" si="123"/>
        <v>0</v>
      </c>
      <c r="Z100" s="6">
        <f t="shared" si="124"/>
        <v>4.09</v>
      </c>
      <c r="AA100" s="7">
        <v>1</v>
      </c>
      <c r="AB100" s="8" t="s">
        <v>418</v>
      </c>
      <c r="AC100" s="9">
        <v>3.84</v>
      </c>
      <c r="AD100" s="10">
        <f t="shared" si="125"/>
        <v>46.08</v>
      </c>
      <c r="AE100" s="11">
        <v>0.08</v>
      </c>
      <c r="AF100" s="10">
        <f t="shared" si="126"/>
        <v>0.96</v>
      </c>
      <c r="AG100" s="11">
        <v>11.04</v>
      </c>
      <c r="AH100" s="10">
        <f t="shared" si="127"/>
        <v>132.47999999999999</v>
      </c>
      <c r="AI100" s="9">
        <v>4.96</v>
      </c>
      <c r="AJ100" s="10">
        <f t="shared" si="128"/>
        <v>20.2864</v>
      </c>
      <c r="AK100" s="11">
        <v>0</v>
      </c>
      <c r="AL100" s="10">
        <f t="shared" si="129"/>
        <v>0</v>
      </c>
      <c r="AM100" s="12">
        <v>2.4199999999999999E-2</v>
      </c>
      <c r="AN100" s="10">
        <f t="shared" si="130"/>
        <v>98.977999999999994</v>
      </c>
      <c r="AO100" s="13">
        <v>0.15540000000000001</v>
      </c>
      <c r="AP100" s="10">
        <f t="shared" si="131"/>
        <v>635.58600000000001</v>
      </c>
      <c r="AQ100" s="13">
        <v>13.25</v>
      </c>
      <c r="AR100" s="10">
        <f t="shared" si="132"/>
        <v>159</v>
      </c>
      <c r="AS100" s="14">
        <f t="shared" si="133"/>
        <v>1093.3703999999998</v>
      </c>
    </row>
    <row r="101" spans="2:45" ht="18.899999999999999" customHeight="1" x14ac:dyDescent="0.2">
      <c r="B101" s="15">
        <v>98</v>
      </c>
      <c r="C101" s="18" t="s">
        <v>17</v>
      </c>
      <c r="D101" s="15" t="s">
        <v>18</v>
      </c>
      <c r="E101" s="15" t="s">
        <v>19</v>
      </c>
      <c r="F101" s="15">
        <v>7642461769</v>
      </c>
      <c r="G101" s="15" t="s">
        <v>31</v>
      </c>
      <c r="H101" s="15" t="s">
        <v>35</v>
      </c>
      <c r="I101" s="15"/>
      <c r="J101" s="15"/>
      <c r="K101" s="40" t="s">
        <v>23</v>
      </c>
      <c r="L101" s="40" t="s">
        <v>21</v>
      </c>
      <c r="M101" s="8" t="s">
        <v>37</v>
      </c>
      <c r="N101" s="15">
        <v>8404292</v>
      </c>
      <c r="O101" s="15" t="s">
        <v>202</v>
      </c>
      <c r="P101" s="15" t="s">
        <v>25</v>
      </c>
      <c r="Q101" s="15">
        <v>1628</v>
      </c>
      <c r="R101" s="15"/>
      <c r="S101" s="15" t="s">
        <v>25</v>
      </c>
      <c r="T101" s="20">
        <v>14</v>
      </c>
      <c r="U101" s="15">
        <v>1628</v>
      </c>
      <c r="V101" s="15"/>
      <c r="W101" s="17">
        <f t="shared" si="121"/>
        <v>1628</v>
      </c>
      <c r="X101" s="5">
        <f t="shared" si="122"/>
        <v>1628</v>
      </c>
      <c r="Y101" s="5">
        <f t="shared" si="123"/>
        <v>0</v>
      </c>
      <c r="Z101" s="6">
        <f t="shared" si="124"/>
        <v>1.6279999999999999</v>
      </c>
      <c r="AA101" s="7">
        <v>1</v>
      </c>
      <c r="AB101" s="8" t="s">
        <v>418</v>
      </c>
      <c r="AC101" s="9">
        <v>3.84</v>
      </c>
      <c r="AD101" s="10">
        <f t="shared" si="125"/>
        <v>46.08</v>
      </c>
      <c r="AE101" s="11">
        <v>0.08</v>
      </c>
      <c r="AF101" s="10">
        <f t="shared" si="126"/>
        <v>13.44</v>
      </c>
      <c r="AG101" s="11">
        <v>11.04</v>
      </c>
      <c r="AH101" s="10">
        <f t="shared" si="127"/>
        <v>1854.7199999999998</v>
      </c>
      <c r="AI101" s="9">
        <v>4.96</v>
      </c>
      <c r="AJ101" s="10">
        <f t="shared" si="128"/>
        <v>8.0748800000000003</v>
      </c>
      <c r="AK101" s="11">
        <v>0</v>
      </c>
      <c r="AL101" s="10">
        <f t="shared" si="129"/>
        <v>0</v>
      </c>
      <c r="AM101" s="12">
        <v>2.4199999999999999E-2</v>
      </c>
      <c r="AN101" s="10">
        <f t="shared" si="130"/>
        <v>39.397599999999997</v>
      </c>
      <c r="AO101" s="13">
        <v>0.15540000000000001</v>
      </c>
      <c r="AP101" s="10">
        <f t="shared" si="131"/>
        <v>252.99120000000002</v>
      </c>
      <c r="AQ101" s="13">
        <v>13.25</v>
      </c>
      <c r="AR101" s="10">
        <f t="shared" si="132"/>
        <v>159</v>
      </c>
      <c r="AS101" s="14">
        <f t="shared" si="133"/>
        <v>2373.7036800000001</v>
      </c>
    </row>
    <row r="102" spans="2:45" ht="18.899999999999999" customHeight="1" x14ac:dyDescent="0.2">
      <c r="B102" s="15">
        <v>99</v>
      </c>
      <c r="C102" s="18" t="s">
        <v>17</v>
      </c>
      <c r="D102" s="15" t="s">
        <v>18</v>
      </c>
      <c r="E102" s="15" t="s">
        <v>19</v>
      </c>
      <c r="F102" s="15">
        <v>7642461769</v>
      </c>
      <c r="G102" s="15" t="s">
        <v>234</v>
      </c>
      <c r="H102" s="15" t="s">
        <v>35</v>
      </c>
      <c r="I102" s="15"/>
      <c r="J102" s="15">
        <v>28</v>
      </c>
      <c r="K102" s="15" t="s">
        <v>23</v>
      </c>
      <c r="L102" s="15" t="s">
        <v>21</v>
      </c>
      <c r="M102" s="8" t="s">
        <v>235</v>
      </c>
      <c r="N102" s="15">
        <v>81483437</v>
      </c>
      <c r="O102" s="15" t="s">
        <v>202</v>
      </c>
      <c r="P102" s="15" t="s">
        <v>174</v>
      </c>
      <c r="Q102" s="15">
        <v>750</v>
      </c>
      <c r="R102" s="15">
        <v>1515</v>
      </c>
      <c r="S102" s="15" t="s">
        <v>174</v>
      </c>
      <c r="T102" s="20">
        <v>16</v>
      </c>
      <c r="U102" s="15">
        <v>750</v>
      </c>
      <c r="V102" s="15">
        <v>1515</v>
      </c>
      <c r="W102" s="17">
        <f t="shared" si="121"/>
        <v>2265</v>
      </c>
      <c r="X102" s="5">
        <f t="shared" si="122"/>
        <v>750</v>
      </c>
      <c r="Y102" s="5">
        <f t="shared" si="123"/>
        <v>1515</v>
      </c>
      <c r="Z102" s="6">
        <f t="shared" si="124"/>
        <v>2.2650000000000001</v>
      </c>
      <c r="AA102" s="7">
        <v>1</v>
      </c>
      <c r="AB102" s="8" t="s">
        <v>418</v>
      </c>
      <c r="AC102" s="9">
        <v>3.84</v>
      </c>
      <c r="AD102" s="10">
        <f t="shared" si="125"/>
        <v>46.08</v>
      </c>
      <c r="AE102" s="11">
        <v>0.08</v>
      </c>
      <c r="AF102" s="10">
        <f t="shared" si="126"/>
        <v>15.36</v>
      </c>
      <c r="AG102" s="11">
        <v>6.88</v>
      </c>
      <c r="AH102" s="10">
        <f t="shared" si="127"/>
        <v>1320.96</v>
      </c>
      <c r="AI102" s="9">
        <v>4.96</v>
      </c>
      <c r="AJ102" s="10">
        <f t="shared" si="128"/>
        <v>11.234400000000001</v>
      </c>
      <c r="AK102" s="11">
        <v>0</v>
      </c>
      <c r="AL102" s="10">
        <f t="shared" si="129"/>
        <v>0</v>
      </c>
      <c r="AM102" s="12">
        <v>2.4199999999999999E-2</v>
      </c>
      <c r="AN102" s="10">
        <f t="shared" si="130"/>
        <v>54.812999999999995</v>
      </c>
      <c r="AO102" s="13">
        <v>0.20730000000000001</v>
      </c>
      <c r="AP102" s="10">
        <f t="shared" si="131"/>
        <v>469.53450000000004</v>
      </c>
      <c r="AQ102" s="13">
        <v>13.25</v>
      </c>
      <c r="AR102" s="10">
        <f t="shared" si="132"/>
        <v>159</v>
      </c>
      <c r="AS102" s="14">
        <f t="shared" si="133"/>
        <v>2076.9819000000002</v>
      </c>
    </row>
    <row r="103" spans="2:45" ht="18.899999999999999" customHeight="1" x14ac:dyDescent="0.2">
      <c r="B103" s="15">
        <v>100</v>
      </c>
      <c r="C103" s="18" t="s">
        <v>17</v>
      </c>
      <c r="D103" s="15" t="s">
        <v>18</v>
      </c>
      <c r="E103" s="15" t="s">
        <v>19</v>
      </c>
      <c r="F103" s="15">
        <v>7642461769</v>
      </c>
      <c r="G103" s="16"/>
      <c r="H103" s="15" t="s">
        <v>440</v>
      </c>
      <c r="I103" s="15"/>
      <c r="J103" s="15" t="s">
        <v>439</v>
      </c>
      <c r="K103" s="15" t="s">
        <v>23</v>
      </c>
      <c r="L103" s="15" t="s">
        <v>21</v>
      </c>
      <c r="M103" s="8" t="s">
        <v>431</v>
      </c>
      <c r="N103" s="15">
        <v>83053198</v>
      </c>
      <c r="O103" s="15" t="s">
        <v>202</v>
      </c>
      <c r="P103" s="16"/>
      <c r="Q103" s="16"/>
      <c r="R103" s="16"/>
      <c r="S103" s="15" t="s">
        <v>25</v>
      </c>
      <c r="T103" s="20">
        <v>2</v>
      </c>
      <c r="U103" s="15">
        <v>460</v>
      </c>
      <c r="V103" s="15"/>
      <c r="W103" s="17">
        <f t="shared" ref="W103" si="134">U103+V103</f>
        <v>460</v>
      </c>
      <c r="X103" s="5">
        <f t="shared" ref="X103" si="135">U103</f>
        <v>460</v>
      </c>
      <c r="Y103" s="5">
        <f t="shared" ref="Y103" si="136">V103</f>
        <v>0</v>
      </c>
      <c r="Z103" s="6">
        <f t="shared" ref="Z103" si="137">(X103+Y103)/1000</f>
        <v>0.46</v>
      </c>
      <c r="AA103" s="7">
        <v>1</v>
      </c>
      <c r="AB103" s="8" t="s">
        <v>418</v>
      </c>
      <c r="AC103" s="9">
        <v>3.84</v>
      </c>
      <c r="AD103" s="10">
        <f t="shared" ref="AD103" si="138">AC103*AB103*AA103</f>
        <v>46.08</v>
      </c>
      <c r="AE103" s="11">
        <v>0.08</v>
      </c>
      <c r="AF103" s="10">
        <f t="shared" ref="AF103" si="139">AE103*AB103*T103</f>
        <v>1.92</v>
      </c>
      <c r="AG103" s="11">
        <v>11.04</v>
      </c>
      <c r="AH103" s="10">
        <f t="shared" ref="AH103" si="140">AG103*AB103*T103</f>
        <v>264.95999999999998</v>
      </c>
      <c r="AI103" s="9">
        <v>4.96</v>
      </c>
      <c r="AJ103" s="10">
        <f t="shared" ref="AJ103" si="141">AI103*Z103</f>
        <v>2.2816000000000001</v>
      </c>
      <c r="AK103" s="11">
        <v>0</v>
      </c>
      <c r="AL103" s="10">
        <f t="shared" ref="AL103" si="142">AK103*Z103</f>
        <v>0</v>
      </c>
      <c r="AM103" s="12">
        <v>2.4199999999999999E-2</v>
      </c>
      <c r="AN103" s="10">
        <f t="shared" ref="AN103" si="143">AM103*W103</f>
        <v>11.132</v>
      </c>
      <c r="AO103" s="13">
        <v>0.15540000000000001</v>
      </c>
      <c r="AP103" s="10">
        <f t="shared" ref="AP103" si="144">AO103*W103</f>
        <v>71.484000000000009</v>
      </c>
      <c r="AQ103" s="13">
        <v>13.25</v>
      </c>
      <c r="AR103" s="10">
        <f t="shared" ref="AR103" si="145">(AQ103*12)</f>
        <v>159</v>
      </c>
      <c r="AS103" s="14">
        <f t="shared" ref="AS103" si="146">AR103+AP103+AN103+AJ103+AH103+AF103+AD103+AL103</f>
        <v>556.85760000000005</v>
      </c>
    </row>
    <row r="104" spans="2:45" ht="18.899999999999999" customHeight="1" x14ac:dyDescent="0.2">
      <c r="B104" s="15">
        <v>101</v>
      </c>
      <c r="C104" s="18" t="s">
        <v>17</v>
      </c>
      <c r="D104" s="15" t="s">
        <v>18</v>
      </c>
      <c r="E104" s="15" t="s">
        <v>19</v>
      </c>
      <c r="F104" s="15">
        <v>7642461769</v>
      </c>
      <c r="G104" s="36"/>
      <c r="H104" s="36" t="s">
        <v>68</v>
      </c>
      <c r="I104" s="15" t="s">
        <v>384</v>
      </c>
      <c r="J104" s="15">
        <v>4</v>
      </c>
      <c r="K104" s="36" t="s">
        <v>23</v>
      </c>
      <c r="L104" s="15" t="s">
        <v>21</v>
      </c>
      <c r="M104" s="8" t="s">
        <v>372</v>
      </c>
      <c r="N104" s="36">
        <v>10936560</v>
      </c>
      <c r="O104" s="15" t="s">
        <v>202</v>
      </c>
      <c r="P104" s="15" t="s">
        <v>203</v>
      </c>
      <c r="Q104" s="15">
        <v>1514</v>
      </c>
      <c r="R104" s="15"/>
      <c r="S104" s="15" t="s">
        <v>203</v>
      </c>
      <c r="T104" s="20">
        <v>12</v>
      </c>
      <c r="U104" s="15">
        <v>1514</v>
      </c>
      <c r="V104" s="15"/>
      <c r="W104" s="17">
        <f t="shared" ref="W104:W123" si="147">U104+V104</f>
        <v>1514</v>
      </c>
      <c r="X104" s="5">
        <f t="shared" ref="X104:X123" si="148">U104</f>
        <v>1514</v>
      </c>
      <c r="Y104" s="5">
        <f t="shared" ref="Y104:Y123" si="149">V104</f>
        <v>0</v>
      </c>
      <c r="Z104" s="6">
        <f t="shared" ref="Z104:Z123" si="150">(X104+Y104)/1000</f>
        <v>1.514</v>
      </c>
      <c r="AA104" s="7">
        <v>1</v>
      </c>
      <c r="AB104" s="8" t="s">
        <v>418</v>
      </c>
      <c r="AC104" s="9">
        <v>3.84</v>
      </c>
      <c r="AD104" s="10">
        <f t="shared" ref="AD104:AD123" si="151">AC104*AB104*AA104</f>
        <v>46.08</v>
      </c>
      <c r="AE104" s="11">
        <v>0.08</v>
      </c>
      <c r="AF104" s="10">
        <f t="shared" ref="AF104:AF123" si="152">AE104*AB104*T104</f>
        <v>11.52</v>
      </c>
      <c r="AG104" s="11">
        <v>6.88</v>
      </c>
      <c r="AH104" s="10">
        <f t="shared" ref="AH104:AH123" si="153">AG104*AB104*T104</f>
        <v>990.72</v>
      </c>
      <c r="AI104" s="9">
        <v>4.96</v>
      </c>
      <c r="AJ104" s="10">
        <f t="shared" ref="AJ104:AJ123" si="154">AI104*Z104</f>
        <v>7.5094399999999997</v>
      </c>
      <c r="AK104" s="11">
        <v>0</v>
      </c>
      <c r="AL104" s="10">
        <f t="shared" ref="AL104:AL123" si="155">AK104*Z104</f>
        <v>0</v>
      </c>
      <c r="AM104" s="12">
        <v>2.4199999999999999E-2</v>
      </c>
      <c r="AN104" s="10">
        <f t="shared" ref="AN104:AN123" si="156">AM104*W104</f>
        <v>36.638799999999996</v>
      </c>
      <c r="AO104" s="13">
        <v>0.2427</v>
      </c>
      <c r="AP104" s="10">
        <f t="shared" ref="AP104:AP123" si="157">AO104*W104</f>
        <v>367.44779999999997</v>
      </c>
      <c r="AQ104" s="13">
        <v>13.25</v>
      </c>
      <c r="AR104" s="10">
        <f t="shared" ref="AR104:AR114" si="158">(AQ104*12)</f>
        <v>159</v>
      </c>
      <c r="AS104" s="14">
        <f t="shared" ref="AS104:AS123" si="159">AR104+AP104+AN104+AJ104+AH104+AF104+AD104+AL104</f>
        <v>1618.9160399999998</v>
      </c>
    </row>
    <row r="105" spans="2:45" ht="18.899999999999999" customHeight="1" x14ac:dyDescent="0.2">
      <c r="B105" s="15">
        <v>102</v>
      </c>
      <c r="C105" s="18" t="s">
        <v>17</v>
      </c>
      <c r="D105" s="15" t="s">
        <v>18</v>
      </c>
      <c r="E105" s="15" t="s">
        <v>19</v>
      </c>
      <c r="F105" s="15">
        <v>7642461769</v>
      </c>
      <c r="G105" s="36"/>
      <c r="H105" s="36" t="s">
        <v>104</v>
      </c>
      <c r="I105" s="15" t="s">
        <v>387</v>
      </c>
      <c r="J105" s="15" t="s">
        <v>388</v>
      </c>
      <c r="K105" s="36" t="s">
        <v>23</v>
      </c>
      <c r="L105" s="15" t="s">
        <v>21</v>
      </c>
      <c r="M105" s="8" t="s">
        <v>374</v>
      </c>
      <c r="N105" s="36">
        <v>11791960</v>
      </c>
      <c r="O105" s="15" t="s">
        <v>202</v>
      </c>
      <c r="P105" s="15" t="s">
        <v>203</v>
      </c>
      <c r="Q105" s="15">
        <v>960</v>
      </c>
      <c r="R105" s="15"/>
      <c r="S105" s="15" t="s">
        <v>203</v>
      </c>
      <c r="T105" s="20">
        <v>16</v>
      </c>
      <c r="U105" s="15">
        <v>960</v>
      </c>
      <c r="V105" s="15"/>
      <c r="W105" s="17">
        <f t="shared" si="147"/>
        <v>960</v>
      </c>
      <c r="X105" s="5">
        <f t="shared" si="148"/>
        <v>960</v>
      </c>
      <c r="Y105" s="5">
        <f t="shared" si="149"/>
        <v>0</v>
      </c>
      <c r="Z105" s="6">
        <f t="shared" si="150"/>
        <v>0.96</v>
      </c>
      <c r="AA105" s="7">
        <v>1</v>
      </c>
      <c r="AB105" s="8" t="s">
        <v>418</v>
      </c>
      <c r="AC105" s="9">
        <v>3.84</v>
      </c>
      <c r="AD105" s="10">
        <f t="shared" si="151"/>
        <v>46.08</v>
      </c>
      <c r="AE105" s="11">
        <v>0.08</v>
      </c>
      <c r="AF105" s="10">
        <f t="shared" si="152"/>
        <v>15.36</v>
      </c>
      <c r="AG105" s="11">
        <v>6.88</v>
      </c>
      <c r="AH105" s="10">
        <f t="shared" si="153"/>
        <v>1320.96</v>
      </c>
      <c r="AI105" s="9">
        <v>4.96</v>
      </c>
      <c r="AJ105" s="10">
        <f t="shared" si="154"/>
        <v>4.7615999999999996</v>
      </c>
      <c r="AK105" s="11">
        <v>0</v>
      </c>
      <c r="AL105" s="10">
        <f t="shared" si="155"/>
        <v>0</v>
      </c>
      <c r="AM105" s="12">
        <v>2.4199999999999999E-2</v>
      </c>
      <c r="AN105" s="10">
        <f t="shared" si="156"/>
        <v>23.231999999999999</v>
      </c>
      <c r="AO105" s="13">
        <v>0.2427</v>
      </c>
      <c r="AP105" s="10">
        <f t="shared" si="157"/>
        <v>232.99199999999999</v>
      </c>
      <c r="AQ105" s="13">
        <v>13.25</v>
      </c>
      <c r="AR105" s="10">
        <f t="shared" si="158"/>
        <v>159</v>
      </c>
      <c r="AS105" s="14">
        <f t="shared" si="159"/>
        <v>1802.3855999999998</v>
      </c>
    </row>
    <row r="106" spans="2:45" ht="18.899999999999999" customHeight="1" x14ac:dyDescent="0.2">
      <c r="B106" s="15">
        <v>103</v>
      </c>
      <c r="C106" s="18" t="s">
        <v>17</v>
      </c>
      <c r="D106" s="15" t="s">
        <v>18</v>
      </c>
      <c r="E106" s="15" t="s">
        <v>19</v>
      </c>
      <c r="F106" s="15">
        <v>7642461769</v>
      </c>
      <c r="G106" s="15" t="s">
        <v>20</v>
      </c>
      <c r="H106" s="15" t="s">
        <v>29</v>
      </c>
      <c r="I106" s="15"/>
      <c r="J106" s="15" t="s">
        <v>273</v>
      </c>
      <c r="K106" s="15" t="s">
        <v>23</v>
      </c>
      <c r="L106" s="15" t="s">
        <v>21</v>
      </c>
      <c r="M106" s="8" t="s">
        <v>30</v>
      </c>
      <c r="N106" s="15">
        <v>81304640</v>
      </c>
      <c r="O106" s="15" t="s">
        <v>202</v>
      </c>
      <c r="P106" s="15" t="s">
        <v>25</v>
      </c>
      <c r="Q106" s="15">
        <v>6484</v>
      </c>
      <c r="R106" s="16"/>
      <c r="S106" s="15" t="s">
        <v>25</v>
      </c>
      <c r="T106" s="20">
        <v>1</v>
      </c>
      <c r="U106" s="15">
        <v>6484</v>
      </c>
      <c r="V106" s="16"/>
      <c r="W106" s="17">
        <f t="shared" si="147"/>
        <v>6484</v>
      </c>
      <c r="X106" s="5">
        <f t="shared" si="148"/>
        <v>6484</v>
      </c>
      <c r="Y106" s="5">
        <f t="shared" si="149"/>
        <v>0</v>
      </c>
      <c r="Z106" s="6">
        <f t="shared" si="150"/>
        <v>6.484</v>
      </c>
      <c r="AA106" s="7">
        <v>1</v>
      </c>
      <c r="AB106" s="8" t="s">
        <v>418</v>
      </c>
      <c r="AC106" s="9">
        <v>3.84</v>
      </c>
      <c r="AD106" s="10">
        <f t="shared" si="151"/>
        <v>46.08</v>
      </c>
      <c r="AE106" s="11">
        <v>0.08</v>
      </c>
      <c r="AF106" s="10">
        <f t="shared" si="152"/>
        <v>0.96</v>
      </c>
      <c r="AG106" s="11">
        <v>11.04</v>
      </c>
      <c r="AH106" s="10">
        <f t="shared" si="153"/>
        <v>132.47999999999999</v>
      </c>
      <c r="AI106" s="9">
        <v>4.96</v>
      </c>
      <c r="AJ106" s="10">
        <f t="shared" si="154"/>
        <v>32.160640000000001</v>
      </c>
      <c r="AK106" s="11">
        <v>0</v>
      </c>
      <c r="AL106" s="10">
        <f t="shared" si="155"/>
        <v>0</v>
      </c>
      <c r="AM106" s="12">
        <v>2.4199999999999999E-2</v>
      </c>
      <c r="AN106" s="10">
        <f t="shared" si="156"/>
        <v>156.9128</v>
      </c>
      <c r="AO106" s="13">
        <v>0.15540000000000001</v>
      </c>
      <c r="AP106" s="10">
        <f t="shared" si="157"/>
        <v>1007.6136</v>
      </c>
      <c r="AQ106" s="13">
        <v>13.25</v>
      </c>
      <c r="AR106" s="10">
        <f t="shared" si="158"/>
        <v>159</v>
      </c>
      <c r="AS106" s="14">
        <f t="shared" si="159"/>
        <v>1535.2070400000002</v>
      </c>
    </row>
    <row r="107" spans="2:45" ht="18.899999999999999" customHeight="1" x14ac:dyDescent="0.2">
      <c r="B107" s="15">
        <v>104</v>
      </c>
      <c r="C107" s="18" t="s">
        <v>17</v>
      </c>
      <c r="D107" s="15" t="s">
        <v>18</v>
      </c>
      <c r="E107" s="15" t="s">
        <v>19</v>
      </c>
      <c r="F107" s="15">
        <v>7642461769</v>
      </c>
      <c r="G107" s="15" t="s">
        <v>31</v>
      </c>
      <c r="H107" s="15" t="s">
        <v>84</v>
      </c>
      <c r="I107" s="15" t="s">
        <v>151</v>
      </c>
      <c r="J107" s="15"/>
      <c r="K107" s="15" t="s">
        <v>23</v>
      </c>
      <c r="L107" s="15" t="s">
        <v>21</v>
      </c>
      <c r="M107" s="8" t="s">
        <v>152</v>
      </c>
      <c r="N107" s="15">
        <v>24698475</v>
      </c>
      <c r="O107" s="15" t="s">
        <v>202</v>
      </c>
      <c r="P107" s="15" t="s">
        <v>25</v>
      </c>
      <c r="Q107" s="15">
        <v>519</v>
      </c>
      <c r="R107" s="15"/>
      <c r="S107" s="15" t="s">
        <v>25</v>
      </c>
      <c r="T107" s="20">
        <v>1</v>
      </c>
      <c r="U107" s="15">
        <v>519</v>
      </c>
      <c r="V107" s="15"/>
      <c r="W107" s="17">
        <f t="shared" si="147"/>
        <v>519</v>
      </c>
      <c r="X107" s="5">
        <f t="shared" si="148"/>
        <v>519</v>
      </c>
      <c r="Y107" s="5">
        <f t="shared" si="149"/>
        <v>0</v>
      </c>
      <c r="Z107" s="6">
        <f t="shared" si="150"/>
        <v>0.51900000000000002</v>
      </c>
      <c r="AA107" s="7">
        <v>1</v>
      </c>
      <c r="AB107" s="8" t="s">
        <v>418</v>
      </c>
      <c r="AC107" s="9">
        <v>3.84</v>
      </c>
      <c r="AD107" s="10">
        <f t="shared" si="151"/>
        <v>46.08</v>
      </c>
      <c r="AE107" s="11">
        <v>0.08</v>
      </c>
      <c r="AF107" s="10">
        <f t="shared" si="152"/>
        <v>0.96</v>
      </c>
      <c r="AG107" s="11">
        <v>11.04</v>
      </c>
      <c r="AH107" s="10">
        <f t="shared" si="153"/>
        <v>132.47999999999999</v>
      </c>
      <c r="AI107" s="9">
        <v>4.96</v>
      </c>
      <c r="AJ107" s="10">
        <f t="shared" si="154"/>
        <v>2.5742400000000001</v>
      </c>
      <c r="AK107" s="11">
        <v>0</v>
      </c>
      <c r="AL107" s="10">
        <f t="shared" si="155"/>
        <v>0</v>
      </c>
      <c r="AM107" s="12">
        <v>2.4199999999999999E-2</v>
      </c>
      <c r="AN107" s="10">
        <f t="shared" si="156"/>
        <v>12.559799999999999</v>
      </c>
      <c r="AO107" s="13">
        <v>0.15540000000000001</v>
      </c>
      <c r="AP107" s="10">
        <f t="shared" si="157"/>
        <v>80.652600000000007</v>
      </c>
      <c r="AQ107" s="13">
        <v>13.25</v>
      </c>
      <c r="AR107" s="10">
        <f t="shared" si="158"/>
        <v>159</v>
      </c>
      <c r="AS107" s="14">
        <f t="shared" si="159"/>
        <v>434.30663999999996</v>
      </c>
    </row>
    <row r="108" spans="2:45" ht="18.899999999999999" customHeight="1" x14ac:dyDescent="0.2">
      <c r="B108" s="15">
        <v>105</v>
      </c>
      <c r="C108" s="18" t="s">
        <v>17</v>
      </c>
      <c r="D108" s="15" t="s">
        <v>18</v>
      </c>
      <c r="E108" s="15" t="s">
        <v>19</v>
      </c>
      <c r="F108" s="15">
        <v>7642461769</v>
      </c>
      <c r="G108" s="15" t="s">
        <v>31</v>
      </c>
      <c r="H108" s="15" t="s">
        <v>84</v>
      </c>
      <c r="I108" s="15" t="s">
        <v>144</v>
      </c>
      <c r="J108" s="15"/>
      <c r="K108" s="15" t="s">
        <v>23</v>
      </c>
      <c r="L108" s="15" t="s">
        <v>21</v>
      </c>
      <c r="M108" s="8" t="s">
        <v>145</v>
      </c>
      <c r="N108" s="15">
        <v>81260841</v>
      </c>
      <c r="O108" s="15" t="s">
        <v>202</v>
      </c>
      <c r="P108" s="15" t="s">
        <v>25</v>
      </c>
      <c r="Q108" s="15">
        <v>411</v>
      </c>
      <c r="R108" s="15"/>
      <c r="S108" s="15" t="s">
        <v>25</v>
      </c>
      <c r="T108" s="20">
        <v>1</v>
      </c>
      <c r="U108" s="15">
        <v>411</v>
      </c>
      <c r="V108" s="15"/>
      <c r="W108" s="17">
        <f t="shared" si="147"/>
        <v>411</v>
      </c>
      <c r="X108" s="5">
        <f t="shared" si="148"/>
        <v>411</v>
      </c>
      <c r="Y108" s="5">
        <f t="shared" si="149"/>
        <v>0</v>
      </c>
      <c r="Z108" s="6">
        <f t="shared" si="150"/>
        <v>0.41099999999999998</v>
      </c>
      <c r="AA108" s="7">
        <v>1</v>
      </c>
      <c r="AB108" s="8" t="s">
        <v>418</v>
      </c>
      <c r="AC108" s="9">
        <v>3.84</v>
      </c>
      <c r="AD108" s="10">
        <f t="shared" si="151"/>
        <v>46.08</v>
      </c>
      <c r="AE108" s="11">
        <v>0.08</v>
      </c>
      <c r="AF108" s="10">
        <f t="shared" si="152"/>
        <v>0.96</v>
      </c>
      <c r="AG108" s="11">
        <v>11.04</v>
      </c>
      <c r="AH108" s="10">
        <f t="shared" si="153"/>
        <v>132.47999999999999</v>
      </c>
      <c r="AI108" s="9">
        <v>4.96</v>
      </c>
      <c r="AJ108" s="10">
        <f t="shared" si="154"/>
        <v>2.0385599999999999</v>
      </c>
      <c r="AK108" s="11">
        <v>0</v>
      </c>
      <c r="AL108" s="10">
        <f t="shared" si="155"/>
        <v>0</v>
      </c>
      <c r="AM108" s="12">
        <v>2.4199999999999999E-2</v>
      </c>
      <c r="AN108" s="10">
        <f t="shared" si="156"/>
        <v>9.9461999999999993</v>
      </c>
      <c r="AO108" s="13">
        <v>0.15540000000000001</v>
      </c>
      <c r="AP108" s="10">
        <f t="shared" si="157"/>
        <v>63.869400000000006</v>
      </c>
      <c r="AQ108" s="13">
        <v>13.25</v>
      </c>
      <c r="AR108" s="10">
        <f t="shared" si="158"/>
        <v>159</v>
      </c>
      <c r="AS108" s="14">
        <f t="shared" si="159"/>
        <v>414.37415999999996</v>
      </c>
    </row>
    <row r="109" spans="2:45" ht="18.899999999999999" customHeight="1" x14ac:dyDescent="0.2">
      <c r="B109" s="15">
        <v>106</v>
      </c>
      <c r="C109" s="18" t="s">
        <v>17</v>
      </c>
      <c r="D109" s="15" t="s">
        <v>18</v>
      </c>
      <c r="E109" s="15" t="s">
        <v>19</v>
      </c>
      <c r="F109" s="15">
        <v>7642461769</v>
      </c>
      <c r="G109" s="15" t="s">
        <v>31</v>
      </c>
      <c r="H109" s="15" t="s">
        <v>98</v>
      </c>
      <c r="I109" s="15" t="s">
        <v>146</v>
      </c>
      <c r="J109" s="15"/>
      <c r="K109" s="15" t="s">
        <v>23</v>
      </c>
      <c r="L109" s="15" t="s">
        <v>21</v>
      </c>
      <c r="M109" s="8" t="s">
        <v>147</v>
      </c>
      <c r="N109" s="15">
        <v>22418199</v>
      </c>
      <c r="O109" s="15" t="s">
        <v>202</v>
      </c>
      <c r="P109" s="15" t="s">
        <v>25</v>
      </c>
      <c r="Q109" s="15">
        <v>4000</v>
      </c>
      <c r="R109" s="15"/>
      <c r="S109" s="15" t="s">
        <v>25</v>
      </c>
      <c r="T109" s="20">
        <v>2</v>
      </c>
      <c r="U109" s="15">
        <v>4000</v>
      </c>
      <c r="V109" s="15"/>
      <c r="W109" s="17">
        <f t="shared" si="147"/>
        <v>4000</v>
      </c>
      <c r="X109" s="5">
        <f t="shared" si="148"/>
        <v>4000</v>
      </c>
      <c r="Y109" s="5">
        <f t="shared" si="149"/>
        <v>0</v>
      </c>
      <c r="Z109" s="6">
        <f t="shared" si="150"/>
        <v>4</v>
      </c>
      <c r="AA109" s="7">
        <v>1</v>
      </c>
      <c r="AB109" s="8" t="s">
        <v>418</v>
      </c>
      <c r="AC109" s="9">
        <v>3.84</v>
      </c>
      <c r="AD109" s="10">
        <f t="shared" si="151"/>
        <v>46.08</v>
      </c>
      <c r="AE109" s="11">
        <v>0.08</v>
      </c>
      <c r="AF109" s="10">
        <f t="shared" si="152"/>
        <v>1.92</v>
      </c>
      <c r="AG109" s="11">
        <v>11.04</v>
      </c>
      <c r="AH109" s="10">
        <f t="shared" si="153"/>
        <v>264.95999999999998</v>
      </c>
      <c r="AI109" s="9">
        <v>4.96</v>
      </c>
      <c r="AJ109" s="10">
        <f t="shared" si="154"/>
        <v>19.84</v>
      </c>
      <c r="AK109" s="11">
        <v>0</v>
      </c>
      <c r="AL109" s="10">
        <f t="shared" si="155"/>
        <v>0</v>
      </c>
      <c r="AM109" s="12">
        <v>2.4199999999999999E-2</v>
      </c>
      <c r="AN109" s="10">
        <f t="shared" si="156"/>
        <v>96.8</v>
      </c>
      <c r="AO109" s="13">
        <v>0.15540000000000001</v>
      </c>
      <c r="AP109" s="10">
        <f t="shared" si="157"/>
        <v>621.6</v>
      </c>
      <c r="AQ109" s="13">
        <v>13.25</v>
      </c>
      <c r="AR109" s="10">
        <f t="shared" si="158"/>
        <v>159</v>
      </c>
      <c r="AS109" s="14">
        <f t="shared" si="159"/>
        <v>1210.2</v>
      </c>
    </row>
    <row r="110" spans="2:45" ht="18.899999999999999" customHeight="1" x14ac:dyDescent="0.2">
      <c r="B110" s="15">
        <v>107</v>
      </c>
      <c r="C110" s="18" t="s">
        <v>17</v>
      </c>
      <c r="D110" s="15" t="s">
        <v>18</v>
      </c>
      <c r="E110" s="15" t="s">
        <v>19</v>
      </c>
      <c r="F110" s="15">
        <v>7642461769</v>
      </c>
      <c r="G110" s="15" t="s">
        <v>31</v>
      </c>
      <c r="H110" s="15" t="s">
        <v>35</v>
      </c>
      <c r="I110" s="15" t="s">
        <v>50</v>
      </c>
      <c r="J110" s="15"/>
      <c r="K110" s="40" t="s">
        <v>23</v>
      </c>
      <c r="L110" s="40" t="s">
        <v>21</v>
      </c>
      <c r="M110" s="8" t="s">
        <v>51</v>
      </c>
      <c r="N110" s="15">
        <v>26793331</v>
      </c>
      <c r="O110" s="15" t="s">
        <v>202</v>
      </c>
      <c r="P110" s="15" t="s">
        <v>25</v>
      </c>
      <c r="Q110" s="15">
        <v>4604</v>
      </c>
      <c r="R110" s="15"/>
      <c r="S110" s="15" t="s">
        <v>25</v>
      </c>
      <c r="T110" s="20">
        <v>1</v>
      </c>
      <c r="U110" s="15">
        <v>4604</v>
      </c>
      <c r="V110" s="15"/>
      <c r="W110" s="17">
        <f t="shared" si="147"/>
        <v>4604</v>
      </c>
      <c r="X110" s="5">
        <f t="shared" si="148"/>
        <v>4604</v>
      </c>
      <c r="Y110" s="5">
        <f t="shared" si="149"/>
        <v>0</v>
      </c>
      <c r="Z110" s="6">
        <f t="shared" si="150"/>
        <v>4.6040000000000001</v>
      </c>
      <c r="AA110" s="7">
        <v>1</v>
      </c>
      <c r="AB110" s="8" t="s">
        <v>418</v>
      </c>
      <c r="AC110" s="9">
        <v>3.84</v>
      </c>
      <c r="AD110" s="10">
        <f t="shared" si="151"/>
        <v>46.08</v>
      </c>
      <c r="AE110" s="11">
        <v>0.08</v>
      </c>
      <c r="AF110" s="10">
        <f t="shared" si="152"/>
        <v>0.96</v>
      </c>
      <c r="AG110" s="11">
        <v>11.04</v>
      </c>
      <c r="AH110" s="10">
        <f t="shared" si="153"/>
        <v>132.47999999999999</v>
      </c>
      <c r="AI110" s="9">
        <v>4.96</v>
      </c>
      <c r="AJ110" s="10">
        <f t="shared" si="154"/>
        <v>22.835840000000001</v>
      </c>
      <c r="AK110" s="11">
        <v>0</v>
      </c>
      <c r="AL110" s="10">
        <f t="shared" si="155"/>
        <v>0</v>
      </c>
      <c r="AM110" s="12">
        <v>2.4199999999999999E-2</v>
      </c>
      <c r="AN110" s="10">
        <f t="shared" si="156"/>
        <v>111.41679999999999</v>
      </c>
      <c r="AO110" s="13">
        <v>0.15540000000000001</v>
      </c>
      <c r="AP110" s="10">
        <f t="shared" si="157"/>
        <v>715.46160000000009</v>
      </c>
      <c r="AQ110" s="13">
        <v>13.25</v>
      </c>
      <c r="AR110" s="10">
        <f t="shared" si="158"/>
        <v>159</v>
      </c>
      <c r="AS110" s="14">
        <f t="shared" si="159"/>
        <v>1188.23424</v>
      </c>
    </row>
    <row r="111" spans="2:45" ht="18.899999999999999" customHeight="1" x14ac:dyDescent="0.2">
      <c r="B111" s="15">
        <v>108</v>
      </c>
      <c r="C111" s="18" t="s">
        <v>17</v>
      </c>
      <c r="D111" s="15" t="s">
        <v>18</v>
      </c>
      <c r="E111" s="15" t="s">
        <v>19</v>
      </c>
      <c r="F111" s="15">
        <v>7642461769</v>
      </c>
      <c r="G111" s="15" t="s">
        <v>31</v>
      </c>
      <c r="H111" s="15" t="s">
        <v>26</v>
      </c>
      <c r="I111" s="15" t="s">
        <v>61</v>
      </c>
      <c r="J111" s="15"/>
      <c r="K111" s="15" t="s">
        <v>23</v>
      </c>
      <c r="L111" s="15" t="s">
        <v>21</v>
      </c>
      <c r="M111" s="8" t="s">
        <v>62</v>
      </c>
      <c r="N111" s="15">
        <v>24742729</v>
      </c>
      <c r="O111" s="15" t="s">
        <v>202</v>
      </c>
      <c r="P111" s="15" t="s">
        <v>25</v>
      </c>
      <c r="Q111" s="15">
        <v>761</v>
      </c>
      <c r="R111" s="15"/>
      <c r="S111" s="15" t="s">
        <v>25</v>
      </c>
      <c r="T111" s="20">
        <v>1</v>
      </c>
      <c r="U111" s="15">
        <v>761</v>
      </c>
      <c r="V111" s="15"/>
      <c r="W111" s="17">
        <f t="shared" si="147"/>
        <v>761</v>
      </c>
      <c r="X111" s="5">
        <f t="shared" si="148"/>
        <v>761</v>
      </c>
      <c r="Y111" s="5">
        <f t="shared" si="149"/>
        <v>0</v>
      </c>
      <c r="Z111" s="6">
        <f t="shared" si="150"/>
        <v>0.76100000000000001</v>
      </c>
      <c r="AA111" s="7">
        <v>1</v>
      </c>
      <c r="AB111" s="8" t="s">
        <v>418</v>
      </c>
      <c r="AC111" s="9">
        <v>3.84</v>
      </c>
      <c r="AD111" s="10">
        <f t="shared" si="151"/>
        <v>46.08</v>
      </c>
      <c r="AE111" s="11">
        <v>0.08</v>
      </c>
      <c r="AF111" s="10">
        <f t="shared" si="152"/>
        <v>0.96</v>
      </c>
      <c r="AG111" s="11">
        <v>11.04</v>
      </c>
      <c r="AH111" s="10">
        <f t="shared" si="153"/>
        <v>132.47999999999999</v>
      </c>
      <c r="AI111" s="9">
        <v>4.96</v>
      </c>
      <c r="AJ111" s="10">
        <f t="shared" si="154"/>
        <v>3.7745600000000001</v>
      </c>
      <c r="AK111" s="11">
        <v>0</v>
      </c>
      <c r="AL111" s="10">
        <f t="shared" si="155"/>
        <v>0</v>
      </c>
      <c r="AM111" s="12">
        <v>2.4199999999999999E-2</v>
      </c>
      <c r="AN111" s="10">
        <f t="shared" si="156"/>
        <v>18.4162</v>
      </c>
      <c r="AO111" s="13">
        <v>0.15540000000000001</v>
      </c>
      <c r="AP111" s="10">
        <f t="shared" si="157"/>
        <v>118.25940000000001</v>
      </c>
      <c r="AQ111" s="13">
        <v>13.25</v>
      </c>
      <c r="AR111" s="10">
        <f t="shared" si="158"/>
        <v>159</v>
      </c>
      <c r="AS111" s="14">
        <f t="shared" si="159"/>
        <v>478.97015999999996</v>
      </c>
    </row>
    <row r="112" spans="2:45" ht="18.899999999999999" customHeight="1" x14ac:dyDescent="0.2">
      <c r="B112" s="15">
        <v>109</v>
      </c>
      <c r="C112" s="18" t="s">
        <v>17</v>
      </c>
      <c r="D112" s="15" t="s">
        <v>18</v>
      </c>
      <c r="E112" s="15" t="s">
        <v>19</v>
      </c>
      <c r="F112" s="15">
        <v>7642461769</v>
      </c>
      <c r="G112" s="15"/>
      <c r="H112" s="15" t="s">
        <v>180</v>
      </c>
      <c r="I112" s="15" t="s">
        <v>458</v>
      </c>
      <c r="J112" s="15"/>
      <c r="K112" s="15" t="s">
        <v>23</v>
      </c>
      <c r="L112" s="15" t="s">
        <v>21</v>
      </c>
      <c r="M112" s="8" t="s">
        <v>308</v>
      </c>
      <c r="N112" s="15">
        <v>82653260</v>
      </c>
      <c r="O112" s="15" t="s">
        <v>202</v>
      </c>
      <c r="P112" s="15" t="s">
        <v>174</v>
      </c>
      <c r="Q112" s="15">
        <v>3000</v>
      </c>
      <c r="R112" s="15">
        <v>5344</v>
      </c>
      <c r="S112" s="15" t="s">
        <v>174</v>
      </c>
      <c r="T112" s="20">
        <v>11</v>
      </c>
      <c r="U112" s="15">
        <v>3000</v>
      </c>
      <c r="V112" s="15">
        <v>5344</v>
      </c>
      <c r="W112" s="17">
        <f t="shared" si="147"/>
        <v>8344</v>
      </c>
      <c r="X112" s="5">
        <f t="shared" si="148"/>
        <v>3000</v>
      </c>
      <c r="Y112" s="5">
        <f t="shared" si="149"/>
        <v>5344</v>
      </c>
      <c r="Z112" s="6">
        <f t="shared" si="150"/>
        <v>8.3439999999999994</v>
      </c>
      <c r="AA112" s="7">
        <v>1</v>
      </c>
      <c r="AB112" s="8" t="s">
        <v>418</v>
      </c>
      <c r="AC112" s="9">
        <v>3.84</v>
      </c>
      <c r="AD112" s="10">
        <f t="shared" si="151"/>
        <v>46.08</v>
      </c>
      <c r="AE112" s="11">
        <v>0.08</v>
      </c>
      <c r="AF112" s="10">
        <f t="shared" si="152"/>
        <v>10.559999999999999</v>
      </c>
      <c r="AG112" s="11">
        <v>6.88</v>
      </c>
      <c r="AH112" s="10">
        <f t="shared" si="153"/>
        <v>908.16000000000008</v>
      </c>
      <c r="AI112" s="9">
        <v>4.96</v>
      </c>
      <c r="AJ112" s="10">
        <f t="shared" si="154"/>
        <v>41.386239999999994</v>
      </c>
      <c r="AK112" s="11">
        <v>0</v>
      </c>
      <c r="AL112" s="10">
        <f t="shared" si="155"/>
        <v>0</v>
      </c>
      <c r="AM112" s="12">
        <v>2.4199999999999999E-2</v>
      </c>
      <c r="AN112" s="10">
        <f t="shared" si="156"/>
        <v>201.9248</v>
      </c>
      <c r="AO112" s="13">
        <v>0.20730000000000001</v>
      </c>
      <c r="AP112" s="10">
        <f t="shared" si="157"/>
        <v>1729.7112000000002</v>
      </c>
      <c r="AQ112" s="13">
        <v>13.25</v>
      </c>
      <c r="AR112" s="10">
        <f t="shared" si="158"/>
        <v>159</v>
      </c>
      <c r="AS112" s="14">
        <f t="shared" si="159"/>
        <v>3096.82224</v>
      </c>
    </row>
    <row r="113" spans="2:45" ht="18.899999999999999" customHeight="1" x14ac:dyDescent="0.2">
      <c r="B113" s="15">
        <v>110</v>
      </c>
      <c r="C113" s="18" t="s">
        <v>17</v>
      </c>
      <c r="D113" s="15" t="s">
        <v>18</v>
      </c>
      <c r="E113" s="15" t="s">
        <v>19</v>
      </c>
      <c r="F113" s="15">
        <v>7642461769</v>
      </c>
      <c r="G113" s="15" t="s">
        <v>31</v>
      </c>
      <c r="H113" s="15" t="s">
        <v>21</v>
      </c>
      <c r="I113" s="15" t="s">
        <v>63</v>
      </c>
      <c r="J113" s="15"/>
      <c r="K113" s="15" t="s">
        <v>23</v>
      </c>
      <c r="L113" s="15" t="s">
        <v>21</v>
      </c>
      <c r="M113" s="8" t="s">
        <v>64</v>
      </c>
      <c r="N113" s="15">
        <v>26106435</v>
      </c>
      <c r="O113" s="15" t="s">
        <v>202</v>
      </c>
      <c r="P113" s="15" t="s">
        <v>25</v>
      </c>
      <c r="Q113" s="15">
        <v>492</v>
      </c>
      <c r="R113" s="15"/>
      <c r="S113" s="15" t="s">
        <v>25</v>
      </c>
      <c r="T113" s="20">
        <v>1</v>
      </c>
      <c r="U113" s="15">
        <v>492</v>
      </c>
      <c r="V113" s="15"/>
      <c r="W113" s="17">
        <f t="shared" si="147"/>
        <v>492</v>
      </c>
      <c r="X113" s="5">
        <f t="shared" si="148"/>
        <v>492</v>
      </c>
      <c r="Y113" s="5">
        <f t="shared" si="149"/>
        <v>0</v>
      </c>
      <c r="Z113" s="6">
        <f t="shared" si="150"/>
        <v>0.49199999999999999</v>
      </c>
      <c r="AA113" s="7">
        <v>1</v>
      </c>
      <c r="AB113" s="8" t="s">
        <v>418</v>
      </c>
      <c r="AC113" s="9">
        <v>3.84</v>
      </c>
      <c r="AD113" s="10">
        <f t="shared" si="151"/>
        <v>46.08</v>
      </c>
      <c r="AE113" s="11">
        <v>0.08</v>
      </c>
      <c r="AF113" s="10">
        <f t="shared" si="152"/>
        <v>0.96</v>
      </c>
      <c r="AG113" s="11">
        <v>11.04</v>
      </c>
      <c r="AH113" s="10">
        <f t="shared" si="153"/>
        <v>132.47999999999999</v>
      </c>
      <c r="AI113" s="9">
        <v>4.96</v>
      </c>
      <c r="AJ113" s="10">
        <f t="shared" si="154"/>
        <v>2.4403199999999998</v>
      </c>
      <c r="AK113" s="11">
        <v>0</v>
      </c>
      <c r="AL113" s="10">
        <f t="shared" si="155"/>
        <v>0</v>
      </c>
      <c r="AM113" s="12">
        <v>2.4199999999999999E-2</v>
      </c>
      <c r="AN113" s="10">
        <f t="shared" si="156"/>
        <v>11.9064</v>
      </c>
      <c r="AO113" s="13">
        <v>0.15540000000000001</v>
      </c>
      <c r="AP113" s="10">
        <f t="shared" si="157"/>
        <v>76.456800000000001</v>
      </c>
      <c r="AQ113" s="13">
        <v>13.25</v>
      </c>
      <c r="AR113" s="10">
        <f t="shared" si="158"/>
        <v>159</v>
      </c>
      <c r="AS113" s="14">
        <f t="shared" si="159"/>
        <v>429.32351999999992</v>
      </c>
    </row>
    <row r="114" spans="2:45" ht="18.899999999999999" customHeight="1" x14ac:dyDescent="0.2">
      <c r="B114" s="15">
        <v>111</v>
      </c>
      <c r="C114" s="18" t="s">
        <v>17</v>
      </c>
      <c r="D114" s="15" t="s">
        <v>18</v>
      </c>
      <c r="E114" s="15" t="s">
        <v>19</v>
      </c>
      <c r="F114" s="15">
        <v>7642461769</v>
      </c>
      <c r="G114" s="15"/>
      <c r="H114" s="15" t="s">
        <v>21</v>
      </c>
      <c r="I114" s="15"/>
      <c r="J114" s="15" t="s">
        <v>273</v>
      </c>
      <c r="K114" s="15" t="s">
        <v>23</v>
      </c>
      <c r="L114" s="15" t="s">
        <v>21</v>
      </c>
      <c r="M114" s="8" t="s">
        <v>274</v>
      </c>
      <c r="N114" s="15">
        <v>23859243</v>
      </c>
      <c r="O114" s="15" t="s">
        <v>202</v>
      </c>
      <c r="P114" s="15" t="s">
        <v>203</v>
      </c>
      <c r="Q114" s="15">
        <v>474</v>
      </c>
      <c r="R114" s="16"/>
      <c r="S114" s="15" t="s">
        <v>203</v>
      </c>
      <c r="T114" s="20">
        <v>1</v>
      </c>
      <c r="U114" s="15">
        <v>474</v>
      </c>
      <c r="V114" s="16"/>
      <c r="W114" s="17">
        <f t="shared" si="147"/>
        <v>474</v>
      </c>
      <c r="X114" s="5">
        <f t="shared" si="148"/>
        <v>474</v>
      </c>
      <c r="Y114" s="5">
        <f t="shared" si="149"/>
        <v>0</v>
      </c>
      <c r="Z114" s="6">
        <f t="shared" si="150"/>
        <v>0.47399999999999998</v>
      </c>
      <c r="AA114" s="7">
        <v>1</v>
      </c>
      <c r="AB114" s="8" t="s">
        <v>418</v>
      </c>
      <c r="AC114" s="9">
        <v>3.84</v>
      </c>
      <c r="AD114" s="10">
        <f t="shared" si="151"/>
        <v>46.08</v>
      </c>
      <c r="AE114" s="11">
        <v>0.08</v>
      </c>
      <c r="AF114" s="10">
        <f t="shared" si="152"/>
        <v>0.96</v>
      </c>
      <c r="AG114" s="11">
        <v>6.88</v>
      </c>
      <c r="AH114" s="10">
        <f t="shared" si="153"/>
        <v>82.56</v>
      </c>
      <c r="AI114" s="9">
        <v>4.96</v>
      </c>
      <c r="AJ114" s="10">
        <f t="shared" si="154"/>
        <v>2.3510399999999998</v>
      </c>
      <c r="AK114" s="11">
        <v>0</v>
      </c>
      <c r="AL114" s="10">
        <f t="shared" si="155"/>
        <v>0</v>
      </c>
      <c r="AM114" s="12">
        <v>2.4199999999999999E-2</v>
      </c>
      <c r="AN114" s="10">
        <f t="shared" si="156"/>
        <v>11.470800000000001</v>
      </c>
      <c r="AO114" s="13">
        <v>0.2427</v>
      </c>
      <c r="AP114" s="10">
        <f t="shared" si="157"/>
        <v>115.0398</v>
      </c>
      <c r="AQ114" s="13">
        <v>13.25</v>
      </c>
      <c r="AR114" s="10">
        <f t="shared" si="158"/>
        <v>159</v>
      </c>
      <c r="AS114" s="14">
        <f t="shared" si="159"/>
        <v>417.46163999999999</v>
      </c>
    </row>
    <row r="115" spans="2:45" ht="18.899999999999999" customHeight="1" x14ac:dyDescent="0.2">
      <c r="B115" s="15">
        <v>112</v>
      </c>
      <c r="C115" s="18" t="s">
        <v>17</v>
      </c>
      <c r="D115" s="15" t="s">
        <v>18</v>
      </c>
      <c r="E115" s="15" t="s">
        <v>19</v>
      </c>
      <c r="F115" s="15">
        <v>7642461769</v>
      </c>
      <c r="G115" s="15"/>
      <c r="H115" s="15" t="s">
        <v>129</v>
      </c>
      <c r="I115" s="15"/>
      <c r="J115" s="15" t="s">
        <v>212</v>
      </c>
      <c r="K115" s="15" t="s">
        <v>23</v>
      </c>
      <c r="L115" s="15" t="s">
        <v>21</v>
      </c>
      <c r="M115" s="8" t="s">
        <v>213</v>
      </c>
      <c r="N115" s="15">
        <v>56071839</v>
      </c>
      <c r="O115" s="15" t="s">
        <v>202</v>
      </c>
      <c r="P115" s="15" t="s">
        <v>203</v>
      </c>
      <c r="Q115" s="15">
        <v>22940</v>
      </c>
      <c r="R115" s="16"/>
      <c r="S115" s="15" t="s">
        <v>203</v>
      </c>
      <c r="T115" s="20">
        <v>33</v>
      </c>
      <c r="U115" s="15">
        <v>22940</v>
      </c>
      <c r="V115" s="16"/>
      <c r="W115" s="17">
        <f t="shared" si="147"/>
        <v>22940</v>
      </c>
      <c r="X115" s="5">
        <f t="shared" si="148"/>
        <v>22940</v>
      </c>
      <c r="Y115" s="5">
        <f t="shared" si="149"/>
        <v>0</v>
      </c>
      <c r="Z115" s="6">
        <f t="shared" si="150"/>
        <v>22.94</v>
      </c>
      <c r="AA115" s="7">
        <v>1</v>
      </c>
      <c r="AB115" s="8" t="s">
        <v>418</v>
      </c>
      <c r="AC115" s="9">
        <v>3.84</v>
      </c>
      <c r="AD115" s="10">
        <f t="shared" si="151"/>
        <v>46.08</v>
      </c>
      <c r="AE115" s="11">
        <v>0.08</v>
      </c>
      <c r="AF115" s="10">
        <f t="shared" si="152"/>
        <v>31.68</v>
      </c>
      <c r="AG115" s="11">
        <v>6.88</v>
      </c>
      <c r="AH115" s="10">
        <f t="shared" si="153"/>
        <v>2724.48</v>
      </c>
      <c r="AI115" s="9">
        <v>4.96</v>
      </c>
      <c r="AJ115" s="10">
        <f t="shared" si="154"/>
        <v>113.78240000000001</v>
      </c>
      <c r="AK115" s="11">
        <v>0</v>
      </c>
      <c r="AL115" s="10">
        <f t="shared" si="155"/>
        <v>0</v>
      </c>
      <c r="AM115" s="12">
        <v>2.4199999999999999E-2</v>
      </c>
      <c r="AN115" s="10">
        <f t="shared" si="156"/>
        <v>555.14800000000002</v>
      </c>
      <c r="AO115" s="13">
        <v>0.2427</v>
      </c>
      <c r="AP115" s="10">
        <f t="shared" si="157"/>
        <v>5567.5379999999996</v>
      </c>
      <c r="AQ115" s="13">
        <v>0.1024</v>
      </c>
      <c r="AR115" s="10">
        <f>(AQ115*W115)/2</f>
        <v>1174.528</v>
      </c>
      <c r="AS115" s="14">
        <f t="shared" si="159"/>
        <v>10213.2364</v>
      </c>
    </row>
    <row r="116" spans="2:45" ht="18.899999999999999" customHeight="1" x14ac:dyDescent="0.2">
      <c r="B116" s="15">
        <v>113</v>
      </c>
      <c r="C116" s="18" t="s">
        <v>17</v>
      </c>
      <c r="D116" s="15" t="s">
        <v>18</v>
      </c>
      <c r="E116" s="15" t="s">
        <v>19</v>
      </c>
      <c r="F116" s="15">
        <v>7642461769</v>
      </c>
      <c r="G116" s="15" t="s">
        <v>20</v>
      </c>
      <c r="H116" s="15" t="s">
        <v>199</v>
      </c>
      <c r="I116" s="15"/>
      <c r="J116" s="15" t="s">
        <v>200</v>
      </c>
      <c r="K116" s="15" t="s">
        <v>23</v>
      </c>
      <c r="L116" s="15" t="s">
        <v>21</v>
      </c>
      <c r="M116" s="8" t="s">
        <v>201</v>
      </c>
      <c r="N116" s="15">
        <v>60949154</v>
      </c>
      <c r="O116" s="15" t="s">
        <v>202</v>
      </c>
      <c r="P116" s="15" t="s">
        <v>203</v>
      </c>
      <c r="Q116" s="15">
        <v>71</v>
      </c>
      <c r="R116" s="16"/>
      <c r="S116" s="15" t="s">
        <v>203</v>
      </c>
      <c r="T116" s="20">
        <v>2</v>
      </c>
      <c r="U116" s="15">
        <v>71</v>
      </c>
      <c r="V116" s="16"/>
      <c r="W116" s="17">
        <f t="shared" si="147"/>
        <v>71</v>
      </c>
      <c r="X116" s="5">
        <f t="shared" si="148"/>
        <v>71</v>
      </c>
      <c r="Y116" s="5">
        <f t="shared" si="149"/>
        <v>0</v>
      </c>
      <c r="Z116" s="6">
        <f t="shared" si="150"/>
        <v>7.0999999999999994E-2</v>
      </c>
      <c r="AA116" s="7">
        <v>1</v>
      </c>
      <c r="AB116" s="8" t="s">
        <v>418</v>
      </c>
      <c r="AC116" s="9">
        <v>3.84</v>
      </c>
      <c r="AD116" s="10">
        <f t="shared" si="151"/>
        <v>46.08</v>
      </c>
      <c r="AE116" s="11">
        <v>0.08</v>
      </c>
      <c r="AF116" s="10">
        <f t="shared" si="152"/>
        <v>1.92</v>
      </c>
      <c r="AG116" s="11">
        <v>6.88</v>
      </c>
      <c r="AH116" s="10">
        <f t="shared" si="153"/>
        <v>165.12</v>
      </c>
      <c r="AI116" s="9">
        <v>4.96</v>
      </c>
      <c r="AJ116" s="10">
        <f t="shared" si="154"/>
        <v>0.35215999999999997</v>
      </c>
      <c r="AK116" s="11">
        <v>0</v>
      </c>
      <c r="AL116" s="10">
        <f t="shared" si="155"/>
        <v>0</v>
      </c>
      <c r="AM116" s="12">
        <v>2.4199999999999999E-2</v>
      </c>
      <c r="AN116" s="10">
        <f t="shared" si="156"/>
        <v>1.7181999999999999</v>
      </c>
      <c r="AO116" s="13">
        <v>0.2427</v>
      </c>
      <c r="AP116" s="10">
        <f t="shared" si="157"/>
        <v>17.2317</v>
      </c>
      <c r="AQ116" s="13">
        <v>13.25</v>
      </c>
      <c r="AR116" s="10">
        <f>(AQ116*12)</f>
        <v>159</v>
      </c>
      <c r="AS116" s="14">
        <f t="shared" si="159"/>
        <v>391.42205999999999</v>
      </c>
    </row>
    <row r="117" spans="2:45" ht="18.899999999999999" customHeight="1" x14ac:dyDescent="0.2">
      <c r="B117" s="15">
        <v>114</v>
      </c>
      <c r="C117" s="18" t="s">
        <v>17</v>
      </c>
      <c r="D117" s="15" t="s">
        <v>18</v>
      </c>
      <c r="E117" s="15" t="s">
        <v>19</v>
      </c>
      <c r="F117" s="15">
        <v>7642461769</v>
      </c>
      <c r="G117" s="15"/>
      <c r="H117" s="15" t="s">
        <v>204</v>
      </c>
      <c r="I117" s="15" t="s">
        <v>214</v>
      </c>
      <c r="J117" s="15" t="s">
        <v>215</v>
      </c>
      <c r="K117" s="15" t="s">
        <v>23</v>
      </c>
      <c r="L117" s="15" t="s">
        <v>21</v>
      </c>
      <c r="M117" s="8" t="s">
        <v>216</v>
      </c>
      <c r="N117" s="15">
        <v>8972442</v>
      </c>
      <c r="O117" s="15" t="s">
        <v>202</v>
      </c>
      <c r="P117" s="15" t="s">
        <v>25</v>
      </c>
      <c r="Q117" s="15">
        <v>2850</v>
      </c>
      <c r="R117" s="16"/>
      <c r="S117" s="15" t="s">
        <v>25</v>
      </c>
      <c r="T117" s="20">
        <v>16</v>
      </c>
      <c r="U117" s="15">
        <v>2850</v>
      </c>
      <c r="V117" s="16"/>
      <c r="W117" s="17">
        <f t="shared" si="147"/>
        <v>2850</v>
      </c>
      <c r="X117" s="5">
        <f t="shared" si="148"/>
        <v>2850</v>
      </c>
      <c r="Y117" s="5">
        <f t="shared" si="149"/>
        <v>0</v>
      </c>
      <c r="Z117" s="6">
        <f t="shared" si="150"/>
        <v>2.85</v>
      </c>
      <c r="AA117" s="7">
        <v>1</v>
      </c>
      <c r="AB117" s="8" t="s">
        <v>418</v>
      </c>
      <c r="AC117" s="9">
        <v>3.84</v>
      </c>
      <c r="AD117" s="10">
        <f t="shared" si="151"/>
        <v>46.08</v>
      </c>
      <c r="AE117" s="11">
        <v>0.08</v>
      </c>
      <c r="AF117" s="10">
        <f t="shared" si="152"/>
        <v>15.36</v>
      </c>
      <c r="AG117" s="11">
        <v>11.04</v>
      </c>
      <c r="AH117" s="10">
        <f t="shared" si="153"/>
        <v>2119.6799999999998</v>
      </c>
      <c r="AI117" s="9">
        <v>4.96</v>
      </c>
      <c r="AJ117" s="10">
        <f t="shared" si="154"/>
        <v>14.136000000000001</v>
      </c>
      <c r="AK117" s="11">
        <v>0</v>
      </c>
      <c r="AL117" s="10">
        <f t="shared" si="155"/>
        <v>0</v>
      </c>
      <c r="AM117" s="12">
        <v>2.4199999999999999E-2</v>
      </c>
      <c r="AN117" s="10">
        <f t="shared" si="156"/>
        <v>68.97</v>
      </c>
      <c r="AO117" s="13">
        <v>0.15540000000000001</v>
      </c>
      <c r="AP117" s="10">
        <f t="shared" si="157"/>
        <v>442.89000000000004</v>
      </c>
      <c r="AQ117" s="13">
        <v>13.25</v>
      </c>
      <c r="AR117" s="10">
        <f>(AQ117*12)</f>
        <v>159</v>
      </c>
      <c r="AS117" s="14">
        <f t="shared" si="159"/>
        <v>2866.116</v>
      </c>
    </row>
    <row r="118" spans="2:45" ht="18.899999999999999" customHeight="1" x14ac:dyDescent="0.2">
      <c r="B118" s="15">
        <v>115</v>
      </c>
      <c r="C118" s="18" t="s">
        <v>17</v>
      </c>
      <c r="D118" s="15" t="s">
        <v>18</v>
      </c>
      <c r="E118" s="15" t="s">
        <v>19</v>
      </c>
      <c r="F118" s="15">
        <v>7642461769</v>
      </c>
      <c r="G118" s="15"/>
      <c r="H118" s="15" t="s">
        <v>104</v>
      </c>
      <c r="I118" s="15"/>
      <c r="J118" s="15" t="s">
        <v>217</v>
      </c>
      <c r="K118" s="15" t="s">
        <v>23</v>
      </c>
      <c r="L118" s="15" t="s">
        <v>21</v>
      </c>
      <c r="M118" s="8" t="s">
        <v>218</v>
      </c>
      <c r="N118" s="15">
        <v>56287563</v>
      </c>
      <c r="O118" s="15" t="s">
        <v>202</v>
      </c>
      <c r="P118" s="15" t="s">
        <v>203</v>
      </c>
      <c r="Q118" s="15">
        <v>175</v>
      </c>
      <c r="R118" s="16"/>
      <c r="S118" s="15" t="s">
        <v>203</v>
      </c>
      <c r="T118" s="20">
        <v>19</v>
      </c>
      <c r="U118" s="15">
        <v>175</v>
      </c>
      <c r="V118" s="16"/>
      <c r="W118" s="17">
        <f t="shared" si="147"/>
        <v>175</v>
      </c>
      <c r="X118" s="5">
        <f t="shared" si="148"/>
        <v>175</v>
      </c>
      <c r="Y118" s="5">
        <f t="shared" si="149"/>
        <v>0</v>
      </c>
      <c r="Z118" s="6">
        <f t="shared" si="150"/>
        <v>0.17499999999999999</v>
      </c>
      <c r="AA118" s="7">
        <v>1</v>
      </c>
      <c r="AB118" s="8" t="s">
        <v>418</v>
      </c>
      <c r="AC118" s="9">
        <v>3.84</v>
      </c>
      <c r="AD118" s="10">
        <f t="shared" si="151"/>
        <v>46.08</v>
      </c>
      <c r="AE118" s="11">
        <v>0.08</v>
      </c>
      <c r="AF118" s="10">
        <f t="shared" si="152"/>
        <v>18.239999999999998</v>
      </c>
      <c r="AG118" s="11">
        <v>6.88</v>
      </c>
      <c r="AH118" s="10">
        <f t="shared" si="153"/>
        <v>1568.64</v>
      </c>
      <c r="AI118" s="9">
        <v>4.96</v>
      </c>
      <c r="AJ118" s="10">
        <f t="shared" si="154"/>
        <v>0.86799999999999999</v>
      </c>
      <c r="AK118" s="11">
        <v>0</v>
      </c>
      <c r="AL118" s="10">
        <f t="shared" si="155"/>
        <v>0</v>
      </c>
      <c r="AM118" s="12">
        <v>2.4199999999999999E-2</v>
      </c>
      <c r="AN118" s="10">
        <f t="shared" si="156"/>
        <v>4.2349999999999994</v>
      </c>
      <c r="AO118" s="13">
        <v>0.2427</v>
      </c>
      <c r="AP118" s="10">
        <f t="shared" si="157"/>
        <v>42.472499999999997</v>
      </c>
      <c r="AQ118" s="13">
        <v>0.1024</v>
      </c>
      <c r="AR118" s="10">
        <f>(AQ118*W118)/2</f>
        <v>8.9600000000000009</v>
      </c>
      <c r="AS118" s="14">
        <f t="shared" si="159"/>
        <v>1689.4955</v>
      </c>
    </row>
    <row r="119" spans="2:45" ht="18.899999999999999" customHeight="1" x14ac:dyDescent="0.2">
      <c r="B119" s="15">
        <v>116</v>
      </c>
      <c r="C119" s="18" t="s">
        <v>17</v>
      </c>
      <c r="D119" s="15" t="s">
        <v>18</v>
      </c>
      <c r="E119" s="15" t="s">
        <v>19</v>
      </c>
      <c r="F119" s="15">
        <v>7642461769</v>
      </c>
      <c r="G119" s="15" t="s">
        <v>20</v>
      </c>
      <c r="H119" s="15" t="s">
        <v>204</v>
      </c>
      <c r="I119" s="15" t="s">
        <v>205</v>
      </c>
      <c r="J119" s="15" t="s">
        <v>206</v>
      </c>
      <c r="K119" s="15" t="s">
        <v>23</v>
      </c>
      <c r="L119" s="15" t="s">
        <v>21</v>
      </c>
      <c r="M119" s="8" t="s">
        <v>207</v>
      </c>
      <c r="N119" s="15">
        <v>22576041</v>
      </c>
      <c r="O119" s="15" t="s">
        <v>202</v>
      </c>
      <c r="P119" s="15" t="s">
        <v>203</v>
      </c>
      <c r="Q119" s="15">
        <v>100</v>
      </c>
      <c r="R119" s="16"/>
      <c r="S119" s="15" t="s">
        <v>203</v>
      </c>
      <c r="T119" s="20">
        <v>16</v>
      </c>
      <c r="U119" s="15">
        <v>100</v>
      </c>
      <c r="V119" s="16"/>
      <c r="W119" s="17">
        <f t="shared" si="147"/>
        <v>100</v>
      </c>
      <c r="X119" s="5">
        <f t="shared" si="148"/>
        <v>100</v>
      </c>
      <c r="Y119" s="5">
        <f t="shared" si="149"/>
        <v>0</v>
      </c>
      <c r="Z119" s="6">
        <f t="shared" si="150"/>
        <v>0.1</v>
      </c>
      <c r="AA119" s="7">
        <v>1</v>
      </c>
      <c r="AB119" s="8" t="s">
        <v>418</v>
      </c>
      <c r="AC119" s="9">
        <v>3.84</v>
      </c>
      <c r="AD119" s="10">
        <f t="shared" si="151"/>
        <v>46.08</v>
      </c>
      <c r="AE119" s="11">
        <v>0.08</v>
      </c>
      <c r="AF119" s="10">
        <f t="shared" si="152"/>
        <v>15.36</v>
      </c>
      <c r="AG119" s="11">
        <v>6.88</v>
      </c>
      <c r="AH119" s="10">
        <f t="shared" si="153"/>
        <v>1320.96</v>
      </c>
      <c r="AI119" s="9">
        <v>4.96</v>
      </c>
      <c r="AJ119" s="10">
        <f t="shared" si="154"/>
        <v>0.496</v>
      </c>
      <c r="AK119" s="11">
        <v>0</v>
      </c>
      <c r="AL119" s="10">
        <f t="shared" si="155"/>
        <v>0</v>
      </c>
      <c r="AM119" s="12">
        <v>2.4199999999999999E-2</v>
      </c>
      <c r="AN119" s="10">
        <f t="shared" si="156"/>
        <v>2.42</v>
      </c>
      <c r="AO119" s="13">
        <v>0.2427</v>
      </c>
      <c r="AP119" s="10">
        <f t="shared" si="157"/>
        <v>24.27</v>
      </c>
      <c r="AQ119" s="13">
        <v>13.25</v>
      </c>
      <c r="AR119" s="10">
        <f t="shared" ref="AR119:AR123" si="160">(AQ119*12)</f>
        <v>159</v>
      </c>
      <c r="AS119" s="14">
        <f t="shared" si="159"/>
        <v>1568.5859999999998</v>
      </c>
    </row>
    <row r="120" spans="2:45" ht="18.899999999999999" customHeight="1" x14ac:dyDescent="0.2">
      <c r="B120" s="15">
        <v>117</v>
      </c>
      <c r="C120" s="18" t="s">
        <v>17</v>
      </c>
      <c r="D120" s="15" t="s">
        <v>18</v>
      </c>
      <c r="E120" s="15" t="s">
        <v>19</v>
      </c>
      <c r="F120" s="15">
        <v>7642461769</v>
      </c>
      <c r="G120" s="15" t="s">
        <v>20</v>
      </c>
      <c r="H120" s="15" t="s">
        <v>204</v>
      </c>
      <c r="I120" s="15"/>
      <c r="J120" s="15" t="s">
        <v>208</v>
      </c>
      <c r="K120" s="15" t="s">
        <v>23</v>
      </c>
      <c r="L120" s="15" t="s">
        <v>21</v>
      </c>
      <c r="M120" s="8" t="s">
        <v>209</v>
      </c>
      <c r="N120" s="15">
        <v>47280790</v>
      </c>
      <c r="O120" s="15" t="s">
        <v>202</v>
      </c>
      <c r="P120" s="15" t="s">
        <v>203</v>
      </c>
      <c r="Q120" s="15">
        <v>100</v>
      </c>
      <c r="R120" s="16"/>
      <c r="S120" s="15" t="s">
        <v>203</v>
      </c>
      <c r="T120" s="20">
        <v>11</v>
      </c>
      <c r="U120" s="15">
        <v>100</v>
      </c>
      <c r="V120" s="16"/>
      <c r="W120" s="17">
        <f t="shared" si="147"/>
        <v>100</v>
      </c>
      <c r="X120" s="5">
        <f t="shared" si="148"/>
        <v>100</v>
      </c>
      <c r="Y120" s="5">
        <f t="shared" si="149"/>
        <v>0</v>
      </c>
      <c r="Z120" s="6">
        <f t="shared" si="150"/>
        <v>0.1</v>
      </c>
      <c r="AA120" s="7">
        <v>1</v>
      </c>
      <c r="AB120" s="8" t="s">
        <v>418</v>
      </c>
      <c r="AC120" s="9">
        <v>3.84</v>
      </c>
      <c r="AD120" s="10">
        <f t="shared" si="151"/>
        <v>46.08</v>
      </c>
      <c r="AE120" s="11">
        <v>0.08</v>
      </c>
      <c r="AF120" s="10">
        <f t="shared" si="152"/>
        <v>10.559999999999999</v>
      </c>
      <c r="AG120" s="11">
        <v>6.88</v>
      </c>
      <c r="AH120" s="10">
        <f t="shared" si="153"/>
        <v>908.16000000000008</v>
      </c>
      <c r="AI120" s="9">
        <v>4.96</v>
      </c>
      <c r="AJ120" s="10">
        <f t="shared" si="154"/>
        <v>0.496</v>
      </c>
      <c r="AK120" s="11">
        <v>0</v>
      </c>
      <c r="AL120" s="10">
        <f t="shared" si="155"/>
        <v>0</v>
      </c>
      <c r="AM120" s="12">
        <v>2.4199999999999999E-2</v>
      </c>
      <c r="AN120" s="10">
        <f t="shared" si="156"/>
        <v>2.42</v>
      </c>
      <c r="AO120" s="13">
        <v>0.2427</v>
      </c>
      <c r="AP120" s="10">
        <f t="shared" si="157"/>
        <v>24.27</v>
      </c>
      <c r="AQ120" s="13">
        <v>13.25</v>
      </c>
      <c r="AR120" s="10">
        <f t="shared" si="160"/>
        <v>159</v>
      </c>
      <c r="AS120" s="14">
        <f t="shared" si="159"/>
        <v>1150.9859999999999</v>
      </c>
    </row>
    <row r="121" spans="2:45" ht="18.899999999999999" customHeight="1" x14ac:dyDescent="0.2">
      <c r="B121" s="15">
        <v>118</v>
      </c>
      <c r="C121" s="18" t="s">
        <v>17</v>
      </c>
      <c r="D121" s="15" t="s">
        <v>18</v>
      </c>
      <c r="E121" s="15" t="s">
        <v>19</v>
      </c>
      <c r="F121" s="15">
        <v>7642461769</v>
      </c>
      <c r="G121" s="15" t="s">
        <v>20</v>
      </c>
      <c r="H121" s="15" t="s">
        <v>21</v>
      </c>
      <c r="I121" s="15"/>
      <c r="J121" s="15" t="s">
        <v>210</v>
      </c>
      <c r="K121" s="15" t="s">
        <v>23</v>
      </c>
      <c r="L121" s="15" t="s">
        <v>21</v>
      </c>
      <c r="M121" s="8" t="s">
        <v>211</v>
      </c>
      <c r="N121" s="15">
        <v>20795940</v>
      </c>
      <c r="O121" s="15" t="s">
        <v>202</v>
      </c>
      <c r="P121" s="15" t="s">
        <v>203</v>
      </c>
      <c r="Q121" s="15">
        <v>100</v>
      </c>
      <c r="R121" s="16"/>
      <c r="S121" s="15" t="s">
        <v>203</v>
      </c>
      <c r="T121" s="20">
        <v>2</v>
      </c>
      <c r="U121" s="15">
        <v>100</v>
      </c>
      <c r="V121" s="16"/>
      <c r="W121" s="17">
        <f t="shared" si="147"/>
        <v>100</v>
      </c>
      <c r="X121" s="5">
        <f t="shared" si="148"/>
        <v>100</v>
      </c>
      <c r="Y121" s="5">
        <f t="shared" si="149"/>
        <v>0</v>
      </c>
      <c r="Z121" s="6">
        <f t="shared" si="150"/>
        <v>0.1</v>
      </c>
      <c r="AA121" s="7">
        <v>1</v>
      </c>
      <c r="AB121" s="8" t="s">
        <v>418</v>
      </c>
      <c r="AC121" s="9">
        <v>3.84</v>
      </c>
      <c r="AD121" s="10">
        <f t="shared" si="151"/>
        <v>46.08</v>
      </c>
      <c r="AE121" s="11">
        <v>0.08</v>
      </c>
      <c r="AF121" s="10">
        <f t="shared" si="152"/>
        <v>1.92</v>
      </c>
      <c r="AG121" s="11">
        <v>6.88</v>
      </c>
      <c r="AH121" s="10">
        <f t="shared" si="153"/>
        <v>165.12</v>
      </c>
      <c r="AI121" s="9">
        <v>4.96</v>
      </c>
      <c r="AJ121" s="10">
        <f t="shared" si="154"/>
        <v>0.496</v>
      </c>
      <c r="AK121" s="11">
        <v>0</v>
      </c>
      <c r="AL121" s="10">
        <f t="shared" si="155"/>
        <v>0</v>
      </c>
      <c r="AM121" s="12">
        <v>2.4199999999999999E-2</v>
      </c>
      <c r="AN121" s="10">
        <f t="shared" si="156"/>
        <v>2.42</v>
      </c>
      <c r="AO121" s="13">
        <v>0.2427</v>
      </c>
      <c r="AP121" s="10">
        <f t="shared" si="157"/>
        <v>24.27</v>
      </c>
      <c r="AQ121" s="13">
        <v>13.25</v>
      </c>
      <c r="AR121" s="10">
        <f t="shared" si="160"/>
        <v>159</v>
      </c>
      <c r="AS121" s="14">
        <f t="shared" si="159"/>
        <v>399.30600000000004</v>
      </c>
    </row>
    <row r="122" spans="2:45" ht="18.899999999999999" customHeight="1" x14ac:dyDescent="0.2">
      <c r="B122" s="15">
        <v>119</v>
      </c>
      <c r="C122" s="18" t="s">
        <v>17</v>
      </c>
      <c r="D122" s="15" t="s">
        <v>18</v>
      </c>
      <c r="E122" s="15" t="s">
        <v>19</v>
      </c>
      <c r="F122" s="15">
        <v>7642461769</v>
      </c>
      <c r="G122" s="15"/>
      <c r="H122" s="15" t="s">
        <v>88</v>
      </c>
      <c r="I122" s="15"/>
      <c r="J122" s="15" t="s">
        <v>219</v>
      </c>
      <c r="K122" s="15" t="s">
        <v>23</v>
      </c>
      <c r="L122" s="15" t="s">
        <v>21</v>
      </c>
      <c r="M122" s="8" t="s">
        <v>220</v>
      </c>
      <c r="N122" s="15">
        <v>3677552</v>
      </c>
      <c r="O122" s="15" t="s">
        <v>202</v>
      </c>
      <c r="P122" s="15" t="s">
        <v>203</v>
      </c>
      <c r="Q122" s="15">
        <v>100</v>
      </c>
      <c r="R122" s="16"/>
      <c r="S122" s="15" t="s">
        <v>203</v>
      </c>
      <c r="T122" s="20">
        <v>11</v>
      </c>
      <c r="U122" s="15">
        <v>100</v>
      </c>
      <c r="V122" s="16"/>
      <c r="W122" s="17">
        <f t="shared" si="147"/>
        <v>100</v>
      </c>
      <c r="X122" s="5">
        <f t="shared" si="148"/>
        <v>100</v>
      </c>
      <c r="Y122" s="5">
        <f t="shared" si="149"/>
        <v>0</v>
      </c>
      <c r="Z122" s="6">
        <f t="shared" si="150"/>
        <v>0.1</v>
      </c>
      <c r="AA122" s="7">
        <v>1</v>
      </c>
      <c r="AB122" s="8" t="s">
        <v>418</v>
      </c>
      <c r="AC122" s="9">
        <v>3.84</v>
      </c>
      <c r="AD122" s="10">
        <f t="shared" si="151"/>
        <v>46.08</v>
      </c>
      <c r="AE122" s="11">
        <v>0.08</v>
      </c>
      <c r="AF122" s="10">
        <f t="shared" si="152"/>
        <v>10.559999999999999</v>
      </c>
      <c r="AG122" s="11">
        <v>6.88</v>
      </c>
      <c r="AH122" s="10">
        <f t="shared" si="153"/>
        <v>908.16000000000008</v>
      </c>
      <c r="AI122" s="9">
        <v>4.96</v>
      </c>
      <c r="AJ122" s="10">
        <f t="shared" si="154"/>
        <v>0.496</v>
      </c>
      <c r="AK122" s="11">
        <v>0</v>
      </c>
      <c r="AL122" s="10">
        <f t="shared" si="155"/>
        <v>0</v>
      </c>
      <c r="AM122" s="12">
        <v>2.4199999999999999E-2</v>
      </c>
      <c r="AN122" s="10">
        <f t="shared" si="156"/>
        <v>2.42</v>
      </c>
      <c r="AO122" s="13">
        <v>0.2427</v>
      </c>
      <c r="AP122" s="10">
        <f t="shared" si="157"/>
        <v>24.27</v>
      </c>
      <c r="AQ122" s="13">
        <v>13.25</v>
      </c>
      <c r="AR122" s="10">
        <f t="shared" si="160"/>
        <v>159</v>
      </c>
      <c r="AS122" s="14">
        <f t="shared" si="159"/>
        <v>1150.9859999999999</v>
      </c>
    </row>
    <row r="123" spans="2:45" ht="18.899999999999999" customHeight="1" x14ac:dyDescent="0.2">
      <c r="B123" s="15">
        <v>120</v>
      </c>
      <c r="C123" s="18" t="s">
        <v>17</v>
      </c>
      <c r="D123" s="15" t="s">
        <v>18</v>
      </c>
      <c r="E123" s="15" t="s">
        <v>19</v>
      </c>
      <c r="F123" s="15">
        <v>7642461769</v>
      </c>
      <c r="G123" s="15" t="s">
        <v>31</v>
      </c>
      <c r="H123" s="15" t="s">
        <v>98</v>
      </c>
      <c r="I123" s="15"/>
      <c r="J123" s="15"/>
      <c r="K123" s="15" t="s">
        <v>23</v>
      </c>
      <c r="L123" s="15" t="s">
        <v>21</v>
      </c>
      <c r="M123" s="8" t="s">
        <v>168</v>
      </c>
      <c r="N123" s="15">
        <v>22912492</v>
      </c>
      <c r="O123" s="15" t="s">
        <v>202</v>
      </c>
      <c r="P123" s="15" t="s">
        <v>25</v>
      </c>
      <c r="Q123" s="15">
        <v>9200</v>
      </c>
      <c r="R123" s="15"/>
      <c r="S123" s="15" t="s">
        <v>25</v>
      </c>
      <c r="T123" s="20">
        <v>1</v>
      </c>
      <c r="U123" s="15">
        <v>9200</v>
      </c>
      <c r="V123" s="15"/>
      <c r="W123" s="17">
        <f t="shared" si="147"/>
        <v>9200</v>
      </c>
      <c r="X123" s="5">
        <f t="shared" si="148"/>
        <v>9200</v>
      </c>
      <c r="Y123" s="5">
        <f t="shared" si="149"/>
        <v>0</v>
      </c>
      <c r="Z123" s="6">
        <f t="shared" si="150"/>
        <v>9.1999999999999993</v>
      </c>
      <c r="AA123" s="7">
        <v>1</v>
      </c>
      <c r="AB123" s="8" t="s">
        <v>418</v>
      </c>
      <c r="AC123" s="9">
        <v>3.84</v>
      </c>
      <c r="AD123" s="10">
        <f t="shared" si="151"/>
        <v>46.08</v>
      </c>
      <c r="AE123" s="11">
        <v>0.08</v>
      </c>
      <c r="AF123" s="10">
        <f t="shared" si="152"/>
        <v>0.96</v>
      </c>
      <c r="AG123" s="11">
        <v>11.04</v>
      </c>
      <c r="AH123" s="10">
        <f t="shared" si="153"/>
        <v>132.47999999999999</v>
      </c>
      <c r="AI123" s="9">
        <v>4.96</v>
      </c>
      <c r="AJ123" s="10">
        <f t="shared" si="154"/>
        <v>45.631999999999998</v>
      </c>
      <c r="AK123" s="11">
        <v>0</v>
      </c>
      <c r="AL123" s="10">
        <f t="shared" si="155"/>
        <v>0</v>
      </c>
      <c r="AM123" s="12">
        <v>2.4199999999999999E-2</v>
      </c>
      <c r="AN123" s="10">
        <f t="shared" si="156"/>
        <v>222.64</v>
      </c>
      <c r="AO123" s="13">
        <v>0.15540000000000001</v>
      </c>
      <c r="AP123" s="10">
        <f t="shared" si="157"/>
        <v>1429.68</v>
      </c>
      <c r="AQ123" s="13">
        <v>13.25</v>
      </c>
      <c r="AR123" s="10">
        <f t="shared" si="160"/>
        <v>159</v>
      </c>
      <c r="AS123" s="14">
        <f t="shared" si="159"/>
        <v>2036.4720000000002</v>
      </c>
    </row>
    <row r="124" spans="2:45" ht="18.899999999999999" customHeight="1" x14ac:dyDescent="0.2">
      <c r="B124" s="15">
        <v>121</v>
      </c>
      <c r="C124" s="18" t="s">
        <v>17</v>
      </c>
      <c r="D124" s="15" t="s">
        <v>18</v>
      </c>
      <c r="E124" s="15" t="s">
        <v>19</v>
      </c>
      <c r="F124" s="15">
        <v>7642461769</v>
      </c>
      <c r="G124" s="15" t="s">
        <v>31</v>
      </c>
      <c r="H124" s="15" t="s">
        <v>94</v>
      </c>
      <c r="I124" s="15"/>
      <c r="J124" s="15"/>
      <c r="K124" s="15" t="s">
        <v>23</v>
      </c>
      <c r="L124" s="15" t="s">
        <v>21</v>
      </c>
      <c r="M124" s="8" t="s">
        <v>164</v>
      </c>
      <c r="N124" s="15">
        <v>83016955</v>
      </c>
      <c r="O124" s="15" t="s">
        <v>202</v>
      </c>
      <c r="P124" s="15" t="s">
        <v>25</v>
      </c>
      <c r="Q124" s="15">
        <v>2540</v>
      </c>
      <c r="R124" s="15"/>
      <c r="S124" s="15" t="s">
        <v>25</v>
      </c>
      <c r="T124" s="20">
        <v>1</v>
      </c>
      <c r="U124" s="15">
        <v>2540</v>
      </c>
      <c r="V124" s="15"/>
      <c r="W124" s="17">
        <f t="shared" ref="W124:W143" si="161">U124+V124</f>
        <v>2540</v>
      </c>
      <c r="X124" s="5">
        <f t="shared" ref="X124:X143" si="162">U124</f>
        <v>2540</v>
      </c>
      <c r="Y124" s="5">
        <f t="shared" ref="Y124:Y143" si="163">V124</f>
        <v>0</v>
      </c>
      <c r="Z124" s="6">
        <f t="shared" ref="Z124:Z143" si="164">(X124+Y124)/1000</f>
        <v>2.54</v>
      </c>
      <c r="AA124" s="7">
        <v>1</v>
      </c>
      <c r="AB124" s="8" t="s">
        <v>418</v>
      </c>
      <c r="AC124" s="9">
        <v>3.84</v>
      </c>
      <c r="AD124" s="10">
        <f t="shared" ref="AD124:AD143" si="165">AC124*AB124*AA124</f>
        <v>46.08</v>
      </c>
      <c r="AE124" s="11">
        <v>0.08</v>
      </c>
      <c r="AF124" s="10">
        <f t="shared" ref="AF124:AF143" si="166">AE124*AB124*T124</f>
        <v>0.96</v>
      </c>
      <c r="AG124" s="11">
        <v>11.04</v>
      </c>
      <c r="AH124" s="10">
        <f t="shared" ref="AH124:AH143" si="167">AG124*AB124*T124</f>
        <v>132.47999999999999</v>
      </c>
      <c r="AI124" s="9">
        <v>4.96</v>
      </c>
      <c r="AJ124" s="10">
        <f t="shared" ref="AJ124:AJ143" si="168">AI124*Z124</f>
        <v>12.5984</v>
      </c>
      <c r="AK124" s="11">
        <v>0</v>
      </c>
      <c r="AL124" s="10">
        <f t="shared" ref="AL124:AL143" si="169">AK124*Z124</f>
        <v>0</v>
      </c>
      <c r="AM124" s="12">
        <v>2.4199999999999999E-2</v>
      </c>
      <c r="AN124" s="10">
        <f t="shared" ref="AN124:AN143" si="170">AM124*W124</f>
        <v>61.467999999999996</v>
      </c>
      <c r="AO124" s="13">
        <v>0.15540000000000001</v>
      </c>
      <c r="AP124" s="10">
        <f t="shared" ref="AP124:AP143" si="171">AO124*W124</f>
        <v>394.71600000000001</v>
      </c>
      <c r="AQ124" s="13">
        <v>13.25</v>
      </c>
      <c r="AR124" s="10">
        <f t="shared" ref="AR124:AR143" si="172">(AQ124*12)</f>
        <v>159</v>
      </c>
      <c r="AS124" s="14">
        <f t="shared" ref="AS124:AS143" si="173">AR124+AP124+AN124+AJ124+AH124+AF124+AD124+AL124</f>
        <v>807.30240000000003</v>
      </c>
    </row>
    <row r="125" spans="2:45" ht="18.899999999999999" customHeight="1" x14ac:dyDescent="0.2">
      <c r="B125" s="15">
        <v>122</v>
      </c>
      <c r="C125" s="18" t="s">
        <v>17</v>
      </c>
      <c r="D125" s="15" t="s">
        <v>18</v>
      </c>
      <c r="E125" s="15" t="s">
        <v>19</v>
      </c>
      <c r="F125" s="15">
        <v>7642461769</v>
      </c>
      <c r="G125" s="15" t="s">
        <v>31</v>
      </c>
      <c r="H125" s="15" t="s">
        <v>74</v>
      </c>
      <c r="I125" s="15" t="s">
        <v>459</v>
      </c>
      <c r="J125" s="15"/>
      <c r="K125" s="15" t="s">
        <v>23</v>
      </c>
      <c r="L125" s="15" t="s">
        <v>21</v>
      </c>
      <c r="M125" s="8" t="s">
        <v>155</v>
      </c>
      <c r="N125" s="15">
        <v>18968157</v>
      </c>
      <c r="O125" s="15" t="s">
        <v>202</v>
      </c>
      <c r="P125" s="15" t="s">
        <v>25</v>
      </c>
      <c r="Q125" s="15">
        <v>2800</v>
      </c>
      <c r="R125" s="15"/>
      <c r="S125" s="15" t="s">
        <v>25</v>
      </c>
      <c r="T125" s="20">
        <v>1</v>
      </c>
      <c r="U125" s="15">
        <v>2800</v>
      </c>
      <c r="V125" s="15"/>
      <c r="W125" s="17">
        <f t="shared" si="161"/>
        <v>2800</v>
      </c>
      <c r="X125" s="5">
        <f t="shared" si="162"/>
        <v>2800</v>
      </c>
      <c r="Y125" s="5">
        <f t="shared" si="163"/>
        <v>0</v>
      </c>
      <c r="Z125" s="6">
        <f t="shared" si="164"/>
        <v>2.8</v>
      </c>
      <c r="AA125" s="7">
        <v>1</v>
      </c>
      <c r="AB125" s="8" t="s">
        <v>418</v>
      </c>
      <c r="AC125" s="9">
        <v>3.84</v>
      </c>
      <c r="AD125" s="10">
        <f t="shared" si="165"/>
        <v>46.08</v>
      </c>
      <c r="AE125" s="11">
        <v>0.08</v>
      </c>
      <c r="AF125" s="10">
        <f t="shared" si="166"/>
        <v>0.96</v>
      </c>
      <c r="AG125" s="11">
        <v>11.04</v>
      </c>
      <c r="AH125" s="10">
        <f t="shared" si="167"/>
        <v>132.47999999999999</v>
      </c>
      <c r="AI125" s="9">
        <v>4.96</v>
      </c>
      <c r="AJ125" s="10">
        <f t="shared" si="168"/>
        <v>13.888</v>
      </c>
      <c r="AK125" s="11">
        <v>0</v>
      </c>
      <c r="AL125" s="10">
        <f t="shared" si="169"/>
        <v>0</v>
      </c>
      <c r="AM125" s="12">
        <v>2.4199999999999999E-2</v>
      </c>
      <c r="AN125" s="10">
        <f t="shared" si="170"/>
        <v>67.759999999999991</v>
      </c>
      <c r="AO125" s="13">
        <v>0.15540000000000001</v>
      </c>
      <c r="AP125" s="10">
        <f t="shared" si="171"/>
        <v>435.12</v>
      </c>
      <c r="AQ125" s="13">
        <v>13.25</v>
      </c>
      <c r="AR125" s="10">
        <f t="shared" si="172"/>
        <v>159</v>
      </c>
      <c r="AS125" s="14">
        <f t="shared" si="173"/>
        <v>855.28800000000012</v>
      </c>
    </row>
    <row r="126" spans="2:45" ht="18.899999999999999" customHeight="1" x14ac:dyDescent="0.2">
      <c r="B126" s="15">
        <v>123</v>
      </c>
      <c r="C126" s="18" t="s">
        <v>17</v>
      </c>
      <c r="D126" s="15" t="s">
        <v>18</v>
      </c>
      <c r="E126" s="15" t="s">
        <v>19</v>
      </c>
      <c r="F126" s="15">
        <v>7642461769</v>
      </c>
      <c r="G126" s="15" t="s">
        <v>31</v>
      </c>
      <c r="H126" s="15" t="s">
        <v>161</v>
      </c>
      <c r="I126" s="15"/>
      <c r="J126" s="15" t="s">
        <v>162</v>
      </c>
      <c r="K126" s="15" t="s">
        <v>23</v>
      </c>
      <c r="L126" s="15" t="s">
        <v>21</v>
      </c>
      <c r="M126" s="8" t="s">
        <v>163</v>
      </c>
      <c r="N126" s="15">
        <v>25505427</v>
      </c>
      <c r="O126" s="15" t="s">
        <v>202</v>
      </c>
      <c r="P126" s="15" t="s">
        <v>25</v>
      </c>
      <c r="Q126" s="15">
        <v>650</v>
      </c>
      <c r="R126" s="15"/>
      <c r="S126" s="15" t="s">
        <v>25</v>
      </c>
      <c r="T126" s="20">
        <v>6</v>
      </c>
      <c r="U126" s="15">
        <v>650</v>
      </c>
      <c r="V126" s="15"/>
      <c r="W126" s="17">
        <f t="shared" si="161"/>
        <v>650</v>
      </c>
      <c r="X126" s="5">
        <f t="shared" si="162"/>
        <v>650</v>
      </c>
      <c r="Y126" s="5">
        <f t="shared" si="163"/>
        <v>0</v>
      </c>
      <c r="Z126" s="6">
        <f t="shared" si="164"/>
        <v>0.65</v>
      </c>
      <c r="AA126" s="7">
        <v>1</v>
      </c>
      <c r="AB126" s="8" t="s">
        <v>418</v>
      </c>
      <c r="AC126" s="9">
        <v>3.84</v>
      </c>
      <c r="AD126" s="10">
        <f t="shared" si="165"/>
        <v>46.08</v>
      </c>
      <c r="AE126" s="11">
        <v>0.08</v>
      </c>
      <c r="AF126" s="10">
        <f t="shared" si="166"/>
        <v>5.76</v>
      </c>
      <c r="AG126" s="11">
        <v>11.04</v>
      </c>
      <c r="AH126" s="10">
        <f t="shared" si="167"/>
        <v>794.87999999999988</v>
      </c>
      <c r="AI126" s="9">
        <v>4.96</v>
      </c>
      <c r="AJ126" s="10">
        <f t="shared" si="168"/>
        <v>3.2240000000000002</v>
      </c>
      <c r="AK126" s="11">
        <v>0</v>
      </c>
      <c r="AL126" s="10">
        <f t="shared" si="169"/>
        <v>0</v>
      </c>
      <c r="AM126" s="12">
        <v>2.4199999999999999E-2</v>
      </c>
      <c r="AN126" s="10">
        <f t="shared" si="170"/>
        <v>15.73</v>
      </c>
      <c r="AO126" s="13">
        <v>0.15540000000000001</v>
      </c>
      <c r="AP126" s="10">
        <f t="shared" si="171"/>
        <v>101.01</v>
      </c>
      <c r="AQ126" s="13">
        <v>13.25</v>
      </c>
      <c r="AR126" s="10">
        <f t="shared" si="172"/>
        <v>159</v>
      </c>
      <c r="AS126" s="14">
        <f t="shared" si="173"/>
        <v>1125.6839999999997</v>
      </c>
    </row>
    <row r="127" spans="2:45" ht="18.899999999999999" customHeight="1" x14ac:dyDescent="0.2">
      <c r="B127" s="15">
        <v>124</v>
      </c>
      <c r="C127" s="18" t="s">
        <v>17</v>
      </c>
      <c r="D127" s="15" t="s">
        <v>18</v>
      </c>
      <c r="E127" s="15" t="s">
        <v>19</v>
      </c>
      <c r="F127" s="15">
        <v>7642461769</v>
      </c>
      <c r="G127" s="15" t="s">
        <v>31</v>
      </c>
      <c r="H127" s="15" t="s">
        <v>104</v>
      </c>
      <c r="I127" s="15" t="s">
        <v>460</v>
      </c>
      <c r="J127" s="15"/>
      <c r="K127" s="15" t="s">
        <v>23</v>
      </c>
      <c r="L127" s="15" t="s">
        <v>21</v>
      </c>
      <c r="M127" s="8" t="s">
        <v>167</v>
      </c>
      <c r="N127" s="15">
        <v>85483624</v>
      </c>
      <c r="O127" s="15" t="s">
        <v>202</v>
      </c>
      <c r="P127" s="15" t="s">
        <v>25</v>
      </c>
      <c r="Q127" s="15">
        <v>9960</v>
      </c>
      <c r="R127" s="15"/>
      <c r="S127" s="15" t="s">
        <v>25</v>
      </c>
      <c r="T127" s="20">
        <v>4</v>
      </c>
      <c r="U127" s="15">
        <v>9960</v>
      </c>
      <c r="V127" s="15"/>
      <c r="W127" s="17">
        <f t="shared" si="161"/>
        <v>9960</v>
      </c>
      <c r="X127" s="5">
        <f t="shared" si="162"/>
        <v>9960</v>
      </c>
      <c r="Y127" s="5">
        <f t="shared" si="163"/>
        <v>0</v>
      </c>
      <c r="Z127" s="6">
        <f t="shared" si="164"/>
        <v>9.9600000000000009</v>
      </c>
      <c r="AA127" s="7">
        <v>1</v>
      </c>
      <c r="AB127" s="8" t="s">
        <v>418</v>
      </c>
      <c r="AC127" s="9">
        <v>3.84</v>
      </c>
      <c r="AD127" s="10">
        <f t="shared" si="165"/>
        <v>46.08</v>
      </c>
      <c r="AE127" s="11">
        <v>0.08</v>
      </c>
      <c r="AF127" s="10">
        <f t="shared" si="166"/>
        <v>3.84</v>
      </c>
      <c r="AG127" s="11">
        <v>11.04</v>
      </c>
      <c r="AH127" s="10">
        <f t="shared" si="167"/>
        <v>529.91999999999996</v>
      </c>
      <c r="AI127" s="9">
        <v>4.96</v>
      </c>
      <c r="AJ127" s="10">
        <f t="shared" si="168"/>
        <v>49.401600000000002</v>
      </c>
      <c r="AK127" s="11">
        <v>0</v>
      </c>
      <c r="AL127" s="10">
        <f t="shared" si="169"/>
        <v>0</v>
      </c>
      <c r="AM127" s="12">
        <v>2.4199999999999999E-2</v>
      </c>
      <c r="AN127" s="10">
        <f t="shared" si="170"/>
        <v>241.03199999999998</v>
      </c>
      <c r="AO127" s="13">
        <v>0.15540000000000001</v>
      </c>
      <c r="AP127" s="10">
        <f t="shared" si="171"/>
        <v>1547.7840000000001</v>
      </c>
      <c r="AQ127" s="13">
        <v>13.25</v>
      </c>
      <c r="AR127" s="10">
        <f t="shared" si="172"/>
        <v>159</v>
      </c>
      <c r="AS127" s="14">
        <f t="shared" si="173"/>
        <v>2577.0576000000001</v>
      </c>
    </row>
    <row r="128" spans="2:45" ht="18.899999999999999" customHeight="1" x14ac:dyDescent="0.2">
      <c r="B128" s="15">
        <v>125</v>
      </c>
      <c r="C128" s="18" t="s">
        <v>17</v>
      </c>
      <c r="D128" s="15" t="s">
        <v>18</v>
      </c>
      <c r="E128" s="15" t="s">
        <v>19</v>
      </c>
      <c r="F128" s="15">
        <v>7642461769</v>
      </c>
      <c r="G128" s="15" t="s">
        <v>31</v>
      </c>
      <c r="H128" s="15" t="s">
        <v>74</v>
      </c>
      <c r="I128" s="15"/>
      <c r="J128" s="15"/>
      <c r="K128" s="15" t="s">
        <v>23</v>
      </c>
      <c r="L128" s="15" t="s">
        <v>21</v>
      </c>
      <c r="M128" s="8" t="s">
        <v>75</v>
      </c>
      <c r="N128" s="15">
        <v>23285397</v>
      </c>
      <c r="O128" s="15" t="s">
        <v>202</v>
      </c>
      <c r="P128" s="15" t="s">
        <v>25</v>
      </c>
      <c r="Q128" s="15">
        <v>100</v>
      </c>
      <c r="R128" s="15"/>
      <c r="S128" s="15" t="s">
        <v>25</v>
      </c>
      <c r="T128" s="20">
        <v>1</v>
      </c>
      <c r="U128" s="15">
        <v>100</v>
      </c>
      <c r="V128" s="15"/>
      <c r="W128" s="17">
        <f t="shared" si="161"/>
        <v>100</v>
      </c>
      <c r="X128" s="5">
        <f t="shared" si="162"/>
        <v>100</v>
      </c>
      <c r="Y128" s="5">
        <f t="shared" si="163"/>
        <v>0</v>
      </c>
      <c r="Z128" s="6">
        <f t="shared" si="164"/>
        <v>0.1</v>
      </c>
      <c r="AA128" s="7">
        <v>1</v>
      </c>
      <c r="AB128" s="8" t="s">
        <v>418</v>
      </c>
      <c r="AC128" s="9">
        <v>3.84</v>
      </c>
      <c r="AD128" s="10">
        <f t="shared" si="165"/>
        <v>46.08</v>
      </c>
      <c r="AE128" s="11">
        <v>0.08</v>
      </c>
      <c r="AF128" s="10">
        <f t="shared" si="166"/>
        <v>0.96</v>
      </c>
      <c r="AG128" s="11">
        <v>11.04</v>
      </c>
      <c r="AH128" s="10">
        <f t="shared" si="167"/>
        <v>132.47999999999999</v>
      </c>
      <c r="AI128" s="9">
        <v>4.96</v>
      </c>
      <c r="AJ128" s="10">
        <f t="shared" si="168"/>
        <v>0.496</v>
      </c>
      <c r="AK128" s="11">
        <v>0</v>
      </c>
      <c r="AL128" s="10">
        <f t="shared" si="169"/>
        <v>0</v>
      </c>
      <c r="AM128" s="12">
        <v>2.4199999999999999E-2</v>
      </c>
      <c r="AN128" s="10">
        <f t="shared" si="170"/>
        <v>2.42</v>
      </c>
      <c r="AO128" s="13">
        <v>0.15540000000000001</v>
      </c>
      <c r="AP128" s="10">
        <f t="shared" si="171"/>
        <v>15.540000000000001</v>
      </c>
      <c r="AQ128" s="13">
        <v>13.25</v>
      </c>
      <c r="AR128" s="10">
        <f t="shared" si="172"/>
        <v>159</v>
      </c>
      <c r="AS128" s="14">
        <f t="shared" si="173"/>
        <v>356.97599999999994</v>
      </c>
    </row>
    <row r="129" spans="2:45" ht="18.899999999999999" customHeight="1" x14ac:dyDescent="0.2">
      <c r="B129" s="15">
        <v>126</v>
      </c>
      <c r="C129" s="18" t="s">
        <v>17</v>
      </c>
      <c r="D129" s="15" t="s">
        <v>18</v>
      </c>
      <c r="E129" s="15" t="s">
        <v>19</v>
      </c>
      <c r="F129" s="15">
        <v>7642461769</v>
      </c>
      <c r="G129" s="15" t="s">
        <v>31</v>
      </c>
      <c r="H129" s="15" t="s">
        <v>104</v>
      </c>
      <c r="I129" s="15" t="s">
        <v>169</v>
      </c>
      <c r="J129" s="15"/>
      <c r="K129" s="15" t="s">
        <v>120</v>
      </c>
      <c r="L129" s="15" t="s">
        <v>21</v>
      </c>
      <c r="M129" s="8" t="s">
        <v>170</v>
      </c>
      <c r="N129" s="15">
        <v>63021410</v>
      </c>
      <c r="O129" s="15" t="s">
        <v>202</v>
      </c>
      <c r="P129" s="15" t="s">
        <v>25</v>
      </c>
      <c r="Q129" s="15">
        <v>19755</v>
      </c>
      <c r="R129" s="15"/>
      <c r="S129" s="15" t="s">
        <v>25</v>
      </c>
      <c r="T129" s="20">
        <v>7</v>
      </c>
      <c r="U129" s="15">
        <v>19755</v>
      </c>
      <c r="V129" s="15"/>
      <c r="W129" s="17">
        <f t="shared" si="161"/>
        <v>19755</v>
      </c>
      <c r="X129" s="5">
        <f t="shared" si="162"/>
        <v>19755</v>
      </c>
      <c r="Y129" s="5">
        <f t="shared" si="163"/>
        <v>0</v>
      </c>
      <c r="Z129" s="6">
        <f t="shared" si="164"/>
        <v>19.754999999999999</v>
      </c>
      <c r="AA129" s="7">
        <v>1</v>
      </c>
      <c r="AB129" s="8" t="s">
        <v>418</v>
      </c>
      <c r="AC129" s="9">
        <v>3.84</v>
      </c>
      <c r="AD129" s="10">
        <f t="shared" si="165"/>
        <v>46.08</v>
      </c>
      <c r="AE129" s="11">
        <v>0.08</v>
      </c>
      <c r="AF129" s="10">
        <f t="shared" si="166"/>
        <v>6.72</v>
      </c>
      <c r="AG129" s="11">
        <v>11.04</v>
      </c>
      <c r="AH129" s="10">
        <f t="shared" si="167"/>
        <v>927.3599999999999</v>
      </c>
      <c r="AI129" s="9">
        <v>4.96</v>
      </c>
      <c r="AJ129" s="10">
        <f t="shared" si="168"/>
        <v>97.984799999999993</v>
      </c>
      <c r="AK129" s="11">
        <v>0</v>
      </c>
      <c r="AL129" s="10">
        <f t="shared" si="169"/>
        <v>0</v>
      </c>
      <c r="AM129" s="12">
        <v>2.4199999999999999E-2</v>
      </c>
      <c r="AN129" s="10">
        <f t="shared" si="170"/>
        <v>478.07099999999997</v>
      </c>
      <c r="AO129" s="13">
        <v>0.15540000000000001</v>
      </c>
      <c r="AP129" s="10">
        <f t="shared" si="171"/>
        <v>3069.9270000000001</v>
      </c>
      <c r="AQ129" s="13">
        <v>13.25</v>
      </c>
      <c r="AR129" s="10">
        <f t="shared" si="172"/>
        <v>159</v>
      </c>
      <c r="AS129" s="14">
        <f t="shared" si="173"/>
        <v>4785.1428000000005</v>
      </c>
    </row>
    <row r="130" spans="2:45" ht="18.899999999999999" customHeight="1" x14ac:dyDescent="0.2">
      <c r="B130" s="15">
        <v>127</v>
      </c>
      <c r="C130" s="18" t="s">
        <v>17</v>
      </c>
      <c r="D130" s="15" t="s">
        <v>18</v>
      </c>
      <c r="E130" s="15" t="s">
        <v>19</v>
      </c>
      <c r="F130" s="15">
        <v>7642461769</v>
      </c>
      <c r="G130" s="15" t="s">
        <v>31</v>
      </c>
      <c r="H130" s="15" t="s">
        <v>104</v>
      </c>
      <c r="I130" s="15" t="s">
        <v>461</v>
      </c>
      <c r="J130" s="15"/>
      <c r="K130" s="15" t="s">
        <v>23</v>
      </c>
      <c r="L130" s="15" t="s">
        <v>21</v>
      </c>
      <c r="M130" s="8" t="s">
        <v>118</v>
      </c>
      <c r="N130" s="15">
        <v>83067471</v>
      </c>
      <c r="O130" s="15" t="s">
        <v>202</v>
      </c>
      <c r="P130" s="15" t="s">
        <v>25</v>
      </c>
      <c r="Q130" s="15">
        <v>9150</v>
      </c>
      <c r="R130" s="15"/>
      <c r="S130" s="15" t="s">
        <v>25</v>
      </c>
      <c r="T130" s="20">
        <v>2</v>
      </c>
      <c r="U130" s="15">
        <v>9150</v>
      </c>
      <c r="V130" s="15"/>
      <c r="W130" s="17">
        <f t="shared" si="161"/>
        <v>9150</v>
      </c>
      <c r="X130" s="5">
        <f t="shared" si="162"/>
        <v>9150</v>
      </c>
      <c r="Y130" s="5">
        <f t="shared" si="163"/>
        <v>0</v>
      </c>
      <c r="Z130" s="6">
        <f t="shared" si="164"/>
        <v>9.15</v>
      </c>
      <c r="AA130" s="7">
        <v>1</v>
      </c>
      <c r="AB130" s="8" t="s">
        <v>418</v>
      </c>
      <c r="AC130" s="9">
        <v>3.84</v>
      </c>
      <c r="AD130" s="10">
        <f t="shared" si="165"/>
        <v>46.08</v>
      </c>
      <c r="AE130" s="11">
        <v>0.08</v>
      </c>
      <c r="AF130" s="10">
        <f t="shared" si="166"/>
        <v>1.92</v>
      </c>
      <c r="AG130" s="11">
        <v>11.04</v>
      </c>
      <c r="AH130" s="10">
        <f t="shared" si="167"/>
        <v>264.95999999999998</v>
      </c>
      <c r="AI130" s="9">
        <v>4.96</v>
      </c>
      <c r="AJ130" s="10">
        <f t="shared" si="168"/>
        <v>45.384</v>
      </c>
      <c r="AK130" s="11">
        <v>0</v>
      </c>
      <c r="AL130" s="10">
        <f t="shared" si="169"/>
        <v>0</v>
      </c>
      <c r="AM130" s="12">
        <v>2.4199999999999999E-2</v>
      </c>
      <c r="AN130" s="10">
        <f t="shared" si="170"/>
        <v>221.43</v>
      </c>
      <c r="AO130" s="13">
        <v>0.15540000000000001</v>
      </c>
      <c r="AP130" s="10">
        <f t="shared" si="171"/>
        <v>1421.91</v>
      </c>
      <c r="AQ130" s="13">
        <v>13.25</v>
      </c>
      <c r="AR130" s="10">
        <f t="shared" si="172"/>
        <v>159</v>
      </c>
      <c r="AS130" s="14">
        <f t="shared" si="173"/>
        <v>2160.6840000000002</v>
      </c>
    </row>
    <row r="131" spans="2:45" ht="18.899999999999999" customHeight="1" x14ac:dyDescent="0.2">
      <c r="B131" s="15">
        <v>128</v>
      </c>
      <c r="C131" s="18" t="s">
        <v>17</v>
      </c>
      <c r="D131" s="15" t="s">
        <v>18</v>
      </c>
      <c r="E131" s="15" t="s">
        <v>19</v>
      </c>
      <c r="F131" s="15">
        <v>7642461769</v>
      </c>
      <c r="G131" s="15" t="s">
        <v>31</v>
      </c>
      <c r="H131" s="15" t="s">
        <v>78</v>
      </c>
      <c r="I131" s="15"/>
      <c r="J131" s="15"/>
      <c r="K131" s="15" t="s">
        <v>23</v>
      </c>
      <c r="L131" s="15" t="s">
        <v>21</v>
      </c>
      <c r="M131" s="8" t="s">
        <v>79</v>
      </c>
      <c r="N131" s="15">
        <v>22398015</v>
      </c>
      <c r="O131" s="15" t="s">
        <v>202</v>
      </c>
      <c r="P131" s="15" t="s">
        <v>25</v>
      </c>
      <c r="Q131" s="15">
        <v>100</v>
      </c>
      <c r="R131" s="15"/>
      <c r="S131" s="15" t="s">
        <v>25</v>
      </c>
      <c r="T131" s="20">
        <v>4</v>
      </c>
      <c r="U131" s="15">
        <v>100</v>
      </c>
      <c r="V131" s="15"/>
      <c r="W131" s="17">
        <f t="shared" si="161"/>
        <v>100</v>
      </c>
      <c r="X131" s="5">
        <f t="shared" si="162"/>
        <v>100</v>
      </c>
      <c r="Y131" s="5">
        <f t="shared" si="163"/>
        <v>0</v>
      </c>
      <c r="Z131" s="6">
        <f t="shared" si="164"/>
        <v>0.1</v>
      </c>
      <c r="AA131" s="7">
        <v>1</v>
      </c>
      <c r="AB131" s="8" t="s">
        <v>418</v>
      </c>
      <c r="AC131" s="9">
        <v>3.84</v>
      </c>
      <c r="AD131" s="10">
        <f t="shared" si="165"/>
        <v>46.08</v>
      </c>
      <c r="AE131" s="11">
        <v>0.08</v>
      </c>
      <c r="AF131" s="10">
        <f t="shared" si="166"/>
        <v>3.84</v>
      </c>
      <c r="AG131" s="11">
        <v>11.04</v>
      </c>
      <c r="AH131" s="10">
        <f t="shared" si="167"/>
        <v>529.91999999999996</v>
      </c>
      <c r="AI131" s="9">
        <v>4.96</v>
      </c>
      <c r="AJ131" s="10">
        <f t="shared" si="168"/>
        <v>0.496</v>
      </c>
      <c r="AK131" s="11">
        <v>0</v>
      </c>
      <c r="AL131" s="10">
        <f t="shared" si="169"/>
        <v>0</v>
      </c>
      <c r="AM131" s="12">
        <v>2.4199999999999999E-2</v>
      </c>
      <c r="AN131" s="10">
        <f t="shared" si="170"/>
        <v>2.42</v>
      </c>
      <c r="AO131" s="13">
        <v>0.15540000000000001</v>
      </c>
      <c r="AP131" s="10">
        <f t="shared" si="171"/>
        <v>15.540000000000001</v>
      </c>
      <c r="AQ131" s="13">
        <v>13.25</v>
      </c>
      <c r="AR131" s="10">
        <f t="shared" si="172"/>
        <v>159</v>
      </c>
      <c r="AS131" s="14">
        <f t="shared" si="173"/>
        <v>757.29600000000005</v>
      </c>
    </row>
    <row r="132" spans="2:45" ht="18.899999999999999" customHeight="1" x14ac:dyDescent="0.2">
      <c r="B132" s="15">
        <v>129</v>
      </c>
      <c r="C132" s="18" t="s">
        <v>17</v>
      </c>
      <c r="D132" s="15" t="s">
        <v>18</v>
      </c>
      <c r="E132" s="15" t="s">
        <v>19</v>
      </c>
      <c r="F132" s="15">
        <v>7642461769</v>
      </c>
      <c r="G132" s="15" t="s">
        <v>31</v>
      </c>
      <c r="H132" s="15" t="s">
        <v>119</v>
      </c>
      <c r="I132" s="15"/>
      <c r="J132" s="15"/>
      <c r="K132" s="15" t="s">
        <v>120</v>
      </c>
      <c r="L132" s="15" t="s">
        <v>121</v>
      </c>
      <c r="M132" s="8" t="s">
        <v>122</v>
      </c>
      <c r="N132" s="15">
        <v>80475674</v>
      </c>
      <c r="O132" s="15" t="s">
        <v>202</v>
      </c>
      <c r="P132" s="15" t="s">
        <v>25</v>
      </c>
      <c r="Q132" s="15">
        <v>12700</v>
      </c>
      <c r="R132" s="15"/>
      <c r="S132" s="15" t="s">
        <v>25</v>
      </c>
      <c r="T132" s="20">
        <v>1</v>
      </c>
      <c r="U132" s="15">
        <v>12700</v>
      </c>
      <c r="V132" s="15"/>
      <c r="W132" s="17">
        <f t="shared" si="161"/>
        <v>12700</v>
      </c>
      <c r="X132" s="5">
        <f t="shared" si="162"/>
        <v>12700</v>
      </c>
      <c r="Y132" s="5">
        <f t="shared" si="163"/>
        <v>0</v>
      </c>
      <c r="Z132" s="6">
        <f t="shared" si="164"/>
        <v>12.7</v>
      </c>
      <c r="AA132" s="7">
        <v>1</v>
      </c>
      <c r="AB132" s="8" t="s">
        <v>418</v>
      </c>
      <c r="AC132" s="9">
        <v>3.84</v>
      </c>
      <c r="AD132" s="10">
        <f t="shared" si="165"/>
        <v>46.08</v>
      </c>
      <c r="AE132" s="11">
        <v>0.08</v>
      </c>
      <c r="AF132" s="10">
        <f t="shared" si="166"/>
        <v>0.96</v>
      </c>
      <c r="AG132" s="11">
        <v>11.04</v>
      </c>
      <c r="AH132" s="10">
        <f t="shared" si="167"/>
        <v>132.47999999999999</v>
      </c>
      <c r="AI132" s="9">
        <v>4.96</v>
      </c>
      <c r="AJ132" s="10">
        <f t="shared" si="168"/>
        <v>62.991999999999997</v>
      </c>
      <c r="AK132" s="11">
        <v>0</v>
      </c>
      <c r="AL132" s="10">
        <f t="shared" si="169"/>
        <v>0</v>
      </c>
      <c r="AM132" s="12">
        <v>2.4199999999999999E-2</v>
      </c>
      <c r="AN132" s="10">
        <f t="shared" si="170"/>
        <v>307.33999999999997</v>
      </c>
      <c r="AO132" s="13">
        <v>0.15540000000000001</v>
      </c>
      <c r="AP132" s="10">
        <f t="shared" si="171"/>
        <v>1973.5800000000002</v>
      </c>
      <c r="AQ132" s="13">
        <v>13.25</v>
      </c>
      <c r="AR132" s="10">
        <f t="shared" si="172"/>
        <v>159</v>
      </c>
      <c r="AS132" s="14">
        <f t="shared" si="173"/>
        <v>2682.4320000000002</v>
      </c>
    </row>
    <row r="133" spans="2:45" ht="18.899999999999999" customHeight="1" x14ac:dyDescent="0.2">
      <c r="B133" s="15">
        <v>130</v>
      </c>
      <c r="C133" s="18" t="s">
        <v>17</v>
      </c>
      <c r="D133" s="15" t="s">
        <v>18</v>
      </c>
      <c r="E133" s="15" t="s">
        <v>19</v>
      </c>
      <c r="F133" s="15">
        <v>7642461769</v>
      </c>
      <c r="G133" s="15" t="s">
        <v>31</v>
      </c>
      <c r="H133" s="15" t="s">
        <v>114</v>
      </c>
      <c r="I133" s="15"/>
      <c r="J133" s="15"/>
      <c r="K133" s="15" t="s">
        <v>23</v>
      </c>
      <c r="L133" s="15" t="s">
        <v>21</v>
      </c>
      <c r="M133" s="8" t="s">
        <v>115</v>
      </c>
      <c r="N133" s="15">
        <v>83059516</v>
      </c>
      <c r="O133" s="15" t="s">
        <v>202</v>
      </c>
      <c r="P133" s="15" t="s">
        <v>25</v>
      </c>
      <c r="Q133" s="15">
        <v>1662</v>
      </c>
      <c r="R133" s="15"/>
      <c r="S133" s="15" t="s">
        <v>25</v>
      </c>
      <c r="T133" s="20">
        <v>1</v>
      </c>
      <c r="U133" s="15">
        <v>1662</v>
      </c>
      <c r="V133" s="15"/>
      <c r="W133" s="17">
        <f t="shared" si="161"/>
        <v>1662</v>
      </c>
      <c r="X133" s="5">
        <f t="shared" si="162"/>
        <v>1662</v>
      </c>
      <c r="Y133" s="5">
        <f t="shared" si="163"/>
        <v>0</v>
      </c>
      <c r="Z133" s="6">
        <f t="shared" si="164"/>
        <v>1.6619999999999999</v>
      </c>
      <c r="AA133" s="7">
        <v>1</v>
      </c>
      <c r="AB133" s="8" t="s">
        <v>418</v>
      </c>
      <c r="AC133" s="9">
        <v>3.84</v>
      </c>
      <c r="AD133" s="10">
        <f t="shared" si="165"/>
        <v>46.08</v>
      </c>
      <c r="AE133" s="11">
        <v>0.08</v>
      </c>
      <c r="AF133" s="10">
        <f t="shared" si="166"/>
        <v>0.96</v>
      </c>
      <c r="AG133" s="11">
        <v>11.04</v>
      </c>
      <c r="AH133" s="10">
        <f t="shared" si="167"/>
        <v>132.47999999999999</v>
      </c>
      <c r="AI133" s="9">
        <v>4.96</v>
      </c>
      <c r="AJ133" s="10">
        <f t="shared" si="168"/>
        <v>8.2435200000000002</v>
      </c>
      <c r="AK133" s="11">
        <v>0</v>
      </c>
      <c r="AL133" s="10">
        <f t="shared" si="169"/>
        <v>0</v>
      </c>
      <c r="AM133" s="12">
        <v>2.4199999999999999E-2</v>
      </c>
      <c r="AN133" s="10">
        <f t="shared" si="170"/>
        <v>40.220399999999998</v>
      </c>
      <c r="AO133" s="13">
        <v>0.15540000000000001</v>
      </c>
      <c r="AP133" s="10">
        <f t="shared" si="171"/>
        <v>258.27480000000003</v>
      </c>
      <c r="AQ133" s="13">
        <v>13.25</v>
      </c>
      <c r="AR133" s="10">
        <f t="shared" si="172"/>
        <v>159</v>
      </c>
      <c r="AS133" s="14">
        <f t="shared" si="173"/>
        <v>645.25872000000004</v>
      </c>
    </row>
    <row r="134" spans="2:45" ht="18.899999999999999" customHeight="1" x14ac:dyDescent="0.2">
      <c r="B134" s="15">
        <v>131</v>
      </c>
      <c r="C134" s="18" t="s">
        <v>17</v>
      </c>
      <c r="D134" s="15" t="s">
        <v>18</v>
      </c>
      <c r="E134" s="15" t="s">
        <v>19</v>
      </c>
      <c r="F134" s="15">
        <v>7642461769</v>
      </c>
      <c r="G134" s="15" t="s">
        <v>31</v>
      </c>
      <c r="H134" s="15" t="s">
        <v>74</v>
      </c>
      <c r="I134" s="15"/>
      <c r="J134" s="15"/>
      <c r="K134" s="15" t="s">
        <v>23</v>
      </c>
      <c r="L134" s="15" t="s">
        <v>21</v>
      </c>
      <c r="M134" s="8" t="s">
        <v>82</v>
      </c>
      <c r="N134" s="15">
        <v>83016973</v>
      </c>
      <c r="O134" s="15" t="s">
        <v>202</v>
      </c>
      <c r="P134" s="15" t="s">
        <v>25</v>
      </c>
      <c r="Q134" s="15">
        <v>679</v>
      </c>
      <c r="R134" s="15"/>
      <c r="S134" s="15" t="s">
        <v>25</v>
      </c>
      <c r="T134" s="20">
        <v>1</v>
      </c>
      <c r="U134" s="15">
        <v>679</v>
      </c>
      <c r="V134" s="15"/>
      <c r="W134" s="17">
        <f t="shared" si="161"/>
        <v>679</v>
      </c>
      <c r="X134" s="5">
        <f t="shared" si="162"/>
        <v>679</v>
      </c>
      <c r="Y134" s="5">
        <f t="shared" si="163"/>
        <v>0</v>
      </c>
      <c r="Z134" s="6">
        <f t="shared" si="164"/>
        <v>0.67900000000000005</v>
      </c>
      <c r="AA134" s="7">
        <v>1</v>
      </c>
      <c r="AB134" s="8" t="s">
        <v>418</v>
      </c>
      <c r="AC134" s="9">
        <v>3.84</v>
      </c>
      <c r="AD134" s="10">
        <f t="shared" si="165"/>
        <v>46.08</v>
      </c>
      <c r="AE134" s="11">
        <v>0.08</v>
      </c>
      <c r="AF134" s="10">
        <f t="shared" si="166"/>
        <v>0.96</v>
      </c>
      <c r="AG134" s="11">
        <v>11.04</v>
      </c>
      <c r="AH134" s="10">
        <f t="shared" si="167"/>
        <v>132.47999999999999</v>
      </c>
      <c r="AI134" s="9">
        <v>4.96</v>
      </c>
      <c r="AJ134" s="10">
        <f t="shared" si="168"/>
        <v>3.3678400000000002</v>
      </c>
      <c r="AK134" s="11">
        <v>0</v>
      </c>
      <c r="AL134" s="10">
        <f t="shared" si="169"/>
        <v>0</v>
      </c>
      <c r="AM134" s="12">
        <v>2.4199999999999999E-2</v>
      </c>
      <c r="AN134" s="10">
        <f t="shared" si="170"/>
        <v>16.431799999999999</v>
      </c>
      <c r="AO134" s="13">
        <v>0.15540000000000001</v>
      </c>
      <c r="AP134" s="10">
        <f t="shared" si="171"/>
        <v>105.51660000000001</v>
      </c>
      <c r="AQ134" s="13">
        <v>13.25</v>
      </c>
      <c r="AR134" s="10">
        <f t="shared" si="172"/>
        <v>159</v>
      </c>
      <c r="AS134" s="14">
        <f t="shared" si="173"/>
        <v>463.83623999999998</v>
      </c>
    </row>
    <row r="135" spans="2:45" ht="18.899999999999999" customHeight="1" x14ac:dyDescent="0.2">
      <c r="B135" s="15">
        <v>132</v>
      </c>
      <c r="C135" s="18" t="s">
        <v>17</v>
      </c>
      <c r="D135" s="15" t="s">
        <v>18</v>
      </c>
      <c r="E135" s="15" t="s">
        <v>19</v>
      </c>
      <c r="F135" s="15">
        <v>7642461769</v>
      </c>
      <c r="G135" s="15" t="s">
        <v>31</v>
      </c>
      <c r="H135" s="15" t="s">
        <v>104</v>
      </c>
      <c r="I135" s="15" t="s">
        <v>116</v>
      </c>
      <c r="J135" s="15"/>
      <c r="K135" s="15" t="s">
        <v>23</v>
      </c>
      <c r="L135" s="15" t="s">
        <v>21</v>
      </c>
      <c r="M135" s="8" t="s">
        <v>117</v>
      </c>
      <c r="N135" s="15">
        <v>25764206</v>
      </c>
      <c r="O135" s="15" t="s">
        <v>202</v>
      </c>
      <c r="P135" s="15" t="s">
        <v>25</v>
      </c>
      <c r="Q135" s="15">
        <v>3787</v>
      </c>
      <c r="R135" s="15"/>
      <c r="S135" s="15" t="s">
        <v>25</v>
      </c>
      <c r="T135" s="20">
        <v>1</v>
      </c>
      <c r="U135" s="15">
        <v>3787</v>
      </c>
      <c r="V135" s="15"/>
      <c r="W135" s="17">
        <f t="shared" si="161"/>
        <v>3787</v>
      </c>
      <c r="X135" s="5">
        <f t="shared" si="162"/>
        <v>3787</v>
      </c>
      <c r="Y135" s="5">
        <f t="shared" si="163"/>
        <v>0</v>
      </c>
      <c r="Z135" s="6">
        <f t="shared" si="164"/>
        <v>3.7869999999999999</v>
      </c>
      <c r="AA135" s="7">
        <v>1</v>
      </c>
      <c r="AB135" s="8" t="s">
        <v>418</v>
      </c>
      <c r="AC135" s="9">
        <v>3.84</v>
      </c>
      <c r="AD135" s="10">
        <f t="shared" si="165"/>
        <v>46.08</v>
      </c>
      <c r="AE135" s="11">
        <v>0.08</v>
      </c>
      <c r="AF135" s="10">
        <f t="shared" si="166"/>
        <v>0.96</v>
      </c>
      <c r="AG135" s="11">
        <v>11.04</v>
      </c>
      <c r="AH135" s="10">
        <f t="shared" si="167"/>
        <v>132.47999999999999</v>
      </c>
      <c r="AI135" s="9">
        <v>4.96</v>
      </c>
      <c r="AJ135" s="10">
        <f t="shared" si="168"/>
        <v>18.783519999999999</v>
      </c>
      <c r="AK135" s="11">
        <v>0</v>
      </c>
      <c r="AL135" s="10">
        <f t="shared" si="169"/>
        <v>0</v>
      </c>
      <c r="AM135" s="12">
        <v>2.4199999999999999E-2</v>
      </c>
      <c r="AN135" s="10">
        <f t="shared" si="170"/>
        <v>91.645399999999995</v>
      </c>
      <c r="AO135" s="13">
        <v>0.15540000000000001</v>
      </c>
      <c r="AP135" s="10">
        <f t="shared" si="171"/>
        <v>588.49980000000005</v>
      </c>
      <c r="AQ135" s="13">
        <v>13.25</v>
      </c>
      <c r="AR135" s="10">
        <f t="shared" si="172"/>
        <v>159</v>
      </c>
      <c r="AS135" s="14">
        <f t="shared" si="173"/>
        <v>1037.4487200000001</v>
      </c>
    </row>
    <row r="136" spans="2:45" ht="18.899999999999999" customHeight="1" x14ac:dyDescent="0.2">
      <c r="B136" s="15">
        <v>133</v>
      </c>
      <c r="C136" s="18" t="s">
        <v>17</v>
      </c>
      <c r="D136" s="15" t="s">
        <v>18</v>
      </c>
      <c r="E136" s="15" t="s">
        <v>19</v>
      </c>
      <c r="F136" s="15">
        <v>7642461769</v>
      </c>
      <c r="G136" s="15" t="s">
        <v>31</v>
      </c>
      <c r="H136" s="15" t="s">
        <v>59</v>
      </c>
      <c r="I136" s="15"/>
      <c r="J136" s="15"/>
      <c r="K136" s="15" t="s">
        <v>23</v>
      </c>
      <c r="L136" s="15" t="s">
        <v>21</v>
      </c>
      <c r="M136" s="8" t="s">
        <v>153</v>
      </c>
      <c r="N136" s="15">
        <v>80165644</v>
      </c>
      <c r="O136" s="15" t="s">
        <v>202</v>
      </c>
      <c r="P136" s="15" t="s">
        <v>25</v>
      </c>
      <c r="Q136" s="15">
        <v>2437</v>
      </c>
      <c r="R136" s="15"/>
      <c r="S136" s="15" t="s">
        <v>25</v>
      </c>
      <c r="T136" s="20">
        <v>2</v>
      </c>
      <c r="U136" s="15">
        <v>2437</v>
      </c>
      <c r="V136" s="15"/>
      <c r="W136" s="17">
        <f t="shared" si="161"/>
        <v>2437</v>
      </c>
      <c r="X136" s="5">
        <f t="shared" si="162"/>
        <v>2437</v>
      </c>
      <c r="Y136" s="5">
        <f t="shared" si="163"/>
        <v>0</v>
      </c>
      <c r="Z136" s="6">
        <f t="shared" si="164"/>
        <v>2.4369999999999998</v>
      </c>
      <c r="AA136" s="7">
        <v>1</v>
      </c>
      <c r="AB136" s="8" t="s">
        <v>418</v>
      </c>
      <c r="AC136" s="9">
        <v>3.84</v>
      </c>
      <c r="AD136" s="10">
        <f t="shared" si="165"/>
        <v>46.08</v>
      </c>
      <c r="AE136" s="11">
        <v>0.08</v>
      </c>
      <c r="AF136" s="10">
        <f t="shared" si="166"/>
        <v>1.92</v>
      </c>
      <c r="AG136" s="11">
        <v>11.04</v>
      </c>
      <c r="AH136" s="10">
        <f t="shared" si="167"/>
        <v>264.95999999999998</v>
      </c>
      <c r="AI136" s="9">
        <v>4.96</v>
      </c>
      <c r="AJ136" s="10">
        <f t="shared" si="168"/>
        <v>12.08752</v>
      </c>
      <c r="AK136" s="11">
        <v>0</v>
      </c>
      <c r="AL136" s="10">
        <f t="shared" si="169"/>
        <v>0</v>
      </c>
      <c r="AM136" s="12">
        <v>2.4199999999999999E-2</v>
      </c>
      <c r="AN136" s="10">
        <f t="shared" si="170"/>
        <v>58.9754</v>
      </c>
      <c r="AO136" s="13">
        <v>0.15540000000000001</v>
      </c>
      <c r="AP136" s="10">
        <f t="shared" si="171"/>
        <v>378.70980000000003</v>
      </c>
      <c r="AQ136" s="13">
        <v>13.25</v>
      </c>
      <c r="AR136" s="10">
        <f t="shared" si="172"/>
        <v>159</v>
      </c>
      <c r="AS136" s="14">
        <f t="shared" si="173"/>
        <v>921.7327200000002</v>
      </c>
    </row>
    <row r="137" spans="2:45" ht="18.899999999999999" customHeight="1" x14ac:dyDescent="0.2">
      <c r="B137" s="15">
        <v>134</v>
      </c>
      <c r="C137" s="18" t="s">
        <v>17</v>
      </c>
      <c r="D137" s="15" t="s">
        <v>18</v>
      </c>
      <c r="E137" s="15" t="s">
        <v>19</v>
      </c>
      <c r="F137" s="15">
        <v>7642461769</v>
      </c>
      <c r="G137" s="15" t="s">
        <v>31</v>
      </c>
      <c r="H137" s="15" t="s">
        <v>463</v>
      </c>
      <c r="I137" s="15" t="s">
        <v>462</v>
      </c>
      <c r="J137" s="15"/>
      <c r="K137" s="15" t="s">
        <v>23</v>
      </c>
      <c r="L137" s="15" t="s">
        <v>21</v>
      </c>
      <c r="M137" s="8" t="s">
        <v>83</v>
      </c>
      <c r="N137" s="15">
        <v>81249640</v>
      </c>
      <c r="O137" s="15" t="s">
        <v>202</v>
      </c>
      <c r="P137" s="15" t="s">
        <v>25</v>
      </c>
      <c r="Q137" s="15">
        <v>1379</v>
      </c>
      <c r="R137" s="15"/>
      <c r="S137" s="15" t="s">
        <v>25</v>
      </c>
      <c r="T137" s="20">
        <v>1</v>
      </c>
      <c r="U137" s="15">
        <v>1379</v>
      </c>
      <c r="V137" s="15"/>
      <c r="W137" s="17">
        <f t="shared" si="161"/>
        <v>1379</v>
      </c>
      <c r="X137" s="5">
        <f t="shared" si="162"/>
        <v>1379</v>
      </c>
      <c r="Y137" s="5">
        <f t="shared" si="163"/>
        <v>0</v>
      </c>
      <c r="Z137" s="6">
        <f t="shared" si="164"/>
        <v>1.379</v>
      </c>
      <c r="AA137" s="7">
        <v>1</v>
      </c>
      <c r="AB137" s="8" t="s">
        <v>418</v>
      </c>
      <c r="AC137" s="9">
        <v>3.84</v>
      </c>
      <c r="AD137" s="10">
        <f t="shared" si="165"/>
        <v>46.08</v>
      </c>
      <c r="AE137" s="11">
        <v>0.08</v>
      </c>
      <c r="AF137" s="10">
        <f t="shared" si="166"/>
        <v>0.96</v>
      </c>
      <c r="AG137" s="11">
        <v>11.04</v>
      </c>
      <c r="AH137" s="10">
        <f t="shared" si="167"/>
        <v>132.47999999999999</v>
      </c>
      <c r="AI137" s="9">
        <v>4.96</v>
      </c>
      <c r="AJ137" s="10">
        <f t="shared" si="168"/>
        <v>6.8398399999999997</v>
      </c>
      <c r="AK137" s="11">
        <v>0</v>
      </c>
      <c r="AL137" s="10">
        <f t="shared" si="169"/>
        <v>0</v>
      </c>
      <c r="AM137" s="12">
        <v>2.4199999999999999E-2</v>
      </c>
      <c r="AN137" s="10">
        <f t="shared" si="170"/>
        <v>33.3718</v>
      </c>
      <c r="AO137" s="13">
        <v>0.15540000000000001</v>
      </c>
      <c r="AP137" s="10">
        <f t="shared" si="171"/>
        <v>214.29660000000001</v>
      </c>
      <c r="AQ137" s="13">
        <v>13.25</v>
      </c>
      <c r="AR137" s="10">
        <f t="shared" si="172"/>
        <v>159</v>
      </c>
      <c r="AS137" s="14">
        <f t="shared" si="173"/>
        <v>593.0282400000001</v>
      </c>
    </row>
    <row r="138" spans="2:45" ht="18.899999999999999" customHeight="1" x14ac:dyDescent="0.2">
      <c r="B138" s="15">
        <v>135</v>
      </c>
      <c r="C138" s="18" t="s">
        <v>17</v>
      </c>
      <c r="D138" s="15" t="s">
        <v>18</v>
      </c>
      <c r="E138" s="15" t="s">
        <v>19</v>
      </c>
      <c r="F138" s="15">
        <v>7642461769</v>
      </c>
      <c r="G138" s="15" t="s">
        <v>31</v>
      </c>
      <c r="H138" s="15" t="s">
        <v>76</v>
      </c>
      <c r="I138" s="15"/>
      <c r="J138" s="15"/>
      <c r="K138" s="15" t="s">
        <v>23</v>
      </c>
      <c r="L138" s="15" t="s">
        <v>21</v>
      </c>
      <c r="M138" s="8" t="s">
        <v>77</v>
      </c>
      <c r="N138" s="15">
        <v>15378321</v>
      </c>
      <c r="O138" s="15" t="s">
        <v>202</v>
      </c>
      <c r="P138" s="15" t="s">
        <v>25</v>
      </c>
      <c r="Q138" s="15">
        <v>1385</v>
      </c>
      <c r="R138" s="15"/>
      <c r="S138" s="15" t="s">
        <v>25</v>
      </c>
      <c r="T138" s="20">
        <v>1</v>
      </c>
      <c r="U138" s="15">
        <v>1385</v>
      </c>
      <c r="V138" s="15"/>
      <c r="W138" s="17">
        <f t="shared" si="161"/>
        <v>1385</v>
      </c>
      <c r="X138" s="5">
        <f t="shared" si="162"/>
        <v>1385</v>
      </c>
      <c r="Y138" s="5">
        <f t="shared" si="163"/>
        <v>0</v>
      </c>
      <c r="Z138" s="6">
        <f t="shared" si="164"/>
        <v>1.385</v>
      </c>
      <c r="AA138" s="7">
        <v>1</v>
      </c>
      <c r="AB138" s="8" t="s">
        <v>418</v>
      </c>
      <c r="AC138" s="9">
        <v>3.84</v>
      </c>
      <c r="AD138" s="10">
        <f t="shared" si="165"/>
        <v>46.08</v>
      </c>
      <c r="AE138" s="11">
        <v>0.08</v>
      </c>
      <c r="AF138" s="10">
        <f t="shared" si="166"/>
        <v>0.96</v>
      </c>
      <c r="AG138" s="11">
        <v>11.04</v>
      </c>
      <c r="AH138" s="10">
        <f t="shared" si="167"/>
        <v>132.47999999999999</v>
      </c>
      <c r="AI138" s="9">
        <v>4.96</v>
      </c>
      <c r="AJ138" s="10">
        <f t="shared" si="168"/>
        <v>6.8696000000000002</v>
      </c>
      <c r="AK138" s="11">
        <v>0</v>
      </c>
      <c r="AL138" s="10">
        <f t="shared" si="169"/>
        <v>0</v>
      </c>
      <c r="AM138" s="12">
        <v>2.4199999999999999E-2</v>
      </c>
      <c r="AN138" s="10">
        <f t="shared" si="170"/>
        <v>33.516999999999996</v>
      </c>
      <c r="AO138" s="13">
        <v>0.15540000000000001</v>
      </c>
      <c r="AP138" s="10">
        <f t="shared" si="171"/>
        <v>215.22900000000001</v>
      </c>
      <c r="AQ138" s="13">
        <v>13.25</v>
      </c>
      <c r="AR138" s="10">
        <f t="shared" si="172"/>
        <v>159</v>
      </c>
      <c r="AS138" s="14">
        <f t="shared" si="173"/>
        <v>594.13560000000007</v>
      </c>
    </row>
    <row r="139" spans="2:45" ht="18.899999999999999" customHeight="1" x14ac:dyDescent="0.2">
      <c r="B139" s="15">
        <v>136</v>
      </c>
      <c r="C139" s="18" t="s">
        <v>17</v>
      </c>
      <c r="D139" s="15" t="s">
        <v>18</v>
      </c>
      <c r="E139" s="15" t="s">
        <v>19</v>
      </c>
      <c r="F139" s="15">
        <v>7642461769</v>
      </c>
      <c r="G139" s="15" t="s">
        <v>31</v>
      </c>
      <c r="H139" s="15" t="s">
        <v>68</v>
      </c>
      <c r="I139" s="15" t="s">
        <v>70</v>
      </c>
      <c r="J139" s="15"/>
      <c r="K139" s="15" t="s">
        <v>23</v>
      </c>
      <c r="L139" s="15" t="s">
        <v>21</v>
      </c>
      <c r="M139" s="8" t="s">
        <v>71</v>
      </c>
      <c r="N139" s="15">
        <v>23136789</v>
      </c>
      <c r="O139" s="15" t="s">
        <v>202</v>
      </c>
      <c r="P139" s="15" t="s">
        <v>25</v>
      </c>
      <c r="Q139" s="15">
        <v>5620</v>
      </c>
      <c r="R139" s="15"/>
      <c r="S139" s="15" t="s">
        <v>25</v>
      </c>
      <c r="T139" s="20">
        <v>3</v>
      </c>
      <c r="U139" s="15">
        <v>5620</v>
      </c>
      <c r="V139" s="15"/>
      <c r="W139" s="17">
        <f t="shared" si="161"/>
        <v>5620</v>
      </c>
      <c r="X139" s="5">
        <f t="shared" si="162"/>
        <v>5620</v>
      </c>
      <c r="Y139" s="5">
        <f t="shared" si="163"/>
        <v>0</v>
      </c>
      <c r="Z139" s="6">
        <f t="shared" si="164"/>
        <v>5.62</v>
      </c>
      <c r="AA139" s="7">
        <v>1</v>
      </c>
      <c r="AB139" s="8" t="s">
        <v>418</v>
      </c>
      <c r="AC139" s="9">
        <v>3.84</v>
      </c>
      <c r="AD139" s="10">
        <f t="shared" si="165"/>
        <v>46.08</v>
      </c>
      <c r="AE139" s="11">
        <v>0.08</v>
      </c>
      <c r="AF139" s="10">
        <f t="shared" si="166"/>
        <v>2.88</v>
      </c>
      <c r="AG139" s="11">
        <v>11.04</v>
      </c>
      <c r="AH139" s="10">
        <f t="shared" si="167"/>
        <v>397.43999999999994</v>
      </c>
      <c r="AI139" s="9">
        <v>4.96</v>
      </c>
      <c r="AJ139" s="10">
        <f t="shared" si="168"/>
        <v>27.8752</v>
      </c>
      <c r="AK139" s="11">
        <v>0</v>
      </c>
      <c r="AL139" s="10">
        <f t="shared" si="169"/>
        <v>0</v>
      </c>
      <c r="AM139" s="12">
        <v>2.4199999999999999E-2</v>
      </c>
      <c r="AN139" s="10">
        <f t="shared" si="170"/>
        <v>136.00399999999999</v>
      </c>
      <c r="AO139" s="13">
        <v>0.15540000000000001</v>
      </c>
      <c r="AP139" s="10">
        <f t="shared" si="171"/>
        <v>873.34800000000007</v>
      </c>
      <c r="AQ139" s="13">
        <v>13.25</v>
      </c>
      <c r="AR139" s="10">
        <f t="shared" si="172"/>
        <v>159</v>
      </c>
      <c r="AS139" s="14">
        <f t="shared" si="173"/>
        <v>1642.6271999999999</v>
      </c>
    </row>
    <row r="140" spans="2:45" ht="18.899999999999999" customHeight="1" x14ac:dyDescent="0.2">
      <c r="B140" s="15">
        <v>137</v>
      </c>
      <c r="C140" s="18" t="s">
        <v>17</v>
      </c>
      <c r="D140" s="15" t="s">
        <v>18</v>
      </c>
      <c r="E140" s="15" t="s">
        <v>19</v>
      </c>
      <c r="F140" s="15">
        <v>7642461769</v>
      </c>
      <c r="G140" s="15" t="s">
        <v>31</v>
      </c>
      <c r="H140" s="15" t="s">
        <v>72</v>
      </c>
      <c r="I140" s="15"/>
      <c r="J140" s="15"/>
      <c r="K140" s="15" t="s">
        <v>23</v>
      </c>
      <c r="L140" s="15" t="s">
        <v>21</v>
      </c>
      <c r="M140" s="8" t="s">
        <v>73</v>
      </c>
      <c r="N140" s="15">
        <v>83032413</v>
      </c>
      <c r="O140" s="15" t="s">
        <v>202</v>
      </c>
      <c r="P140" s="15" t="s">
        <v>25</v>
      </c>
      <c r="Q140" s="15">
        <v>5660</v>
      </c>
      <c r="R140" s="15"/>
      <c r="S140" s="15" t="s">
        <v>25</v>
      </c>
      <c r="T140" s="20">
        <v>1</v>
      </c>
      <c r="U140" s="15">
        <v>5660</v>
      </c>
      <c r="V140" s="15"/>
      <c r="W140" s="17">
        <f t="shared" si="161"/>
        <v>5660</v>
      </c>
      <c r="X140" s="5">
        <f t="shared" si="162"/>
        <v>5660</v>
      </c>
      <c r="Y140" s="5">
        <f t="shared" si="163"/>
        <v>0</v>
      </c>
      <c r="Z140" s="6">
        <f t="shared" si="164"/>
        <v>5.66</v>
      </c>
      <c r="AA140" s="7">
        <v>1</v>
      </c>
      <c r="AB140" s="8" t="s">
        <v>418</v>
      </c>
      <c r="AC140" s="9">
        <v>3.84</v>
      </c>
      <c r="AD140" s="10">
        <f t="shared" si="165"/>
        <v>46.08</v>
      </c>
      <c r="AE140" s="11">
        <v>0.08</v>
      </c>
      <c r="AF140" s="10">
        <f t="shared" si="166"/>
        <v>0.96</v>
      </c>
      <c r="AG140" s="11">
        <v>11.04</v>
      </c>
      <c r="AH140" s="10">
        <f t="shared" si="167"/>
        <v>132.47999999999999</v>
      </c>
      <c r="AI140" s="9">
        <v>4.96</v>
      </c>
      <c r="AJ140" s="10">
        <f t="shared" si="168"/>
        <v>28.073599999999999</v>
      </c>
      <c r="AK140" s="11">
        <v>0</v>
      </c>
      <c r="AL140" s="10">
        <f t="shared" si="169"/>
        <v>0</v>
      </c>
      <c r="AM140" s="12">
        <v>2.4199999999999999E-2</v>
      </c>
      <c r="AN140" s="10">
        <f t="shared" si="170"/>
        <v>136.97200000000001</v>
      </c>
      <c r="AO140" s="13">
        <v>0.15540000000000001</v>
      </c>
      <c r="AP140" s="10">
        <f t="shared" si="171"/>
        <v>879.56400000000008</v>
      </c>
      <c r="AQ140" s="13">
        <v>13.25</v>
      </c>
      <c r="AR140" s="10">
        <f t="shared" si="172"/>
        <v>159</v>
      </c>
      <c r="AS140" s="14">
        <f t="shared" si="173"/>
        <v>1383.1296</v>
      </c>
    </row>
    <row r="141" spans="2:45" ht="18.899999999999999" customHeight="1" x14ac:dyDescent="0.2">
      <c r="B141" s="15">
        <v>138</v>
      </c>
      <c r="C141" s="18" t="s">
        <v>17</v>
      </c>
      <c r="D141" s="15" t="s">
        <v>18</v>
      </c>
      <c r="E141" s="15" t="s">
        <v>19</v>
      </c>
      <c r="F141" s="15">
        <v>7642461769</v>
      </c>
      <c r="G141" s="15" t="s">
        <v>31</v>
      </c>
      <c r="H141" s="15" t="s">
        <v>104</v>
      </c>
      <c r="I141" s="15" t="s">
        <v>105</v>
      </c>
      <c r="J141" s="15"/>
      <c r="K141" s="15" t="s">
        <v>23</v>
      </c>
      <c r="L141" s="15" t="s">
        <v>21</v>
      </c>
      <c r="M141" s="8" t="s">
        <v>156</v>
      </c>
      <c r="N141" s="15">
        <v>6125000</v>
      </c>
      <c r="O141" s="15" t="s">
        <v>202</v>
      </c>
      <c r="P141" s="15" t="s">
        <v>25</v>
      </c>
      <c r="Q141" s="15">
        <v>2880</v>
      </c>
      <c r="R141" s="15"/>
      <c r="S141" s="15" t="s">
        <v>25</v>
      </c>
      <c r="T141" s="20">
        <v>9</v>
      </c>
      <c r="U141" s="15">
        <v>2880</v>
      </c>
      <c r="V141" s="15"/>
      <c r="W141" s="17">
        <f t="shared" si="161"/>
        <v>2880</v>
      </c>
      <c r="X141" s="5">
        <f t="shared" si="162"/>
        <v>2880</v>
      </c>
      <c r="Y141" s="5">
        <f t="shared" si="163"/>
        <v>0</v>
      </c>
      <c r="Z141" s="6">
        <f t="shared" si="164"/>
        <v>2.88</v>
      </c>
      <c r="AA141" s="7">
        <v>1</v>
      </c>
      <c r="AB141" s="8" t="s">
        <v>418</v>
      </c>
      <c r="AC141" s="9">
        <v>3.84</v>
      </c>
      <c r="AD141" s="10">
        <f t="shared" si="165"/>
        <v>46.08</v>
      </c>
      <c r="AE141" s="11">
        <v>0.08</v>
      </c>
      <c r="AF141" s="10">
        <f t="shared" si="166"/>
        <v>8.64</v>
      </c>
      <c r="AG141" s="11">
        <v>11.04</v>
      </c>
      <c r="AH141" s="10">
        <f t="shared" si="167"/>
        <v>1192.32</v>
      </c>
      <c r="AI141" s="9">
        <v>4.96</v>
      </c>
      <c r="AJ141" s="10">
        <f t="shared" si="168"/>
        <v>14.284799999999999</v>
      </c>
      <c r="AK141" s="11">
        <v>0</v>
      </c>
      <c r="AL141" s="10">
        <f t="shared" si="169"/>
        <v>0</v>
      </c>
      <c r="AM141" s="12">
        <v>2.4199999999999999E-2</v>
      </c>
      <c r="AN141" s="10">
        <f t="shared" si="170"/>
        <v>69.695999999999998</v>
      </c>
      <c r="AO141" s="13">
        <v>0.15540000000000001</v>
      </c>
      <c r="AP141" s="10">
        <f t="shared" si="171"/>
        <v>447.55200000000002</v>
      </c>
      <c r="AQ141" s="13">
        <v>13.25</v>
      </c>
      <c r="AR141" s="10">
        <f t="shared" si="172"/>
        <v>159</v>
      </c>
      <c r="AS141" s="14">
        <f t="shared" si="173"/>
        <v>1937.5728000000001</v>
      </c>
    </row>
    <row r="142" spans="2:45" ht="18.899999999999999" customHeight="1" x14ac:dyDescent="0.2">
      <c r="B142" s="15">
        <v>139</v>
      </c>
      <c r="C142" s="18" t="s">
        <v>17</v>
      </c>
      <c r="D142" s="15" t="s">
        <v>18</v>
      </c>
      <c r="E142" s="15" t="s">
        <v>19</v>
      </c>
      <c r="F142" s="15">
        <v>7642461769</v>
      </c>
      <c r="G142" s="15" t="s">
        <v>31</v>
      </c>
      <c r="H142" s="15" t="s">
        <v>104</v>
      </c>
      <c r="I142" s="15" t="s">
        <v>105</v>
      </c>
      <c r="J142" s="15"/>
      <c r="K142" s="15" t="s">
        <v>23</v>
      </c>
      <c r="L142" s="15" t="s">
        <v>21</v>
      </c>
      <c r="M142" s="8" t="s">
        <v>106</v>
      </c>
      <c r="N142" s="15">
        <v>22057275</v>
      </c>
      <c r="O142" s="15" t="s">
        <v>202</v>
      </c>
      <c r="P142" s="15" t="s">
        <v>25</v>
      </c>
      <c r="Q142" s="15">
        <v>3500</v>
      </c>
      <c r="R142" s="15"/>
      <c r="S142" s="15" t="s">
        <v>25</v>
      </c>
      <c r="T142" s="20">
        <v>2</v>
      </c>
      <c r="U142" s="15">
        <v>3500</v>
      </c>
      <c r="V142" s="15"/>
      <c r="W142" s="17">
        <f t="shared" si="161"/>
        <v>3500</v>
      </c>
      <c r="X142" s="5">
        <f t="shared" si="162"/>
        <v>3500</v>
      </c>
      <c r="Y142" s="5">
        <f t="shared" si="163"/>
        <v>0</v>
      </c>
      <c r="Z142" s="6">
        <f t="shared" si="164"/>
        <v>3.5</v>
      </c>
      <c r="AA142" s="7">
        <v>1</v>
      </c>
      <c r="AB142" s="8" t="s">
        <v>418</v>
      </c>
      <c r="AC142" s="9">
        <v>3.84</v>
      </c>
      <c r="AD142" s="10">
        <f t="shared" si="165"/>
        <v>46.08</v>
      </c>
      <c r="AE142" s="11">
        <v>0.08</v>
      </c>
      <c r="AF142" s="10">
        <f t="shared" si="166"/>
        <v>1.92</v>
      </c>
      <c r="AG142" s="11">
        <v>11.04</v>
      </c>
      <c r="AH142" s="10">
        <f t="shared" si="167"/>
        <v>264.95999999999998</v>
      </c>
      <c r="AI142" s="9">
        <v>4.96</v>
      </c>
      <c r="AJ142" s="10">
        <f t="shared" si="168"/>
        <v>17.36</v>
      </c>
      <c r="AK142" s="11">
        <v>0</v>
      </c>
      <c r="AL142" s="10">
        <f t="shared" si="169"/>
        <v>0</v>
      </c>
      <c r="AM142" s="12">
        <v>2.4199999999999999E-2</v>
      </c>
      <c r="AN142" s="10">
        <f t="shared" si="170"/>
        <v>84.7</v>
      </c>
      <c r="AO142" s="13">
        <v>0.15540000000000001</v>
      </c>
      <c r="AP142" s="10">
        <f t="shared" si="171"/>
        <v>543.90000000000009</v>
      </c>
      <c r="AQ142" s="13">
        <v>13.25</v>
      </c>
      <c r="AR142" s="10">
        <f t="shared" si="172"/>
        <v>159</v>
      </c>
      <c r="AS142" s="14">
        <f t="shared" si="173"/>
        <v>1117.92</v>
      </c>
    </row>
    <row r="143" spans="2:45" ht="18.899999999999999" customHeight="1" x14ac:dyDescent="0.2">
      <c r="B143" s="15">
        <v>140</v>
      </c>
      <c r="C143" s="18" t="s">
        <v>17</v>
      </c>
      <c r="D143" s="15" t="s">
        <v>18</v>
      </c>
      <c r="E143" s="15" t="s">
        <v>19</v>
      </c>
      <c r="F143" s="15">
        <v>7642461769</v>
      </c>
      <c r="G143" s="15" t="s">
        <v>31</v>
      </c>
      <c r="H143" s="15" t="s">
        <v>96</v>
      </c>
      <c r="I143" s="15"/>
      <c r="J143" s="15"/>
      <c r="K143" s="15" t="s">
        <v>23</v>
      </c>
      <c r="L143" s="15" t="s">
        <v>21</v>
      </c>
      <c r="M143" s="8" t="s">
        <v>97</v>
      </c>
      <c r="N143" s="15">
        <v>83067314</v>
      </c>
      <c r="O143" s="15" t="s">
        <v>202</v>
      </c>
      <c r="P143" s="15" t="s">
        <v>25</v>
      </c>
      <c r="Q143" s="15">
        <v>3176</v>
      </c>
      <c r="R143" s="15"/>
      <c r="S143" s="15" t="s">
        <v>25</v>
      </c>
      <c r="T143" s="20">
        <v>3</v>
      </c>
      <c r="U143" s="15">
        <v>3176</v>
      </c>
      <c r="V143" s="15"/>
      <c r="W143" s="17">
        <f t="shared" si="161"/>
        <v>3176</v>
      </c>
      <c r="X143" s="5">
        <f t="shared" si="162"/>
        <v>3176</v>
      </c>
      <c r="Y143" s="5">
        <f t="shared" si="163"/>
        <v>0</v>
      </c>
      <c r="Z143" s="6">
        <f t="shared" si="164"/>
        <v>3.1760000000000002</v>
      </c>
      <c r="AA143" s="7">
        <v>1</v>
      </c>
      <c r="AB143" s="8" t="s">
        <v>418</v>
      </c>
      <c r="AC143" s="9">
        <v>3.84</v>
      </c>
      <c r="AD143" s="10">
        <f t="shared" si="165"/>
        <v>46.08</v>
      </c>
      <c r="AE143" s="11">
        <v>0.08</v>
      </c>
      <c r="AF143" s="10">
        <f t="shared" si="166"/>
        <v>2.88</v>
      </c>
      <c r="AG143" s="11">
        <v>11.04</v>
      </c>
      <c r="AH143" s="10">
        <f t="shared" si="167"/>
        <v>397.43999999999994</v>
      </c>
      <c r="AI143" s="9">
        <v>4.96</v>
      </c>
      <c r="AJ143" s="10">
        <f t="shared" si="168"/>
        <v>15.75296</v>
      </c>
      <c r="AK143" s="11">
        <v>0</v>
      </c>
      <c r="AL143" s="10">
        <f t="shared" si="169"/>
        <v>0</v>
      </c>
      <c r="AM143" s="12">
        <v>2.4199999999999999E-2</v>
      </c>
      <c r="AN143" s="10">
        <f t="shared" si="170"/>
        <v>76.859200000000001</v>
      </c>
      <c r="AO143" s="13">
        <v>0.15540000000000001</v>
      </c>
      <c r="AP143" s="10">
        <f t="shared" si="171"/>
        <v>493.55040000000002</v>
      </c>
      <c r="AQ143" s="13">
        <v>13.25</v>
      </c>
      <c r="AR143" s="10">
        <f t="shared" si="172"/>
        <v>159</v>
      </c>
      <c r="AS143" s="14">
        <f t="shared" si="173"/>
        <v>1191.5625600000001</v>
      </c>
    </row>
    <row r="144" spans="2:45" ht="18.899999999999999" customHeight="1" x14ac:dyDescent="0.2">
      <c r="B144" s="15">
        <v>141</v>
      </c>
      <c r="C144" s="18" t="s">
        <v>17</v>
      </c>
      <c r="D144" s="15" t="s">
        <v>18</v>
      </c>
      <c r="E144" s="15" t="s">
        <v>19</v>
      </c>
      <c r="F144" s="15">
        <v>7642461769</v>
      </c>
      <c r="G144" s="15" t="s">
        <v>31</v>
      </c>
      <c r="H144" s="15" t="s">
        <v>129</v>
      </c>
      <c r="I144" s="15"/>
      <c r="J144" s="15"/>
      <c r="K144" s="15" t="s">
        <v>23</v>
      </c>
      <c r="L144" s="15" t="s">
        <v>21</v>
      </c>
      <c r="M144" s="8" t="s">
        <v>130</v>
      </c>
      <c r="N144" s="15">
        <v>83016930</v>
      </c>
      <c r="O144" s="15" t="s">
        <v>202</v>
      </c>
      <c r="P144" s="15" t="s">
        <v>25</v>
      </c>
      <c r="Q144" s="15">
        <v>13843</v>
      </c>
      <c r="R144" s="15"/>
      <c r="S144" s="15" t="s">
        <v>25</v>
      </c>
      <c r="T144" s="20">
        <v>5</v>
      </c>
      <c r="U144" s="15">
        <v>13843</v>
      </c>
      <c r="V144" s="15"/>
      <c r="W144" s="17">
        <f t="shared" ref="W144:W163" si="174">U144+V144</f>
        <v>13843</v>
      </c>
      <c r="X144" s="5">
        <f t="shared" ref="X144:X163" si="175">U144</f>
        <v>13843</v>
      </c>
      <c r="Y144" s="5">
        <f t="shared" ref="Y144:Y163" si="176">V144</f>
        <v>0</v>
      </c>
      <c r="Z144" s="6">
        <f t="shared" ref="Z144:Z163" si="177">(X144+Y144)/1000</f>
        <v>13.843</v>
      </c>
      <c r="AA144" s="7">
        <v>1</v>
      </c>
      <c r="AB144" s="8" t="s">
        <v>418</v>
      </c>
      <c r="AC144" s="9">
        <v>3.84</v>
      </c>
      <c r="AD144" s="10">
        <f t="shared" ref="AD144:AD163" si="178">AC144*AB144*AA144</f>
        <v>46.08</v>
      </c>
      <c r="AE144" s="11">
        <v>0.08</v>
      </c>
      <c r="AF144" s="10">
        <f t="shared" ref="AF144:AF163" si="179">AE144*AB144*T144</f>
        <v>4.8</v>
      </c>
      <c r="AG144" s="11">
        <v>11.04</v>
      </c>
      <c r="AH144" s="10">
        <f t="shared" ref="AH144:AH163" si="180">AG144*AB144*T144</f>
        <v>662.4</v>
      </c>
      <c r="AI144" s="9">
        <v>4.96</v>
      </c>
      <c r="AJ144" s="10">
        <f t="shared" ref="AJ144:AJ163" si="181">AI144*Z144</f>
        <v>68.661280000000005</v>
      </c>
      <c r="AK144" s="11">
        <v>0</v>
      </c>
      <c r="AL144" s="10">
        <f t="shared" ref="AL144:AL163" si="182">AK144*Z144</f>
        <v>0</v>
      </c>
      <c r="AM144" s="12">
        <v>2.4199999999999999E-2</v>
      </c>
      <c r="AN144" s="10">
        <f t="shared" ref="AN144:AN163" si="183">AM144*W144</f>
        <v>335.00059999999996</v>
      </c>
      <c r="AO144" s="13">
        <v>0.15540000000000001</v>
      </c>
      <c r="AP144" s="10">
        <f t="shared" ref="AP144:AP163" si="184">AO144*W144</f>
        <v>2151.2022000000002</v>
      </c>
      <c r="AQ144" s="13">
        <v>13.25</v>
      </c>
      <c r="AR144" s="10">
        <f t="shared" ref="AR144:AR159" si="185">(AQ144*12)</f>
        <v>159</v>
      </c>
      <c r="AS144" s="14">
        <f t="shared" ref="AS144:AS163" si="186">AR144+AP144+AN144+AJ144+AH144+AF144+AD144+AL144</f>
        <v>3427.14408</v>
      </c>
    </row>
    <row r="145" spans="2:45" ht="18.899999999999999" customHeight="1" x14ac:dyDescent="0.2">
      <c r="B145" s="15">
        <v>142</v>
      </c>
      <c r="C145" s="18" t="s">
        <v>17</v>
      </c>
      <c r="D145" s="15" t="s">
        <v>18</v>
      </c>
      <c r="E145" s="15" t="s">
        <v>19</v>
      </c>
      <c r="F145" s="15">
        <v>7642461769</v>
      </c>
      <c r="G145" s="15" t="s">
        <v>31</v>
      </c>
      <c r="H145" s="15" t="s">
        <v>108</v>
      </c>
      <c r="I145" s="15"/>
      <c r="J145" s="15"/>
      <c r="K145" s="15" t="s">
        <v>23</v>
      </c>
      <c r="L145" s="15" t="s">
        <v>21</v>
      </c>
      <c r="M145" s="8" t="s">
        <v>109</v>
      </c>
      <c r="N145" s="15">
        <v>23137786</v>
      </c>
      <c r="O145" s="15" t="s">
        <v>202</v>
      </c>
      <c r="P145" s="15" t="s">
        <v>25</v>
      </c>
      <c r="Q145" s="15">
        <v>3900</v>
      </c>
      <c r="R145" s="15"/>
      <c r="S145" s="15" t="s">
        <v>25</v>
      </c>
      <c r="T145" s="20">
        <v>4</v>
      </c>
      <c r="U145" s="15">
        <v>3900</v>
      </c>
      <c r="V145" s="15"/>
      <c r="W145" s="17">
        <f t="shared" si="174"/>
        <v>3900</v>
      </c>
      <c r="X145" s="5">
        <f t="shared" si="175"/>
        <v>3900</v>
      </c>
      <c r="Y145" s="5">
        <f t="shared" si="176"/>
        <v>0</v>
      </c>
      <c r="Z145" s="6">
        <f t="shared" si="177"/>
        <v>3.9</v>
      </c>
      <c r="AA145" s="7">
        <v>1</v>
      </c>
      <c r="AB145" s="8" t="s">
        <v>418</v>
      </c>
      <c r="AC145" s="9">
        <v>3.84</v>
      </c>
      <c r="AD145" s="10">
        <f t="shared" si="178"/>
        <v>46.08</v>
      </c>
      <c r="AE145" s="11">
        <v>0.08</v>
      </c>
      <c r="AF145" s="10">
        <f t="shared" si="179"/>
        <v>3.84</v>
      </c>
      <c r="AG145" s="11">
        <v>11.04</v>
      </c>
      <c r="AH145" s="10">
        <f t="shared" si="180"/>
        <v>529.91999999999996</v>
      </c>
      <c r="AI145" s="9">
        <v>4.96</v>
      </c>
      <c r="AJ145" s="10">
        <f t="shared" si="181"/>
        <v>19.344000000000001</v>
      </c>
      <c r="AK145" s="11">
        <v>0</v>
      </c>
      <c r="AL145" s="10">
        <f t="shared" si="182"/>
        <v>0</v>
      </c>
      <c r="AM145" s="12">
        <v>2.4199999999999999E-2</v>
      </c>
      <c r="AN145" s="10">
        <f t="shared" si="183"/>
        <v>94.38</v>
      </c>
      <c r="AO145" s="13">
        <v>0.15540000000000001</v>
      </c>
      <c r="AP145" s="10">
        <f t="shared" si="184"/>
        <v>606.06000000000006</v>
      </c>
      <c r="AQ145" s="13">
        <v>13.25</v>
      </c>
      <c r="AR145" s="10">
        <f t="shared" si="185"/>
        <v>159</v>
      </c>
      <c r="AS145" s="14">
        <f t="shared" si="186"/>
        <v>1458.624</v>
      </c>
    </row>
    <row r="146" spans="2:45" ht="18.899999999999999" customHeight="1" x14ac:dyDescent="0.2">
      <c r="B146" s="15">
        <v>143</v>
      </c>
      <c r="C146" s="18" t="s">
        <v>17</v>
      </c>
      <c r="D146" s="15" t="s">
        <v>18</v>
      </c>
      <c r="E146" s="15" t="s">
        <v>19</v>
      </c>
      <c r="F146" s="15">
        <v>7642461769</v>
      </c>
      <c r="G146" s="15" t="s">
        <v>31</v>
      </c>
      <c r="H146" s="15" t="s">
        <v>78</v>
      </c>
      <c r="I146" s="15"/>
      <c r="J146" s="15"/>
      <c r="K146" s="15" t="s">
        <v>23</v>
      </c>
      <c r="L146" s="15" t="s">
        <v>21</v>
      </c>
      <c r="M146" s="8" t="s">
        <v>123</v>
      </c>
      <c r="N146" s="15">
        <v>83004759</v>
      </c>
      <c r="O146" s="15" t="s">
        <v>202</v>
      </c>
      <c r="P146" s="15" t="s">
        <v>25</v>
      </c>
      <c r="Q146" s="15">
        <v>11570</v>
      </c>
      <c r="R146" s="15"/>
      <c r="S146" s="15" t="s">
        <v>25</v>
      </c>
      <c r="T146" s="20">
        <v>3</v>
      </c>
      <c r="U146" s="15">
        <v>11570</v>
      </c>
      <c r="V146" s="15"/>
      <c r="W146" s="17">
        <f t="shared" si="174"/>
        <v>11570</v>
      </c>
      <c r="X146" s="5">
        <f t="shared" si="175"/>
        <v>11570</v>
      </c>
      <c r="Y146" s="5">
        <f t="shared" si="176"/>
        <v>0</v>
      </c>
      <c r="Z146" s="6">
        <f t="shared" si="177"/>
        <v>11.57</v>
      </c>
      <c r="AA146" s="7">
        <v>1</v>
      </c>
      <c r="AB146" s="8" t="s">
        <v>418</v>
      </c>
      <c r="AC146" s="9">
        <v>3.84</v>
      </c>
      <c r="AD146" s="10">
        <f t="shared" si="178"/>
        <v>46.08</v>
      </c>
      <c r="AE146" s="11">
        <v>0.08</v>
      </c>
      <c r="AF146" s="10">
        <f t="shared" si="179"/>
        <v>2.88</v>
      </c>
      <c r="AG146" s="11">
        <v>11.04</v>
      </c>
      <c r="AH146" s="10">
        <f t="shared" si="180"/>
        <v>397.43999999999994</v>
      </c>
      <c r="AI146" s="9">
        <v>4.96</v>
      </c>
      <c r="AJ146" s="10">
        <f t="shared" si="181"/>
        <v>57.3872</v>
      </c>
      <c r="AK146" s="11">
        <v>0</v>
      </c>
      <c r="AL146" s="10">
        <f t="shared" si="182"/>
        <v>0</v>
      </c>
      <c r="AM146" s="12">
        <v>2.4199999999999999E-2</v>
      </c>
      <c r="AN146" s="10">
        <f t="shared" si="183"/>
        <v>279.99399999999997</v>
      </c>
      <c r="AO146" s="13">
        <v>0.15540000000000001</v>
      </c>
      <c r="AP146" s="10">
        <f t="shared" si="184"/>
        <v>1797.9780000000001</v>
      </c>
      <c r="AQ146" s="13">
        <v>13.25</v>
      </c>
      <c r="AR146" s="10">
        <f t="shared" si="185"/>
        <v>159</v>
      </c>
      <c r="AS146" s="14">
        <f t="shared" si="186"/>
        <v>2740.7592000000004</v>
      </c>
    </row>
    <row r="147" spans="2:45" ht="18.899999999999999" customHeight="1" x14ac:dyDescent="0.2">
      <c r="B147" s="15">
        <v>144</v>
      </c>
      <c r="C147" s="18" t="s">
        <v>17</v>
      </c>
      <c r="D147" s="15" t="s">
        <v>18</v>
      </c>
      <c r="E147" s="15" t="s">
        <v>19</v>
      </c>
      <c r="F147" s="15">
        <v>7642461769</v>
      </c>
      <c r="G147" s="15" t="s">
        <v>31</v>
      </c>
      <c r="H147" s="15" t="s">
        <v>148</v>
      </c>
      <c r="I147" s="15"/>
      <c r="J147" s="15"/>
      <c r="K147" s="15" t="s">
        <v>23</v>
      </c>
      <c r="L147" s="15" t="s">
        <v>121</v>
      </c>
      <c r="M147" s="8" t="s">
        <v>166</v>
      </c>
      <c r="N147" s="15">
        <v>32714789</v>
      </c>
      <c r="O147" s="15" t="s">
        <v>202</v>
      </c>
      <c r="P147" s="15" t="s">
        <v>25</v>
      </c>
      <c r="Q147" s="15">
        <v>2390</v>
      </c>
      <c r="R147" s="15"/>
      <c r="S147" s="15" t="s">
        <v>25</v>
      </c>
      <c r="T147" s="20">
        <v>4</v>
      </c>
      <c r="U147" s="15">
        <v>2390</v>
      </c>
      <c r="V147" s="15"/>
      <c r="W147" s="17">
        <f t="shared" si="174"/>
        <v>2390</v>
      </c>
      <c r="X147" s="5">
        <f t="shared" si="175"/>
        <v>2390</v>
      </c>
      <c r="Y147" s="5">
        <f t="shared" si="176"/>
        <v>0</v>
      </c>
      <c r="Z147" s="6">
        <f t="shared" si="177"/>
        <v>2.39</v>
      </c>
      <c r="AA147" s="7">
        <v>1</v>
      </c>
      <c r="AB147" s="8" t="s">
        <v>418</v>
      </c>
      <c r="AC147" s="9">
        <v>3.84</v>
      </c>
      <c r="AD147" s="10">
        <f t="shared" si="178"/>
        <v>46.08</v>
      </c>
      <c r="AE147" s="11">
        <v>0.08</v>
      </c>
      <c r="AF147" s="10">
        <f t="shared" si="179"/>
        <v>3.84</v>
      </c>
      <c r="AG147" s="11">
        <v>11.04</v>
      </c>
      <c r="AH147" s="10">
        <f t="shared" si="180"/>
        <v>529.91999999999996</v>
      </c>
      <c r="AI147" s="9">
        <v>4.96</v>
      </c>
      <c r="AJ147" s="10">
        <f t="shared" si="181"/>
        <v>11.8544</v>
      </c>
      <c r="AK147" s="11">
        <v>0</v>
      </c>
      <c r="AL147" s="10">
        <f t="shared" si="182"/>
        <v>0</v>
      </c>
      <c r="AM147" s="12">
        <v>2.4199999999999999E-2</v>
      </c>
      <c r="AN147" s="10">
        <f t="shared" si="183"/>
        <v>57.838000000000001</v>
      </c>
      <c r="AO147" s="13">
        <v>0.15540000000000001</v>
      </c>
      <c r="AP147" s="10">
        <f t="shared" si="184"/>
        <v>371.40600000000001</v>
      </c>
      <c r="AQ147" s="13">
        <v>13.25</v>
      </c>
      <c r="AR147" s="10">
        <f t="shared" si="185"/>
        <v>159</v>
      </c>
      <c r="AS147" s="14">
        <f t="shared" si="186"/>
        <v>1179.9383999999998</v>
      </c>
    </row>
    <row r="148" spans="2:45" ht="18.899999999999999" customHeight="1" x14ac:dyDescent="0.2">
      <c r="B148" s="15">
        <v>145</v>
      </c>
      <c r="C148" s="18" t="s">
        <v>17</v>
      </c>
      <c r="D148" s="15" t="s">
        <v>18</v>
      </c>
      <c r="E148" s="15" t="s">
        <v>19</v>
      </c>
      <c r="F148" s="15">
        <v>7642461769</v>
      </c>
      <c r="G148" s="15" t="s">
        <v>31</v>
      </c>
      <c r="H148" s="15" t="s">
        <v>68</v>
      </c>
      <c r="I148" s="15" t="s">
        <v>86</v>
      </c>
      <c r="J148" s="15"/>
      <c r="K148" s="15" t="s">
        <v>23</v>
      </c>
      <c r="L148" s="15" t="s">
        <v>21</v>
      </c>
      <c r="M148" s="8" t="s">
        <v>165</v>
      </c>
      <c r="N148" s="15">
        <v>22636378</v>
      </c>
      <c r="O148" s="15" t="s">
        <v>202</v>
      </c>
      <c r="P148" s="15" t="s">
        <v>25</v>
      </c>
      <c r="Q148" s="15">
        <v>6956</v>
      </c>
      <c r="R148" s="15"/>
      <c r="S148" s="15" t="s">
        <v>25</v>
      </c>
      <c r="T148" s="20">
        <v>1</v>
      </c>
      <c r="U148" s="15">
        <v>6956</v>
      </c>
      <c r="V148" s="15"/>
      <c r="W148" s="17">
        <f t="shared" si="174"/>
        <v>6956</v>
      </c>
      <c r="X148" s="5">
        <f t="shared" si="175"/>
        <v>6956</v>
      </c>
      <c r="Y148" s="5">
        <f t="shared" si="176"/>
        <v>0</v>
      </c>
      <c r="Z148" s="6">
        <f t="shared" si="177"/>
        <v>6.9560000000000004</v>
      </c>
      <c r="AA148" s="7">
        <v>1</v>
      </c>
      <c r="AB148" s="8" t="s">
        <v>418</v>
      </c>
      <c r="AC148" s="9">
        <v>3.84</v>
      </c>
      <c r="AD148" s="10">
        <f t="shared" si="178"/>
        <v>46.08</v>
      </c>
      <c r="AE148" s="11">
        <v>0.08</v>
      </c>
      <c r="AF148" s="10">
        <f t="shared" si="179"/>
        <v>0.96</v>
      </c>
      <c r="AG148" s="11">
        <v>11.04</v>
      </c>
      <c r="AH148" s="10">
        <f t="shared" si="180"/>
        <v>132.47999999999999</v>
      </c>
      <c r="AI148" s="9">
        <v>4.96</v>
      </c>
      <c r="AJ148" s="10">
        <f t="shared" si="181"/>
        <v>34.501760000000004</v>
      </c>
      <c r="AK148" s="11">
        <v>0</v>
      </c>
      <c r="AL148" s="10">
        <f t="shared" si="182"/>
        <v>0</v>
      </c>
      <c r="AM148" s="12">
        <v>2.4199999999999999E-2</v>
      </c>
      <c r="AN148" s="10">
        <f t="shared" si="183"/>
        <v>168.33519999999999</v>
      </c>
      <c r="AO148" s="13">
        <v>0.15540000000000001</v>
      </c>
      <c r="AP148" s="10">
        <f t="shared" si="184"/>
        <v>1080.9624000000001</v>
      </c>
      <c r="AQ148" s="13">
        <v>13.25</v>
      </c>
      <c r="AR148" s="10">
        <f t="shared" si="185"/>
        <v>159</v>
      </c>
      <c r="AS148" s="14">
        <f t="shared" si="186"/>
        <v>1622.3193600000002</v>
      </c>
    </row>
    <row r="149" spans="2:45" ht="18.899999999999999" customHeight="1" x14ac:dyDescent="0.2">
      <c r="B149" s="15">
        <v>146</v>
      </c>
      <c r="C149" s="18" t="s">
        <v>17</v>
      </c>
      <c r="D149" s="15" t="s">
        <v>18</v>
      </c>
      <c r="E149" s="15" t="s">
        <v>19</v>
      </c>
      <c r="F149" s="15">
        <v>7642461769</v>
      </c>
      <c r="G149" s="15" t="s">
        <v>31</v>
      </c>
      <c r="H149" s="15" t="s">
        <v>90</v>
      </c>
      <c r="I149" s="15"/>
      <c r="J149" s="15"/>
      <c r="K149" s="15" t="s">
        <v>23</v>
      </c>
      <c r="L149" s="15" t="s">
        <v>21</v>
      </c>
      <c r="M149" s="8" t="s">
        <v>91</v>
      </c>
      <c r="N149" s="15">
        <v>25512156</v>
      </c>
      <c r="O149" s="15" t="s">
        <v>202</v>
      </c>
      <c r="P149" s="15" t="s">
        <v>25</v>
      </c>
      <c r="Q149" s="15">
        <v>851</v>
      </c>
      <c r="R149" s="15"/>
      <c r="S149" s="15" t="s">
        <v>25</v>
      </c>
      <c r="T149" s="20">
        <v>2</v>
      </c>
      <c r="U149" s="15">
        <v>851</v>
      </c>
      <c r="V149" s="15"/>
      <c r="W149" s="17">
        <f t="shared" si="174"/>
        <v>851</v>
      </c>
      <c r="X149" s="5">
        <f t="shared" si="175"/>
        <v>851</v>
      </c>
      <c r="Y149" s="5">
        <f t="shared" si="176"/>
        <v>0</v>
      </c>
      <c r="Z149" s="6">
        <f t="shared" si="177"/>
        <v>0.85099999999999998</v>
      </c>
      <c r="AA149" s="7">
        <v>1</v>
      </c>
      <c r="AB149" s="8" t="s">
        <v>418</v>
      </c>
      <c r="AC149" s="9">
        <v>3.84</v>
      </c>
      <c r="AD149" s="10">
        <f t="shared" si="178"/>
        <v>46.08</v>
      </c>
      <c r="AE149" s="11">
        <v>0.08</v>
      </c>
      <c r="AF149" s="10">
        <f t="shared" si="179"/>
        <v>1.92</v>
      </c>
      <c r="AG149" s="11">
        <v>11.04</v>
      </c>
      <c r="AH149" s="10">
        <f t="shared" si="180"/>
        <v>264.95999999999998</v>
      </c>
      <c r="AI149" s="9">
        <v>4.96</v>
      </c>
      <c r="AJ149" s="10">
        <f t="shared" si="181"/>
        <v>4.2209599999999998</v>
      </c>
      <c r="AK149" s="11">
        <v>0</v>
      </c>
      <c r="AL149" s="10">
        <f t="shared" si="182"/>
        <v>0</v>
      </c>
      <c r="AM149" s="12">
        <v>2.4199999999999999E-2</v>
      </c>
      <c r="AN149" s="10">
        <f t="shared" si="183"/>
        <v>20.594200000000001</v>
      </c>
      <c r="AO149" s="13">
        <v>0.15540000000000001</v>
      </c>
      <c r="AP149" s="10">
        <f t="shared" si="184"/>
        <v>132.24540000000002</v>
      </c>
      <c r="AQ149" s="13">
        <v>13.25</v>
      </c>
      <c r="AR149" s="10">
        <f t="shared" si="185"/>
        <v>159</v>
      </c>
      <c r="AS149" s="14">
        <f t="shared" si="186"/>
        <v>629.02055999999993</v>
      </c>
    </row>
    <row r="150" spans="2:45" ht="18.899999999999999" customHeight="1" x14ac:dyDescent="0.2">
      <c r="B150" s="15">
        <v>147</v>
      </c>
      <c r="C150" s="18" t="s">
        <v>17</v>
      </c>
      <c r="D150" s="15" t="s">
        <v>18</v>
      </c>
      <c r="E150" s="15" t="s">
        <v>19</v>
      </c>
      <c r="F150" s="15">
        <v>7642461769</v>
      </c>
      <c r="G150" s="15" t="s">
        <v>31</v>
      </c>
      <c r="H150" s="15" t="s">
        <v>124</v>
      </c>
      <c r="I150" s="15"/>
      <c r="J150" s="15"/>
      <c r="K150" s="15" t="s">
        <v>23</v>
      </c>
      <c r="L150" s="15" t="s">
        <v>21</v>
      </c>
      <c r="M150" s="8" t="s">
        <v>127</v>
      </c>
      <c r="N150" s="15">
        <v>81260854</v>
      </c>
      <c r="O150" s="15" t="s">
        <v>202</v>
      </c>
      <c r="P150" s="15" t="s">
        <v>25</v>
      </c>
      <c r="Q150" s="15">
        <v>5508</v>
      </c>
      <c r="R150" s="15"/>
      <c r="S150" s="15" t="s">
        <v>25</v>
      </c>
      <c r="T150" s="20">
        <v>3</v>
      </c>
      <c r="U150" s="15">
        <v>5508</v>
      </c>
      <c r="V150" s="15"/>
      <c r="W150" s="17">
        <f t="shared" si="174"/>
        <v>5508</v>
      </c>
      <c r="X150" s="5">
        <f t="shared" si="175"/>
        <v>5508</v>
      </c>
      <c r="Y150" s="5">
        <f t="shared" si="176"/>
        <v>0</v>
      </c>
      <c r="Z150" s="6">
        <f t="shared" si="177"/>
        <v>5.508</v>
      </c>
      <c r="AA150" s="7">
        <v>1</v>
      </c>
      <c r="AB150" s="8" t="s">
        <v>418</v>
      </c>
      <c r="AC150" s="9">
        <v>3.84</v>
      </c>
      <c r="AD150" s="10">
        <f t="shared" si="178"/>
        <v>46.08</v>
      </c>
      <c r="AE150" s="11">
        <v>0.08</v>
      </c>
      <c r="AF150" s="10">
        <f t="shared" si="179"/>
        <v>2.88</v>
      </c>
      <c r="AG150" s="11">
        <v>11.04</v>
      </c>
      <c r="AH150" s="10">
        <f t="shared" si="180"/>
        <v>397.43999999999994</v>
      </c>
      <c r="AI150" s="9">
        <v>4.96</v>
      </c>
      <c r="AJ150" s="10">
        <f t="shared" si="181"/>
        <v>27.319679999999998</v>
      </c>
      <c r="AK150" s="11">
        <v>0</v>
      </c>
      <c r="AL150" s="10">
        <f t="shared" si="182"/>
        <v>0</v>
      </c>
      <c r="AM150" s="12">
        <v>2.4199999999999999E-2</v>
      </c>
      <c r="AN150" s="10">
        <f t="shared" si="183"/>
        <v>133.2936</v>
      </c>
      <c r="AO150" s="13">
        <v>0.15540000000000001</v>
      </c>
      <c r="AP150" s="10">
        <f t="shared" si="184"/>
        <v>855.94320000000005</v>
      </c>
      <c r="AQ150" s="13">
        <v>13.25</v>
      </c>
      <c r="AR150" s="10">
        <f t="shared" si="185"/>
        <v>159</v>
      </c>
      <c r="AS150" s="14">
        <f t="shared" si="186"/>
        <v>1621.9564800000003</v>
      </c>
    </row>
    <row r="151" spans="2:45" ht="18.899999999999999" customHeight="1" x14ac:dyDescent="0.2">
      <c r="B151" s="15">
        <v>148</v>
      </c>
      <c r="C151" s="18" t="s">
        <v>17</v>
      </c>
      <c r="D151" s="15" t="s">
        <v>18</v>
      </c>
      <c r="E151" s="15" t="s">
        <v>19</v>
      </c>
      <c r="F151" s="15">
        <v>7642461769</v>
      </c>
      <c r="G151" s="15" t="s">
        <v>31</v>
      </c>
      <c r="H151" s="15" t="s">
        <v>48</v>
      </c>
      <c r="I151" s="15"/>
      <c r="J151" s="15"/>
      <c r="K151" s="15" t="s">
        <v>23</v>
      </c>
      <c r="L151" s="15" t="s">
        <v>21</v>
      </c>
      <c r="M151" s="8" t="s">
        <v>128</v>
      </c>
      <c r="N151" s="15">
        <v>25980670</v>
      </c>
      <c r="O151" s="15" t="s">
        <v>202</v>
      </c>
      <c r="P151" s="15" t="s">
        <v>25</v>
      </c>
      <c r="Q151" s="15">
        <v>11451</v>
      </c>
      <c r="R151" s="15"/>
      <c r="S151" s="15" t="s">
        <v>25</v>
      </c>
      <c r="T151" s="20">
        <v>2</v>
      </c>
      <c r="U151" s="15">
        <v>11451</v>
      </c>
      <c r="V151" s="15"/>
      <c r="W151" s="17">
        <f t="shared" si="174"/>
        <v>11451</v>
      </c>
      <c r="X151" s="5">
        <f t="shared" si="175"/>
        <v>11451</v>
      </c>
      <c r="Y151" s="5">
        <f t="shared" si="176"/>
        <v>0</v>
      </c>
      <c r="Z151" s="6">
        <f t="shared" si="177"/>
        <v>11.451000000000001</v>
      </c>
      <c r="AA151" s="7">
        <v>1</v>
      </c>
      <c r="AB151" s="8" t="s">
        <v>418</v>
      </c>
      <c r="AC151" s="9">
        <v>3.84</v>
      </c>
      <c r="AD151" s="10">
        <f t="shared" si="178"/>
        <v>46.08</v>
      </c>
      <c r="AE151" s="11">
        <v>0.08</v>
      </c>
      <c r="AF151" s="10">
        <f t="shared" si="179"/>
        <v>1.92</v>
      </c>
      <c r="AG151" s="11">
        <v>11.04</v>
      </c>
      <c r="AH151" s="10">
        <f t="shared" si="180"/>
        <v>264.95999999999998</v>
      </c>
      <c r="AI151" s="9">
        <v>4.96</v>
      </c>
      <c r="AJ151" s="10">
        <f t="shared" si="181"/>
        <v>56.796960000000006</v>
      </c>
      <c r="AK151" s="11">
        <v>0</v>
      </c>
      <c r="AL151" s="10">
        <f t="shared" si="182"/>
        <v>0</v>
      </c>
      <c r="AM151" s="12">
        <v>2.4199999999999999E-2</v>
      </c>
      <c r="AN151" s="10">
        <f t="shared" si="183"/>
        <v>277.11419999999998</v>
      </c>
      <c r="AO151" s="13">
        <v>0.15540000000000001</v>
      </c>
      <c r="AP151" s="10">
        <f t="shared" si="184"/>
        <v>1779.4854</v>
      </c>
      <c r="AQ151" s="13">
        <v>13.25</v>
      </c>
      <c r="AR151" s="10">
        <f t="shared" si="185"/>
        <v>159</v>
      </c>
      <c r="AS151" s="14">
        <f t="shared" si="186"/>
        <v>2585.3565600000002</v>
      </c>
    </row>
    <row r="152" spans="2:45" ht="18.899999999999999" customHeight="1" x14ac:dyDescent="0.2">
      <c r="B152" s="15">
        <v>149</v>
      </c>
      <c r="C152" s="18" t="s">
        <v>17</v>
      </c>
      <c r="D152" s="15" t="s">
        <v>18</v>
      </c>
      <c r="E152" s="15" t="s">
        <v>19</v>
      </c>
      <c r="F152" s="15">
        <v>7642461769</v>
      </c>
      <c r="G152" s="15" t="s">
        <v>31</v>
      </c>
      <c r="H152" s="15" t="s">
        <v>68</v>
      </c>
      <c r="I152" s="15" t="s">
        <v>86</v>
      </c>
      <c r="J152" s="15"/>
      <c r="K152" s="15" t="s">
        <v>23</v>
      </c>
      <c r="L152" s="15" t="s">
        <v>21</v>
      </c>
      <c r="M152" s="8" t="s">
        <v>87</v>
      </c>
      <c r="N152" s="15">
        <v>81249612</v>
      </c>
      <c r="O152" s="15" t="s">
        <v>202</v>
      </c>
      <c r="P152" s="15" t="s">
        <v>25</v>
      </c>
      <c r="Q152" s="15">
        <v>6295</v>
      </c>
      <c r="R152" s="15"/>
      <c r="S152" s="15" t="s">
        <v>25</v>
      </c>
      <c r="T152" s="20">
        <v>1</v>
      </c>
      <c r="U152" s="15">
        <v>6295</v>
      </c>
      <c r="V152" s="15"/>
      <c r="W152" s="17">
        <f t="shared" si="174"/>
        <v>6295</v>
      </c>
      <c r="X152" s="5">
        <f t="shared" si="175"/>
        <v>6295</v>
      </c>
      <c r="Y152" s="5">
        <f t="shared" si="176"/>
        <v>0</v>
      </c>
      <c r="Z152" s="6">
        <f t="shared" si="177"/>
        <v>6.2949999999999999</v>
      </c>
      <c r="AA152" s="7">
        <v>1</v>
      </c>
      <c r="AB152" s="8" t="s">
        <v>418</v>
      </c>
      <c r="AC152" s="9">
        <v>3.84</v>
      </c>
      <c r="AD152" s="10">
        <f t="shared" si="178"/>
        <v>46.08</v>
      </c>
      <c r="AE152" s="11">
        <v>0.08</v>
      </c>
      <c r="AF152" s="10">
        <f t="shared" si="179"/>
        <v>0.96</v>
      </c>
      <c r="AG152" s="11">
        <v>11.04</v>
      </c>
      <c r="AH152" s="10">
        <f t="shared" si="180"/>
        <v>132.47999999999999</v>
      </c>
      <c r="AI152" s="9">
        <v>4.96</v>
      </c>
      <c r="AJ152" s="10">
        <f t="shared" si="181"/>
        <v>31.223199999999999</v>
      </c>
      <c r="AK152" s="11">
        <v>0</v>
      </c>
      <c r="AL152" s="10">
        <f t="shared" si="182"/>
        <v>0</v>
      </c>
      <c r="AM152" s="12">
        <v>2.4199999999999999E-2</v>
      </c>
      <c r="AN152" s="10">
        <f t="shared" si="183"/>
        <v>152.339</v>
      </c>
      <c r="AO152" s="13">
        <v>0.15540000000000001</v>
      </c>
      <c r="AP152" s="10">
        <f t="shared" si="184"/>
        <v>978.24300000000005</v>
      </c>
      <c r="AQ152" s="13">
        <v>13.25</v>
      </c>
      <c r="AR152" s="10">
        <f t="shared" si="185"/>
        <v>159</v>
      </c>
      <c r="AS152" s="14">
        <f t="shared" si="186"/>
        <v>1500.3251999999998</v>
      </c>
    </row>
    <row r="153" spans="2:45" ht="18.899999999999999" customHeight="1" x14ac:dyDescent="0.2">
      <c r="B153" s="15">
        <v>150</v>
      </c>
      <c r="C153" s="18" t="s">
        <v>17</v>
      </c>
      <c r="D153" s="15" t="s">
        <v>18</v>
      </c>
      <c r="E153" s="15" t="s">
        <v>19</v>
      </c>
      <c r="F153" s="15">
        <v>7642461769</v>
      </c>
      <c r="G153" s="15" t="s">
        <v>31</v>
      </c>
      <c r="H153" s="15" t="s">
        <v>114</v>
      </c>
      <c r="I153" s="15"/>
      <c r="J153" s="15"/>
      <c r="K153" s="15" t="s">
        <v>23</v>
      </c>
      <c r="L153" s="15" t="s">
        <v>21</v>
      </c>
      <c r="M153" s="8" t="s">
        <v>131</v>
      </c>
      <c r="N153" s="15">
        <v>83059786</v>
      </c>
      <c r="O153" s="15" t="s">
        <v>202</v>
      </c>
      <c r="P153" s="15" t="s">
        <v>25</v>
      </c>
      <c r="Q153" s="15">
        <v>9200</v>
      </c>
      <c r="R153" s="15"/>
      <c r="S153" s="15" t="s">
        <v>25</v>
      </c>
      <c r="T153" s="20">
        <v>4</v>
      </c>
      <c r="U153" s="15">
        <v>9200</v>
      </c>
      <c r="V153" s="15"/>
      <c r="W153" s="17">
        <f t="shared" si="174"/>
        <v>9200</v>
      </c>
      <c r="X153" s="5">
        <f t="shared" si="175"/>
        <v>9200</v>
      </c>
      <c r="Y153" s="5">
        <f t="shared" si="176"/>
        <v>0</v>
      </c>
      <c r="Z153" s="6">
        <f t="shared" si="177"/>
        <v>9.1999999999999993</v>
      </c>
      <c r="AA153" s="7">
        <v>1</v>
      </c>
      <c r="AB153" s="8" t="s">
        <v>418</v>
      </c>
      <c r="AC153" s="9">
        <v>3.84</v>
      </c>
      <c r="AD153" s="10">
        <f t="shared" si="178"/>
        <v>46.08</v>
      </c>
      <c r="AE153" s="11">
        <v>0.08</v>
      </c>
      <c r="AF153" s="10">
        <f t="shared" si="179"/>
        <v>3.84</v>
      </c>
      <c r="AG153" s="11">
        <v>11.04</v>
      </c>
      <c r="AH153" s="10">
        <f t="shared" si="180"/>
        <v>529.91999999999996</v>
      </c>
      <c r="AI153" s="9">
        <v>4.96</v>
      </c>
      <c r="AJ153" s="10">
        <f t="shared" si="181"/>
        <v>45.631999999999998</v>
      </c>
      <c r="AK153" s="11">
        <v>0</v>
      </c>
      <c r="AL153" s="10">
        <f t="shared" si="182"/>
        <v>0</v>
      </c>
      <c r="AM153" s="12">
        <v>2.4199999999999999E-2</v>
      </c>
      <c r="AN153" s="10">
        <f t="shared" si="183"/>
        <v>222.64</v>
      </c>
      <c r="AO153" s="13">
        <v>0.15540000000000001</v>
      </c>
      <c r="AP153" s="10">
        <f t="shared" si="184"/>
        <v>1429.68</v>
      </c>
      <c r="AQ153" s="13">
        <v>13.25</v>
      </c>
      <c r="AR153" s="10">
        <f t="shared" si="185"/>
        <v>159</v>
      </c>
      <c r="AS153" s="14">
        <f t="shared" si="186"/>
        <v>2436.7920000000004</v>
      </c>
    </row>
    <row r="154" spans="2:45" ht="18.899999999999999" customHeight="1" x14ac:dyDescent="0.2">
      <c r="B154" s="15">
        <v>151</v>
      </c>
      <c r="C154" s="18" t="s">
        <v>17</v>
      </c>
      <c r="D154" s="15" t="s">
        <v>18</v>
      </c>
      <c r="E154" s="15" t="s">
        <v>19</v>
      </c>
      <c r="F154" s="15">
        <v>7642461769</v>
      </c>
      <c r="G154" s="15" t="s">
        <v>31</v>
      </c>
      <c r="H154" s="15" t="s">
        <v>132</v>
      </c>
      <c r="I154" s="15"/>
      <c r="J154" s="15"/>
      <c r="K154" s="15" t="s">
        <v>23</v>
      </c>
      <c r="L154" s="15" t="s">
        <v>21</v>
      </c>
      <c r="M154" s="8" t="s">
        <v>133</v>
      </c>
      <c r="N154" s="15">
        <v>81299478</v>
      </c>
      <c r="O154" s="15" t="s">
        <v>202</v>
      </c>
      <c r="P154" s="15" t="s">
        <v>25</v>
      </c>
      <c r="Q154" s="15">
        <v>5500</v>
      </c>
      <c r="R154" s="15"/>
      <c r="S154" s="15" t="s">
        <v>25</v>
      </c>
      <c r="T154" s="20">
        <v>4</v>
      </c>
      <c r="U154" s="15">
        <v>5500</v>
      </c>
      <c r="V154" s="15"/>
      <c r="W154" s="17">
        <f t="shared" si="174"/>
        <v>5500</v>
      </c>
      <c r="X154" s="5">
        <f t="shared" si="175"/>
        <v>5500</v>
      </c>
      <c r="Y154" s="5">
        <f t="shared" si="176"/>
        <v>0</v>
      </c>
      <c r="Z154" s="6">
        <f t="shared" si="177"/>
        <v>5.5</v>
      </c>
      <c r="AA154" s="7">
        <v>1</v>
      </c>
      <c r="AB154" s="8" t="s">
        <v>418</v>
      </c>
      <c r="AC154" s="9">
        <v>3.84</v>
      </c>
      <c r="AD154" s="10">
        <f t="shared" si="178"/>
        <v>46.08</v>
      </c>
      <c r="AE154" s="11">
        <v>0.08</v>
      </c>
      <c r="AF154" s="10">
        <f t="shared" si="179"/>
        <v>3.84</v>
      </c>
      <c r="AG154" s="11">
        <v>11.04</v>
      </c>
      <c r="AH154" s="10">
        <f t="shared" si="180"/>
        <v>529.91999999999996</v>
      </c>
      <c r="AI154" s="9">
        <v>4.96</v>
      </c>
      <c r="AJ154" s="10">
        <f t="shared" si="181"/>
        <v>27.28</v>
      </c>
      <c r="AK154" s="11">
        <v>0</v>
      </c>
      <c r="AL154" s="10">
        <f t="shared" si="182"/>
        <v>0</v>
      </c>
      <c r="AM154" s="12">
        <v>2.4199999999999999E-2</v>
      </c>
      <c r="AN154" s="10">
        <f t="shared" si="183"/>
        <v>133.1</v>
      </c>
      <c r="AO154" s="13">
        <v>0.15540000000000001</v>
      </c>
      <c r="AP154" s="10">
        <f t="shared" si="184"/>
        <v>854.7</v>
      </c>
      <c r="AQ154" s="13">
        <v>13.25</v>
      </c>
      <c r="AR154" s="10">
        <f t="shared" si="185"/>
        <v>159</v>
      </c>
      <c r="AS154" s="14">
        <f t="shared" si="186"/>
        <v>1753.9199999999998</v>
      </c>
    </row>
    <row r="155" spans="2:45" ht="18.899999999999999" customHeight="1" x14ac:dyDescent="0.2">
      <c r="B155" s="15">
        <v>152</v>
      </c>
      <c r="C155" s="18" t="s">
        <v>17</v>
      </c>
      <c r="D155" s="15" t="s">
        <v>18</v>
      </c>
      <c r="E155" s="15" t="s">
        <v>19</v>
      </c>
      <c r="F155" s="15">
        <v>7642461769</v>
      </c>
      <c r="G155" s="15" t="s">
        <v>31</v>
      </c>
      <c r="H155" s="15" t="s">
        <v>68</v>
      </c>
      <c r="I155" s="15" t="s">
        <v>86</v>
      </c>
      <c r="J155" s="15"/>
      <c r="K155" s="15" t="s">
        <v>23</v>
      </c>
      <c r="L155" s="15" t="s">
        <v>21</v>
      </c>
      <c r="M155" s="8" t="s">
        <v>171</v>
      </c>
      <c r="N155" s="15">
        <v>24455837</v>
      </c>
      <c r="O155" s="15" t="s">
        <v>202</v>
      </c>
      <c r="P155" s="15" t="s">
        <v>25</v>
      </c>
      <c r="Q155" s="15">
        <v>5339</v>
      </c>
      <c r="R155" s="15"/>
      <c r="S155" s="15" t="s">
        <v>25</v>
      </c>
      <c r="T155" s="20">
        <v>3</v>
      </c>
      <c r="U155" s="15">
        <v>5339</v>
      </c>
      <c r="V155" s="15"/>
      <c r="W155" s="17">
        <f t="shared" si="174"/>
        <v>5339</v>
      </c>
      <c r="X155" s="5">
        <f t="shared" si="175"/>
        <v>5339</v>
      </c>
      <c r="Y155" s="5">
        <f t="shared" si="176"/>
        <v>0</v>
      </c>
      <c r="Z155" s="6">
        <f t="shared" si="177"/>
        <v>5.3390000000000004</v>
      </c>
      <c r="AA155" s="7">
        <v>1</v>
      </c>
      <c r="AB155" s="8" t="s">
        <v>418</v>
      </c>
      <c r="AC155" s="9">
        <v>3.84</v>
      </c>
      <c r="AD155" s="10">
        <f t="shared" si="178"/>
        <v>46.08</v>
      </c>
      <c r="AE155" s="11">
        <v>0.08</v>
      </c>
      <c r="AF155" s="10">
        <f t="shared" si="179"/>
        <v>2.88</v>
      </c>
      <c r="AG155" s="11">
        <v>11.04</v>
      </c>
      <c r="AH155" s="10">
        <f t="shared" si="180"/>
        <v>397.43999999999994</v>
      </c>
      <c r="AI155" s="9">
        <v>4.96</v>
      </c>
      <c r="AJ155" s="10">
        <f t="shared" si="181"/>
        <v>26.481440000000003</v>
      </c>
      <c r="AK155" s="11">
        <v>0</v>
      </c>
      <c r="AL155" s="10">
        <f t="shared" si="182"/>
        <v>0</v>
      </c>
      <c r="AM155" s="12">
        <v>2.4199999999999999E-2</v>
      </c>
      <c r="AN155" s="10">
        <f t="shared" si="183"/>
        <v>129.2038</v>
      </c>
      <c r="AO155" s="13">
        <v>0.15540000000000001</v>
      </c>
      <c r="AP155" s="10">
        <f t="shared" si="184"/>
        <v>829.68060000000003</v>
      </c>
      <c r="AQ155" s="13">
        <v>13.25</v>
      </c>
      <c r="AR155" s="10">
        <f t="shared" si="185"/>
        <v>159</v>
      </c>
      <c r="AS155" s="14">
        <f t="shared" si="186"/>
        <v>1590.76584</v>
      </c>
    </row>
    <row r="156" spans="2:45" ht="18.899999999999999" customHeight="1" x14ac:dyDescent="0.2">
      <c r="B156" s="15">
        <v>153</v>
      </c>
      <c r="C156" s="18" t="s">
        <v>17</v>
      </c>
      <c r="D156" s="15" t="s">
        <v>18</v>
      </c>
      <c r="E156" s="15" t="s">
        <v>19</v>
      </c>
      <c r="F156" s="15">
        <v>7642461769</v>
      </c>
      <c r="G156" s="15" t="s">
        <v>31</v>
      </c>
      <c r="H156" s="15" t="s">
        <v>68</v>
      </c>
      <c r="I156" s="15" t="s">
        <v>80</v>
      </c>
      <c r="J156" s="15"/>
      <c r="K156" s="15" t="s">
        <v>23</v>
      </c>
      <c r="L156" s="15" t="s">
        <v>21</v>
      </c>
      <c r="M156" s="8" t="s">
        <v>81</v>
      </c>
      <c r="N156" s="15">
        <v>80107454</v>
      </c>
      <c r="O156" s="15" t="s">
        <v>202</v>
      </c>
      <c r="P156" s="15" t="s">
        <v>25</v>
      </c>
      <c r="Q156" s="15">
        <v>4543</v>
      </c>
      <c r="R156" s="15"/>
      <c r="S156" s="15" t="s">
        <v>25</v>
      </c>
      <c r="T156" s="20">
        <v>1</v>
      </c>
      <c r="U156" s="15">
        <v>4543</v>
      </c>
      <c r="V156" s="15"/>
      <c r="W156" s="17">
        <f t="shared" si="174"/>
        <v>4543</v>
      </c>
      <c r="X156" s="5">
        <f t="shared" si="175"/>
        <v>4543</v>
      </c>
      <c r="Y156" s="5">
        <f t="shared" si="176"/>
        <v>0</v>
      </c>
      <c r="Z156" s="6">
        <f t="shared" si="177"/>
        <v>4.5430000000000001</v>
      </c>
      <c r="AA156" s="7">
        <v>1</v>
      </c>
      <c r="AB156" s="8" t="s">
        <v>418</v>
      </c>
      <c r="AC156" s="9">
        <v>3.84</v>
      </c>
      <c r="AD156" s="10">
        <f t="shared" si="178"/>
        <v>46.08</v>
      </c>
      <c r="AE156" s="11">
        <v>0.08</v>
      </c>
      <c r="AF156" s="10">
        <f t="shared" si="179"/>
        <v>0.96</v>
      </c>
      <c r="AG156" s="11">
        <v>11.04</v>
      </c>
      <c r="AH156" s="10">
        <f t="shared" si="180"/>
        <v>132.47999999999999</v>
      </c>
      <c r="AI156" s="9">
        <v>4.96</v>
      </c>
      <c r="AJ156" s="10">
        <f t="shared" si="181"/>
        <v>22.533280000000001</v>
      </c>
      <c r="AK156" s="11">
        <v>0</v>
      </c>
      <c r="AL156" s="10">
        <f t="shared" si="182"/>
        <v>0</v>
      </c>
      <c r="AM156" s="12">
        <v>2.4199999999999999E-2</v>
      </c>
      <c r="AN156" s="10">
        <f t="shared" si="183"/>
        <v>109.9406</v>
      </c>
      <c r="AO156" s="13">
        <v>0.15540000000000001</v>
      </c>
      <c r="AP156" s="10">
        <f t="shared" si="184"/>
        <v>705.98220000000003</v>
      </c>
      <c r="AQ156" s="13">
        <v>13.25</v>
      </c>
      <c r="AR156" s="10">
        <f t="shared" si="185"/>
        <v>159</v>
      </c>
      <c r="AS156" s="14">
        <f t="shared" si="186"/>
        <v>1176.9760799999999</v>
      </c>
    </row>
    <row r="157" spans="2:45" ht="18.899999999999999" customHeight="1" x14ac:dyDescent="0.2">
      <c r="B157" s="15">
        <v>154</v>
      </c>
      <c r="C157" s="18" t="s">
        <v>17</v>
      </c>
      <c r="D157" s="15" t="s">
        <v>18</v>
      </c>
      <c r="E157" s="15" t="s">
        <v>19</v>
      </c>
      <c r="F157" s="15">
        <v>7642461769</v>
      </c>
      <c r="G157" s="15" t="s">
        <v>31</v>
      </c>
      <c r="H157" s="15" t="s">
        <v>90</v>
      </c>
      <c r="I157" s="15"/>
      <c r="J157" s="15"/>
      <c r="K157" s="15" t="s">
        <v>23</v>
      </c>
      <c r="L157" s="15" t="s">
        <v>21</v>
      </c>
      <c r="M157" s="8" t="s">
        <v>183</v>
      </c>
      <c r="N157" s="15">
        <v>23775149</v>
      </c>
      <c r="O157" s="15" t="s">
        <v>202</v>
      </c>
      <c r="P157" s="15" t="s">
        <v>25</v>
      </c>
      <c r="Q157" s="15">
        <v>3400</v>
      </c>
      <c r="R157" s="15"/>
      <c r="S157" s="15" t="s">
        <v>25</v>
      </c>
      <c r="T157" s="20">
        <v>1</v>
      </c>
      <c r="U157" s="15">
        <v>3400</v>
      </c>
      <c r="V157" s="15"/>
      <c r="W157" s="17">
        <f t="shared" si="174"/>
        <v>3400</v>
      </c>
      <c r="X157" s="5">
        <f t="shared" si="175"/>
        <v>3400</v>
      </c>
      <c r="Y157" s="5">
        <f t="shared" si="176"/>
        <v>0</v>
      </c>
      <c r="Z157" s="6">
        <f t="shared" si="177"/>
        <v>3.4</v>
      </c>
      <c r="AA157" s="7">
        <v>1</v>
      </c>
      <c r="AB157" s="8" t="s">
        <v>418</v>
      </c>
      <c r="AC157" s="9">
        <v>3.84</v>
      </c>
      <c r="AD157" s="10">
        <f t="shared" si="178"/>
        <v>46.08</v>
      </c>
      <c r="AE157" s="11">
        <v>0.08</v>
      </c>
      <c r="AF157" s="10">
        <f t="shared" si="179"/>
        <v>0.96</v>
      </c>
      <c r="AG157" s="11">
        <v>11.04</v>
      </c>
      <c r="AH157" s="10">
        <f t="shared" si="180"/>
        <v>132.47999999999999</v>
      </c>
      <c r="AI157" s="9">
        <v>4.96</v>
      </c>
      <c r="AJ157" s="10">
        <f t="shared" si="181"/>
        <v>16.864000000000001</v>
      </c>
      <c r="AK157" s="11">
        <v>0</v>
      </c>
      <c r="AL157" s="10">
        <f t="shared" si="182"/>
        <v>0</v>
      </c>
      <c r="AM157" s="12">
        <v>2.4199999999999999E-2</v>
      </c>
      <c r="AN157" s="10">
        <f t="shared" si="183"/>
        <v>82.28</v>
      </c>
      <c r="AO157" s="13">
        <v>0.15540000000000001</v>
      </c>
      <c r="AP157" s="10">
        <f t="shared" si="184"/>
        <v>528.36</v>
      </c>
      <c r="AQ157" s="13">
        <v>13.25</v>
      </c>
      <c r="AR157" s="10">
        <f t="shared" si="185"/>
        <v>159</v>
      </c>
      <c r="AS157" s="14">
        <f t="shared" si="186"/>
        <v>966.02400000000011</v>
      </c>
    </row>
    <row r="158" spans="2:45" ht="18.899999999999999" customHeight="1" x14ac:dyDescent="0.2">
      <c r="B158" s="15">
        <v>155</v>
      </c>
      <c r="C158" s="18" t="s">
        <v>17</v>
      </c>
      <c r="D158" s="15" t="s">
        <v>18</v>
      </c>
      <c r="E158" s="15" t="s">
        <v>19</v>
      </c>
      <c r="F158" s="15">
        <v>7642461769</v>
      </c>
      <c r="G158" s="15" t="s">
        <v>31</v>
      </c>
      <c r="H158" s="15" t="s">
        <v>68</v>
      </c>
      <c r="I158" s="15"/>
      <c r="J158" s="15"/>
      <c r="K158" s="15" t="s">
        <v>23</v>
      </c>
      <c r="L158" s="15" t="s">
        <v>21</v>
      </c>
      <c r="M158" s="8" t="s">
        <v>93</v>
      </c>
      <c r="N158" s="15">
        <v>10217955</v>
      </c>
      <c r="O158" s="15" t="s">
        <v>202</v>
      </c>
      <c r="P158" s="15" t="s">
        <v>25</v>
      </c>
      <c r="Q158" s="15">
        <v>1079</v>
      </c>
      <c r="R158" s="15"/>
      <c r="S158" s="15" t="s">
        <v>25</v>
      </c>
      <c r="T158" s="20">
        <v>15</v>
      </c>
      <c r="U158" s="15">
        <v>1079</v>
      </c>
      <c r="V158" s="15"/>
      <c r="W158" s="17">
        <f t="shared" si="174"/>
        <v>1079</v>
      </c>
      <c r="X158" s="5">
        <f t="shared" si="175"/>
        <v>1079</v>
      </c>
      <c r="Y158" s="5">
        <f t="shared" si="176"/>
        <v>0</v>
      </c>
      <c r="Z158" s="6">
        <f t="shared" si="177"/>
        <v>1.079</v>
      </c>
      <c r="AA158" s="7">
        <v>1</v>
      </c>
      <c r="AB158" s="8" t="s">
        <v>418</v>
      </c>
      <c r="AC158" s="9">
        <v>3.84</v>
      </c>
      <c r="AD158" s="10">
        <f t="shared" si="178"/>
        <v>46.08</v>
      </c>
      <c r="AE158" s="11">
        <v>0.08</v>
      </c>
      <c r="AF158" s="10">
        <f t="shared" si="179"/>
        <v>14.399999999999999</v>
      </c>
      <c r="AG158" s="11">
        <v>11.04</v>
      </c>
      <c r="AH158" s="10">
        <f t="shared" si="180"/>
        <v>1987.1999999999998</v>
      </c>
      <c r="AI158" s="9">
        <v>4.96</v>
      </c>
      <c r="AJ158" s="10">
        <f t="shared" si="181"/>
        <v>5.3518400000000002</v>
      </c>
      <c r="AK158" s="11">
        <v>0</v>
      </c>
      <c r="AL158" s="10">
        <f t="shared" si="182"/>
        <v>0</v>
      </c>
      <c r="AM158" s="12">
        <v>2.4199999999999999E-2</v>
      </c>
      <c r="AN158" s="10">
        <f t="shared" si="183"/>
        <v>26.111799999999999</v>
      </c>
      <c r="AO158" s="13">
        <v>0.15540000000000001</v>
      </c>
      <c r="AP158" s="10">
        <f t="shared" si="184"/>
        <v>167.67660000000001</v>
      </c>
      <c r="AQ158" s="13">
        <v>13.25</v>
      </c>
      <c r="AR158" s="10">
        <f t="shared" si="185"/>
        <v>159</v>
      </c>
      <c r="AS158" s="14">
        <f t="shared" si="186"/>
        <v>2405.82024</v>
      </c>
    </row>
    <row r="159" spans="2:45" ht="18.899999999999999" customHeight="1" x14ac:dyDescent="0.2">
      <c r="B159" s="15">
        <v>156</v>
      </c>
      <c r="C159" s="18" t="s">
        <v>17</v>
      </c>
      <c r="D159" s="15" t="s">
        <v>18</v>
      </c>
      <c r="E159" s="15" t="s">
        <v>19</v>
      </c>
      <c r="F159" s="15">
        <v>7642461769</v>
      </c>
      <c r="G159" s="36" t="s">
        <v>327</v>
      </c>
      <c r="H159" s="36" t="s">
        <v>104</v>
      </c>
      <c r="I159" s="15" t="s">
        <v>428</v>
      </c>
      <c r="J159" s="15" t="s">
        <v>356</v>
      </c>
      <c r="K159" s="36" t="s">
        <v>23</v>
      </c>
      <c r="L159" s="15" t="s">
        <v>21</v>
      </c>
      <c r="M159" s="8" t="s">
        <v>357</v>
      </c>
      <c r="N159" s="36">
        <v>10246586</v>
      </c>
      <c r="O159" s="15" t="s">
        <v>202</v>
      </c>
      <c r="P159" s="15" t="s">
        <v>203</v>
      </c>
      <c r="Q159" s="15">
        <v>638</v>
      </c>
      <c r="R159" s="15"/>
      <c r="S159" s="15" t="s">
        <v>203</v>
      </c>
      <c r="T159" s="20">
        <v>16</v>
      </c>
      <c r="U159" s="15">
        <v>638</v>
      </c>
      <c r="V159" s="15"/>
      <c r="W159" s="17">
        <f t="shared" si="174"/>
        <v>638</v>
      </c>
      <c r="X159" s="5">
        <f t="shared" si="175"/>
        <v>638</v>
      </c>
      <c r="Y159" s="5">
        <f t="shared" si="176"/>
        <v>0</v>
      </c>
      <c r="Z159" s="6">
        <f t="shared" si="177"/>
        <v>0.63800000000000001</v>
      </c>
      <c r="AA159" s="7">
        <v>1</v>
      </c>
      <c r="AB159" s="8" t="s">
        <v>418</v>
      </c>
      <c r="AC159" s="9">
        <v>3.84</v>
      </c>
      <c r="AD159" s="10">
        <f t="shared" si="178"/>
        <v>46.08</v>
      </c>
      <c r="AE159" s="11">
        <v>0.08</v>
      </c>
      <c r="AF159" s="10">
        <f t="shared" si="179"/>
        <v>15.36</v>
      </c>
      <c r="AG159" s="11">
        <v>6.88</v>
      </c>
      <c r="AH159" s="10">
        <f t="shared" si="180"/>
        <v>1320.96</v>
      </c>
      <c r="AI159" s="9">
        <v>4.96</v>
      </c>
      <c r="AJ159" s="10">
        <f t="shared" si="181"/>
        <v>3.1644800000000002</v>
      </c>
      <c r="AK159" s="11">
        <v>0</v>
      </c>
      <c r="AL159" s="10">
        <f t="shared" si="182"/>
        <v>0</v>
      </c>
      <c r="AM159" s="12">
        <v>2.4199999999999999E-2</v>
      </c>
      <c r="AN159" s="10">
        <f t="shared" si="183"/>
        <v>15.439599999999999</v>
      </c>
      <c r="AO159" s="13">
        <v>0.2427</v>
      </c>
      <c r="AP159" s="10">
        <f t="shared" si="184"/>
        <v>154.8426</v>
      </c>
      <c r="AQ159" s="13">
        <v>13.25</v>
      </c>
      <c r="AR159" s="10">
        <f t="shared" si="185"/>
        <v>159</v>
      </c>
      <c r="AS159" s="14">
        <f t="shared" si="186"/>
        <v>1714.8466799999999</v>
      </c>
    </row>
    <row r="160" spans="2:45" ht="18.899999999999999" customHeight="1" x14ac:dyDescent="0.2">
      <c r="B160" s="15">
        <v>157</v>
      </c>
      <c r="C160" s="18" t="s">
        <v>17</v>
      </c>
      <c r="D160" s="15" t="s">
        <v>18</v>
      </c>
      <c r="E160" s="15" t="s">
        <v>19</v>
      </c>
      <c r="F160" s="15">
        <v>7642461769</v>
      </c>
      <c r="G160" s="15" t="s">
        <v>31</v>
      </c>
      <c r="H160" s="15" t="s">
        <v>175</v>
      </c>
      <c r="I160" s="15" t="s">
        <v>464</v>
      </c>
      <c r="J160" s="15"/>
      <c r="K160" s="15" t="s">
        <v>23</v>
      </c>
      <c r="L160" s="15" t="s">
        <v>21</v>
      </c>
      <c r="M160" s="8" t="s">
        <v>176</v>
      </c>
      <c r="N160" s="15">
        <v>56197645</v>
      </c>
      <c r="O160" s="15" t="s">
        <v>202</v>
      </c>
      <c r="P160" s="15" t="s">
        <v>174</v>
      </c>
      <c r="Q160" s="15">
        <v>695</v>
      </c>
      <c r="R160" s="15">
        <v>1400</v>
      </c>
      <c r="S160" s="15" t="s">
        <v>174</v>
      </c>
      <c r="T160" s="20">
        <v>17</v>
      </c>
      <c r="U160" s="15">
        <v>695</v>
      </c>
      <c r="V160" s="15">
        <v>1400</v>
      </c>
      <c r="W160" s="17">
        <f t="shared" si="174"/>
        <v>2095</v>
      </c>
      <c r="X160" s="5">
        <f t="shared" si="175"/>
        <v>695</v>
      </c>
      <c r="Y160" s="5">
        <f t="shared" si="176"/>
        <v>1400</v>
      </c>
      <c r="Z160" s="6">
        <f t="shared" si="177"/>
        <v>2.0950000000000002</v>
      </c>
      <c r="AA160" s="7">
        <v>1</v>
      </c>
      <c r="AB160" s="8" t="s">
        <v>418</v>
      </c>
      <c r="AC160" s="9">
        <v>3.84</v>
      </c>
      <c r="AD160" s="10">
        <f t="shared" si="178"/>
        <v>46.08</v>
      </c>
      <c r="AE160" s="11">
        <v>0.08</v>
      </c>
      <c r="AF160" s="10">
        <f t="shared" si="179"/>
        <v>16.32</v>
      </c>
      <c r="AG160" s="11">
        <v>6.88</v>
      </c>
      <c r="AH160" s="10">
        <f t="shared" si="180"/>
        <v>1403.52</v>
      </c>
      <c r="AI160" s="9">
        <v>4.96</v>
      </c>
      <c r="AJ160" s="10">
        <f t="shared" si="181"/>
        <v>10.391200000000001</v>
      </c>
      <c r="AK160" s="11">
        <v>0</v>
      </c>
      <c r="AL160" s="10">
        <f t="shared" si="182"/>
        <v>0</v>
      </c>
      <c r="AM160" s="12">
        <v>2.4199999999999999E-2</v>
      </c>
      <c r="AN160" s="10">
        <f t="shared" si="183"/>
        <v>50.698999999999998</v>
      </c>
      <c r="AO160" s="13">
        <v>0.20730000000000001</v>
      </c>
      <c r="AP160" s="10">
        <f t="shared" si="184"/>
        <v>434.29350000000005</v>
      </c>
      <c r="AQ160" s="13">
        <v>0.1024</v>
      </c>
      <c r="AR160" s="10">
        <f>(AQ160*W160)/2</f>
        <v>107.26400000000001</v>
      </c>
      <c r="AS160" s="14">
        <f t="shared" si="186"/>
        <v>2068.5677000000001</v>
      </c>
    </row>
    <row r="161" spans="2:45" ht="18.899999999999999" customHeight="1" x14ac:dyDescent="0.2">
      <c r="B161" s="15">
        <v>158</v>
      </c>
      <c r="C161" s="18" t="s">
        <v>17</v>
      </c>
      <c r="D161" s="15" t="s">
        <v>18</v>
      </c>
      <c r="E161" s="15" t="s">
        <v>19</v>
      </c>
      <c r="F161" s="15">
        <v>7642461769</v>
      </c>
      <c r="G161" s="36" t="s">
        <v>358</v>
      </c>
      <c r="H161" s="36" t="s">
        <v>359</v>
      </c>
      <c r="I161" s="15" t="s">
        <v>421</v>
      </c>
      <c r="J161" s="15" t="s">
        <v>360</v>
      </c>
      <c r="K161" s="36" t="s">
        <v>23</v>
      </c>
      <c r="L161" s="15" t="s">
        <v>21</v>
      </c>
      <c r="M161" s="8" t="s">
        <v>361</v>
      </c>
      <c r="N161" s="36">
        <v>63661375</v>
      </c>
      <c r="O161" s="15" t="s">
        <v>202</v>
      </c>
      <c r="P161" s="15" t="s">
        <v>203</v>
      </c>
      <c r="Q161" s="15">
        <v>1128</v>
      </c>
      <c r="R161" s="15"/>
      <c r="S161" s="15" t="s">
        <v>203</v>
      </c>
      <c r="T161" s="20">
        <v>7</v>
      </c>
      <c r="U161" s="15">
        <v>1128</v>
      </c>
      <c r="V161" s="15"/>
      <c r="W161" s="17">
        <f t="shared" si="174"/>
        <v>1128</v>
      </c>
      <c r="X161" s="5">
        <f t="shared" si="175"/>
        <v>1128</v>
      </c>
      <c r="Y161" s="5">
        <f t="shared" si="176"/>
        <v>0</v>
      </c>
      <c r="Z161" s="6">
        <f t="shared" si="177"/>
        <v>1.1279999999999999</v>
      </c>
      <c r="AA161" s="7">
        <v>1</v>
      </c>
      <c r="AB161" s="8" t="s">
        <v>418</v>
      </c>
      <c r="AC161" s="9">
        <v>3.84</v>
      </c>
      <c r="AD161" s="10">
        <f t="shared" si="178"/>
        <v>46.08</v>
      </c>
      <c r="AE161" s="11">
        <v>0.08</v>
      </c>
      <c r="AF161" s="10">
        <f t="shared" si="179"/>
        <v>6.72</v>
      </c>
      <c r="AG161" s="11">
        <v>6.88</v>
      </c>
      <c r="AH161" s="10">
        <f t="shared" si="180"/>
        <v>577.92000000000007</v>
      </c>
      <c r="AI161" s="9">
        <v>4.96</v>
      </c>
      <c r="AJ161" s="10">
        <f t="shared" si="181"/>
        <v>5.5948799999999999</v>
      </c>
      <c r="AK161" s="11">
        <v>0</v>
      </c>
      <c r="AL161" s="10">
        <f t="shared" si="182"/>
        <v>0</v>
      </c>
      <c r="AM161" s="12">
        <v>2.4199999999999999E-2</v>
      </c>
      <c r="AN161" s="10">
        <f t="shared" si="183"/>
        <v>27.297599999999999</v>
      </c>
      <c r="AO161" s="13">
        <v>0.2427</v>
      </c>
      <c r="AP161" s="10">
        <f t="shared" si="184"/>
        <v>273.76560000000001</v>
      </c>
      <c r="AQ161" s="13">
        <v>13.25</v>
      </c>
      <c r="AR161" s="10">
        <f t="shared" ref="AR161" si="187">(AQ161*12)</f>
        <v>159</v>
      </c>
      <c r="AS161" s="14">
        <f t="shared" si="186"/>
        <v>1096.37808</v>
      </c>
    </row>
    <row r="162" spans="2:45" ht="18.899999999999999" customHeight="1" x14ac:dyDescent="0.2">
      <c r="B162" s="15">
        <v>159</v>
      </c>
      <c r="C162" s="18" t="s">
        <v>17</v>
      </c>
      <c r="D162" s="15" t="s">
        <v>18</v>
      </c>
      <c r="E162" s="15" t="s">
        <v>19</v>
      </c>
      <c r="F162" s="15">
        <v>7642461769</v>
      </c>
      <c r="G162" s="15" t="s">
        <v>31</v>
      </c>
      <c r="H162" s="15" t="s">
        <v>172</v>
      </c>
      <c r="I162" s="15"/>
      <c r="J162" s="15"/>
      <c r="K162" s="15" t="s">
        <v>23</v>
      </c>
      <c r="L162" s="15" t="s">
        <v>21</v>
      </c>
      <c r="M162" s="8" t="s">
        <v>173</v>
      </c>
      <c r="N162" s="15">
        <v>56202663</v>
      </c>
      <c r="O162" s="15" t="s">
        <v>202</v>
      </c>
      <c r="P162" s="15" t="s">
        <v>174</v>
      </c>
      <c r="Q162" s="15">
        <v>151</v>
      </c>
      <c r="R162" s="15">
        <v>300</v>
      </c>
      <c r="S162" s="15" t="s">
        <v>174</v>
      </c>
      <c r="T162" s="20">
        <v>27</v>
      </c>
      <c r="U162" s="15">
        <v>151</v>
      </c>
      <c r="V162" s="15">
        <v>300</v>
      </c>
      <c r="W162" s="17">
        <f t="shared" si="174"/>
        <v>451</v>
      </c>
      <c r="X162" s="5">
        <f t="shared" si="175"/>
        <v>151</v>
      </c>
      <c r="Y162" s="5">
        <f t="shared" si="176"/>
        <v>300</v>
      </c>
      <c r="Z162" s="6">
        <f t="shared" si="177"/>
        <v>0.45100000000000001</v>
      </c>
      <c r="AA162" s="7">
        <v>1</v>
      </c>
      <c r="AB162" s="8" t="s">
        <v>418</v>
      </c>
      <c r="AC162" s="9">
        <v>3.84</v>
      </c>
      <c r="AD162" s="10">
        <f t="shared" si="178"/>
        <v>46.08</v>
      </c>
      <c r="AE162" s="11">
        <v>0.08</v>
      </c>
      <c r="AF162" s="10">
        <f t="shared" si="179"/>
        <v>25.919999999999998</v>
      </c>
      <c r="AG162" s="11">
        <v>6.88</v>
      </c>
      <c r="AH162" s="10">
        <f t="shared" si="180"/>
        <v>2229.12</v>
      </c>
      <c r="AI162" s="9">
        <v>4.96</v>
      </c>
      <c r="AJ162" s="10">
        <f t="shared" si="181"/>
        <v>2.2369599999999998</v>
      </c>
      <c r="AK162" s="11">
        <v>0</v>
      </c>
      <c r="AL162" s="10">
        <f t="shared" si="182"/>
        <v>0</v>
      </c>
      <c r="AM162" s="12">
        <v>2.4199999999999999E-2</v>
      </c>
      <c r="AN162" s="10">
        <f t="shared" si="183"/>
        <v>10.914199999999999</v>
      </c>
      <c r="AO162" s="13">
        <v>0.20730000000000001</v>
      </c>
      <c r="AP162" s="10">
        <f t="shared" si="184"/>
        <v>93.4923</v>
      </c>
      <c r="AQ162" s="13">
        <v>0.1024</v>
      </c>
      <c r="AR162" s="10">
        <f>(AQ162*W162)/2</f>
        <v>23.091200000000001</v>
      </c>
      <c r="AS162" s="14">
        <f t="shared" si="186"/>
        <v>2430.85466</v>
      </c>
    </row>
    <row r="163" spans="2:45" ht="18.899999999999999" customHeight="1" x14ac:dyDescent="0.2">
      <c r="B163" s="15">
        <v>160</v>
      </c>
      <c r="C163" s="18" t="s">
        <v>17</v>
      </c>
      <c r="D163" s="15" t="s">
        <v>18</v>
      </c>
      <c r="E163" s="15" t="s">
        <v>19</v>
      </c>
      <c r="F163" s="15">
        <v>7642461769</v>
      </c>
      <c r="G163" s="36" t="s">
        <v>327</v>
      </c>
      <c r="H163" s="36" t="s">
        <v>48</v>
      </c>
      <c r="I163" s="15" t="s">
        <v>423</v>
      </c>
      <c r="J163" s="15" t="s">
        <v>362</v>
      </c>
      <c r="K163" s="36" t="s">
        <v>120</v>
      </c>
      <c r="L163" s="15" t="s">
        <v>43</v>
      </c>
      <c r="M163" s="8" t="s">
        <v>363</v>
      </c>
      <c r="N163" s="36">
        <v>47936596</v>
      </c>
      <c r="O163" s="15" t="s">
        <v>202</v>
      </c>
      <c r="P163" s="15" t="s">
        <v>174</v>
      </c>
      <c r="Q163" s="15">
        <v>696</v>
      </c>
      <c r="R163" s="15">
        <v>1850</v>
      </c>
      <c r="S163" s="15" t="s">
        <v>174</v>
      </c>
      <c r="T163" s="20">
        <v>33</v>
      </c>
      <c r="U163" s="15">
        <v>696</v>
      </c>
      <c r="V163" s="15">
        <v>1850</v>
      </c>
      <c r="W163" s="17">
        <f t="shared" si="174"/>
        <v>2546</v>
      </c>
      <c r="X163" s="5">
        <f t="shared" si="175"/>
        <v>696</v>
      </c>
      <c r="Y163" s="5">
        <f t="shared" si="176"/>
        <v>1850</v>
      </c>
      <c r="Z163" s="6">
        <f t="shared" si="177"/>
        <v>2.5459999999999998</v>
      </c>
      <c r="AA163" s="7">
        <v>1</v>
      </c>
      <c r="AB163" s="8" t="s">
        <v>418</v>
      </c>
      <c r="AC163" s="9">
        <v>3.84</v>
      </c>
      <c r="AD163" s="10">
        <f t="shared" si="178"/>
        <v>46.08</v>
      </c>
      <c r="AE163" s="11">
        <v>0.08</v>
      </c>
      <c r="AF163" s="10">
        <f t="shared" si="179"/>
        <v>31.68</v>
      </c>
      <c r="AG163" s="11">
        <v>6.88</v>
      </c>
      <c r="AH163" s="10">
        <f t="shared" si="180"/>
        <v>2724.48</v>
      </c>
      <c r="AI163" s="9">
        <v>4.96</v>
      </c>
      <c r="AJ163" s="10">
        <f t="shared" si="181"/>
        <v>12.628159999999999</v>
      </c>
      <c r="AK163" s="11">
        <v>0</v>
      </c>
      <c r="AL163" s="10">
        <f t="shared" si="182"/>
        <v>0</v>
      </c>
      <c r="AM163" s="12">
        <v>2.4199999999999999E-2</v>
      </c>
      <c r="AN163" s="10">
        <f t="shared" si="183"/>
        <v>61.613199999999999</v>
      </c>
      <c r="AO163" s="13">
        <v>0.20730000000000001</v>
      </c>
      <c r="AP163" s="10">
        <f t="shared" si="184"/>
        <v>527.78579999999999</v>
      </c>
      <c r="AQ163" s="13">
        <v>0.1024</v>
      </c>
      <c r="AR163" s="10">
        <f>(AQ163*W163)/2</f>
        <v>130.3552</v>
      </c>
      <c r="AS163" s="14">
        <f t="shared" si="186"/>
        <v>3534.6223599999998</v>
      </c>
    </row>
    <row r="164" spans="2:45" ht="18.899999999999999" customHeight="1" x14ac:dyDescent="0.2">
      <c r="B164" s="15">
        <v>161</v>
      </c>
      <c r="C164" s="18" t="s">
        <v>17</v>
      </c>
      <c r="D164" s="15" t="s">
        <v>18</v>
      </c>
      <c r="E164" s="15" t="s">
        <v>19</v>
      </c>
      <c r="F164" s="15">
        <v>7642461769</v>
      </c>
      <c r="G164" s="15" t="s">
        <v>31</v>
      </c>
      <c r="H164" s="15" t="s">
        <v>157</v>
      </c>
      <c r="I164" s="15"/>
      <c r="J164" s="15"/>
      <c r="K164" s="15" t="s">
        <v>23</v>
      </c>
      <c r="L164" s="15" t="s">
        <v>21</v>
      </c>
      <c r="M164" s="8" t="s">
        <v>158</v>
      </c>
      <c r="N164" s="15">
        <v>26439586</v>
      </c>
      <c r="O164" s="15" t="s">
        <v>202</v>
      </c>
      <c r="P164" s="15" t="s">
        <v>25</v>
      </c>
      <c r="Q164" s="15">
        <v>3720</v>
      </c>
      <c r="R164" s="15"/>
      <c r="S164" s="15" t="s">
        <v>25</v>
      </c>
      <c r="T164" s="20">
        <v>1</v>
      </c>
      <c r="U164" s="15">
        <v>3720</v>
      </c>
      <c r="V164" s="15"/>
      <c r="W164" s="17">
        <f t="shared" ref="W164:W177" si="188">U164+V164</f>
        <v>3720</v>
      </c>
      <c r="X164" s="5">
        <f t="shared" ref="X164:X177" si="189">U164</f>
        <v>3720</v>
      </c>
      <c r="Y164" s="5">
        <f t="shared" ref="Y164:Y177" si="190">V164</f>
        <v>0</v>
      </c>
      <c r="Z164" s="6">
        <f t="shared" ref="Z164:Z177" si="191">(X164+Y164)/1000</f>
        <v>3.72</v>
      </c>
      <c r="AA164" s="7">
        <v>1</v>
      </c>
      <c r="AB164" s="8" t="s">
        <v>418</v>
      </c>
      <c r="AC164" s="9">
        <v>3.84</v>
      </c>
      <c r="AD164" s="10">
        <f t="shared" ref="AD164:AD177" si="192">AC164*AB164*AA164</f>
        <v>46.08</v>
      </c>
      <c r="AE164" s="11">
        <v>0.08</v>
      </c>
      <c r="AF164" s="10">
        <f t="shared" ref="AF164:AF177" si="193">AE164*AB164*T164</f>
        <v>0.96</v>
      </c>
      <c r="AG164" s="11">
        <v>11.04</v>
      </c>
      <c r="AH164" s="10">
        <f t="shared" ref="AH164:AH177" si="194">AG164*AB164*T164</f>
        <v>132.47999999999999</v>
      </c>
      <c r="AI164" s="9">
        <v>4.96</v>
      </c>
      <c r="AJ164" s="10">
        <f t="shared" ref="AJ164:AJ177" si="195">AI164*Z164</f>
        <v>18.4512</v>
      </c>
      <c r="AK164" s="11">
        <v>0</v>
      </c>
      <c r="AL164" s="10">
        <f t="shared" ref="AL164:AL177" si="196">AK164*Z164</f>
        <v>0</v>
      </c>
      <c r="AM164" s="12">
        <v>2.4199999999999999E-2</v>
      </c>
      <c r="AN164" s="10">
        <f t="shared" ref="AN164:AN177" si="197">AM164*W164</f>
        <v>90.024000000000001</v>
      </c>
      <c r="AO164" s="13">
        <v>0.15540000000000001</v>
      </c>
      <c r="AP164" s="10">
        <f t="shared" ref="AP164:AP177" si="198">AO164*W164</f>
        <v>578.08800000000008</v>
      </c>
      <c r="AQ164" s="13">
        <v>13.25</v>
      </c>
      <c r="AR164" s="10">
        <f t="shared" ref="AR164" si="199">(AQ164*12)</f>
        <v>159</v>
      </c>
      <c r="AS164" s="14">
        <f t="shared" ref="AS164:AS177" si="200">AR164+AP164+AN164+AJ164+AH164+AF164+AD164+AL164</f>
        <v>1025.0832</v>
      </c>
    </row>
    <row r="165" spans="2:45" ht="18.899999999999999" customHeight="1" x14ac:dyDescent="0.2">
      <c r="B165" s="15">
        <v>162</v>
      </c>
      <c r="C165" s="18" t="s">
        <v>17</v>
      </c>
      <c r="D165" s="15" t="s">
        <v>18</v>
      </c>
      <c r="E165" s="15" t="s">
        <v>19</v>
      </c>
      <c r="F165" s="15">
        <v>7642461769</v>
      </c>
      <c r="G165" s="15"/>
      <c r="H165" s="15" t="s">
        <v>204</v>
      </c>
      <c r="I165" s="15"/>
      <c r="J165" s="15"/>
      <c r="K165" s="15" t="s">
        <v>23</v>
      </c>
      <c r="L165" s="15" t="s">
        <v>21</v>
      </c>
      <c r="M165" s="8" t="s">
        <v>299</v>
      </c>
      <c r="N165" s="15">
        <v>56127411</v>
      </c>
      <c r="O165" s="15" t="s">
        <v>202</v>
      </c>
      <c r="P165" s="15" t="s">
        <v>174</v>
      </c>
      <c r="Q165" s="15">
        <v>8355</v>
      </c>
      <c r="R165" s="15">
        <v>24781</v>
      </c>
      <c r="S165" s="15" t="s">
        <v>174</v>
      </c>
      <c r="T165" s="20">
        <v>27</v>
      </c>
      <c r="U165" s="15">
        <v>8355</v>
      </c>
      <c r="V165" s="15">
        <v>24781</v>
      </c>
      <c r="W165" s="17">
        <f t="shared" si="188"/>
        <v>33136</v>
      </c>
      <c r="X165" s="5">
        <f t="shared" si="189"/>
        <v>8355</v>
      </c>
      <c r="Y165" s="5">
        <f t="shared" si="190"/>
        <v>24781</v>
      </c>
      <c r="Z165" s="6">
        <f t="shared" si="191"/>
        <v>33.136000000000003</v>
      </c>
      <c r="AA165" s="7">
        <v>1</v>
      </c>
      <c r="AB165" s="8" t="s">
        <v>418</v>
      </c>
      <c r="AC165" s="9">
        <v>3.84</v>
      </c>
      <c r="AD165" s="10">
        <f t="shared" si="192"/>
        <v>46.08</v>
      </c>
      <c r="AE165" s="11">
        <v>0.08</v>
      </c>
      <c r="AF165" s="10">
        <f t="shared" si="193"/>
        <v>25.919999999999998</v>
      </c>
      <c r="AG165" s="11">
        <v>6.88</v>
      </c>
      <c r="AH165" s="10">
        <f t="shared" si="194"/>
        <v>2229.12</v>
      </c>
      <c r="AI165" s="9">
        <v>4.96</v>
      </c>
      <c r="AJ165" s="10">
        <f t="shared" si="195"/>
        <v>164.35456000000002</v>
      </c>
      <c r="AK165" s="11">
        <v>0</v>
      </c>
      <c r="AL165" s="10">
        <f t="shared" si="196"/>
        <v>0</v>
      </c>
      <c r="AM165" s="12">
        <v>2.4199999999999999E-2</v>
      </c>
      <c r="AN165" s="10">
        <f t="shared" si="197"/>
        <v>801.89120000000003</v>
      </c>
      <c r="AO165" s="13">
        <v>0.20730000000000001</v>
      </c>
      <c r="AP165" s="10">
        <f t="shared" si="198"/>
        <v>6869.0928000000004</v>
      </c>
      <c r="AQ165" s="13">
        <v>0.1024</v>
      </c>
      <c r="AR165" s="10">
        <f>(AQ165*W165)/2</f>
        <v>1696.5632000000001</v>
      </c>
      <c r="AS165" s="14">
        <f t="shared" si="200"/>
        <v>11833.02176</v>
      </c>
    </row>
    <row r="166" spans="2:45" ht="18.899999999999999" customHeight="1" x14ac:dyDescent="0.2">
      <c r="B166" s="15">
        <v>163</v>
      </c>
      <c r="C166" s="18" t="s">
        <v>17</v>
      </c>
      <c r="D166" s="15" t="s">
        <v>18</v>
      </c>
      <c r="E166" s="15" t="s">
        <v>19</v>
      </c>
      <c r="F166" s="15">
        <v>7642461769</v>
      </c>
      <c r="G166" s="36" t="s">
        <v>341</v>
      </c>
      <c r="H166" s="42" t="s">
        <v>74</v>
      </c>
      <c r="I166" s="34" t="s">
        <v>114</v>
      </c>
      <c r="J166" s="15"/>
      <c r="K166" s="36" t="s">
        <v>23</v>
      </c>
      <c r="L166" s="15" t="s">
        <v>21</v>
      </c>
      <c r="M166" s="8" t="s">
        <v>342</v>
      </c>
      <c r="N166" s="36">
        <v>6327626</v>
      </c>
      <c r="O166" s="15" t="s">
        <v>202</v>
      </c>
      <c r="P166" s="15" t="s">
        <v>203</v>
      </c>
      <c r="Q166" s="15">
        <v>12833</v>
      </c>
      <c r="R166" s="15"/>
      <c r="S166" s="15" t="s">
        <v>203</v>
      </c>
      <c r="T166" s="20">
        <v>33</v>
      </c>
      <c r="U166" s="15">
        <v>12833</v>
      </c>
      <c r="V166" s="15"/>
      <c r="W166" s="17">
        <f t="shared" si="188"/>
        <v>12833</v>
      </c>
      <c r="X166" s="5">
        <f t="shared" si="189"/>
        <v>12833</v>
      </c>
      <c r="Y166" s="5">
        <f t="shared" si="190"/>
        <v>0</v>
      </c>
      <c r="Z166" s="6">
        <f t="shared" si="191"/>
        <v>12.833</v>
      </c>
      <c r="AA166" s="7">
        <v>1</v>
      </c>
      <c r="AB166" s="8" t="s">
        <v>418</v>
      </c>
      <c r="AC166" s="9">
        <v>3.84</v>
      </c>
      <c r="AD166" s="10">
        <f t="shared" si="192"/>
        <v>46.08</v>
      </c>
      <c r="AE166" s="11">
        <v>0.08</v>
      </c>
      <c r="AF166" s="10">
        <f t="shared" si="193"/>
        <v>31.68</v>
      </c>
      <c r="AG166" s="11">
        <v>6.88</v>
      </c>
      <c r="AH166" s="10">
        <f t="shared" si="194"/>
        <v>2724.48</v>
      </c>
      <c r="AI166" s="9">
        <v>4.96</v>
      </c>
      <c r="AJ166" s="10">
        <f t="shared" si="195"/>
        <v>63.651679999999999</v>
      </c>
      <c r="AK166" s="11">
        <v>0</v>
      </c>
      <c r="AL166" s="10">
        <f t="shared" si="196"/>
        <v>0</v>
      </c>
      <c r="AM166" s="12">
        <v>2.4199999999999999E-2</v>
      </c>
      <c r="AN166" s="10">
        <f t="shared" si="197"/>
        <v>310.55860000000001</v>
      </c>
      <c r="AO166" s="13">
        <v>0.2427</v>
      </c>
      <c r="AP166" s="10">
        <f t="shared" si="198"/>
        <v>3114.5691000000002</v>
      </c>
      <c r="AQ166" s="13">
        <v>0.1024</v>
      </c>
      <c r="AR166" s="10">
        <f>(AQ166*W166)/2</f>
        <v>657.04960000000005</v>
      </c>
      <c r="AS166" s="14">
        <f t="shared" si="200"/>
        <v>6948.06898</v>
      </c>
    </row>
    <row r="167" spans="2:45" ht="18.899999999999999" customHeight="1" x14ac:dyDescent="0.2">
      <c r="B167" s="15">
        <v>164</v>
      </c>
      <c r="C167" s="18" t="s">
        <v>17</v>
      </c>
      <c r="D167" s="15" t="s">
        <v>18</v>
      </c>
      <c r="E167" s="15" t="s">
        <v>19</v>
      </c>
      <c r="F167" s="15">
        <v>7642461769</v>
      </c>
      <c r="G167" s="15"/>
      <c r="H167" s="15" t="s">
        <v>288</v>
      </c>
      <c r="I167" s="15"/>
      <c r="J167" s="15"/>
      <c r="K167" s="15" t="s">
        <v>23</v>
      </c>
      <c r="L167" s="15" t="s">
        <v>21</v>
      </c>
      <c r="M167" s="8" t="s">
        <v>302</v>
      </c>
      <c r="N167" s="15">
        <v>63682003</v>
      </c>
      <c r="O167" s="15" t="s">
        <v>202</v>
      </c>
      <c r="P167" s="15" t="s">
        <v>174</v>
      </c>
      <c r="Q167" s="15">
        <v>80</v>
      </c>
      <c r="R167" s="15">
        <v>600</v>
      </c>
      <c r="S167" s="15" t="s">
        <v>174</v>
      </c>
      <c r="T167" s="20">
        <v>15</v>
      </c>
      <c r="U167" s="15">
        <v>80</v>
      </c>
      <c r="V167" s="15">
        <v>600</v>
      </c>
      <c r="W167" s="17">
        <f t="shared" si="188"/>
        <v>680</v>
      </c>
      <c r="X167" s="5">
        <f t="shared" si="189"/>
        <v>80</v>
      </c>
      <c r="Y167" s="5">
        <f t="shared" si="190"/>
        <v>600</v>
      </c>
      <c r="Z167" s="6">
        <f t="shared" si="191"/>
        <v>0.68</v>
      </c>
      <c r="AA167" s="7">
        <v>1</v>
      </c>
      <c r="AB167" s="8" t="s">
        <v>418</v>
      </c>
      <c r="AC167" s="9">
        <v>3.84</v>
      </c>
      <c r="AD167" s="10">
        <f t="shared" si="192"/>
        <v>46.08</v>
      </c>
      <c r="AE167" s="11">
        <v>0.08</v>
      </c>
      <c r="AF167" s="10">
        <f t="shared" si="193"/>
        <v>14.399999999999999</v>
      </c>
      <c r="AG167" s="11">
        <v>6.88</v>
      </c>
      <c r="AH167" s="10">
        <f t="shared" si="194"/>
        <v>1238.4000000000001</v>
      </c>
      <c r="AI167" s="9">
        <v>4.96</v>
      </c>
      <c r="AJ167" s="10">
        <f t="shared" si="195"/>
        <v>3.3728000000000002</v>
      </c>
      <c r="AK167" s="11">
        <v>0</v>
      </c>
      <c r="AL167" s="10">
        <f t="shared" si="196"/>
        <v>0</v>
      </c>
      <c r="AM167" s="12">
        <v>2.4199999999999999E-2</v>
      </c>
      <c r="AN167" s="10">
        <f t="shared" si="197"/>
        <v>16.456</v>
      </c>
      <c r="AO167" s="13">
        <v>0.20730000000000001</v>
      </c>
      <c r="AP167" s="10">
        <f t="shared" si="198"/>
        <v>140.964</v>
      </c>
      <c r="AQ167" s="13">
        <v>13.25</v>
      </c>
      <c r="AR167" s="10">
        <f t="shared" ref="AR167" si="201">(AQ167*12)</f>
        <v>159</v>
      </c>
      <c r="AS167" s="14">
        <f t="shared" si="200"/>
        <v>1618.6728000000001</v>
      </c>
    </row>
    <row r="168" spans="2:45" ht="18.899999999999999" customHeight="1" x14ac:dyDescent="0.2">
      <c r="B168" s="15">
        <v>165</v>
      </c>
      <c r="C168" s="18" t="s">
        <v>17</v>
      </c>
      <c r="D168" s="15" t="s">
        <v>18</v>
      </c>
      <c r="E168" s="15" t="s">
        <v>19</v>
      </c>
      <c r="F168" s="15">
        <v>7642461769</v>
      </c>
      <c r="G168" s="36" t="s">
        <v>327</v>
      </c>
      <c r="H168" s="36" t="s">
        <v>104</v>
      </c>
      <c r="I168" s="15" t="s">
        <v>425</v>
      </c>
      <c r="J168" s="15" t="s">
        <v>424</v>
      </c>
      <c r="K168" s="36" t="s">
        <v>23</v>
      </c>
      <c r="L168" s="15" t="s">
        <v>21</v>
      </c>
      <c r="M168" s="8" t="s">
        <v>346</v>
      </c>
      <c r="N168" s="36">
        <v>10068355</v>
      </c>
      <c r="O168" s="15" t="s">
        <v>202</v>
      </c>
      <c r="P168" s="15" t="s">
        <v>203</v>
      </c>
      <c r="Q168" s="15">
        <v>2700</v>
      </c>
      <c r="R168" s="15"/>
      <c r="S168" s="15" t="s">
        <v>203</v>
      </c>
      <c r="T168" s="20">
        <v>16</v>
      </c>
      <c r="U168" s="15">
        <v>2700</v>
      </c>
      <c r="V168" s="15"/>
      <c r="W168" s="17">
        <f t="shared" si="188"/>
        <v>2700</v>
      </c>
      <c r="X168" s="5">
        <f t="shared" si="189"/>
        <v>2700</v>
      </c>
      <c r="Y168" s="5">
        <f t="shared" si="190"/>
        <v>0</v>
      </c>
      <c r="Z168" s="6">
        <f t="shared" si="191"/>
        <v>2.7</v>
      </c>
      <c r="AA168" s="7">
        <v>1</v>
      </c>
      <c r="AB168" s="8" t="s">
        <v>418</v>
      </c>
      <c r="AC168" s="9">
        <v>3.84</v>
      </c>
      <c r="AD168" s="10">
        <f t="shared" si="192"/>
        <v>46.08</v>
      </c>
      <c r="AE168" s="11">
        <v>0.08</v>
      </c>
      <c r="AF168" s="10">
        <f t="shared" si="193"/>
        <v>15.36</v>
      </c>
      <c r="AG168" s="11">
        <v>6.88</v>
      </c>
      <c r="AH168" s="10">
        <f t="shared" si="194"/>
        <v>1320.96</v>
      </c>
      <c r="AI168" s="9">
        <v>4.96</v>
      </c>
      <c r="AJ168" s="10">
        <f t="shared" si="195"/>
        <v>13.392000000000001</v>
      </c>
      <c r="AK168" s="11">
        <v>0</v>
      </c>
      <c r="AL168" s="10">
        <f t="shared" si="196"/>
        <v>0</v>
      </c>
      <c r="AM168" s="12">
        <v>2.4199999999999999E-2</v>
      </c>
      <c r="AN168" s="10">
        <f t="shared" si="197"/>
        <v>65.34</v>
      </c>
      <c r="AO168" s="13">
        <v>0.2427</v>
      </c>
      <c r="AP168" s="10">
        <f t="shared" si="198"/>
        <v>655.29</v>
      </c>
      <c r="AQ168" s="13">
        <v>13.25</v>
      </c>
      <c r="AR168" s="10">
        <f t="shared" ref="AR168:AR169" si="202">(AQ168*12)</f>
        <v>159</v>
      </c>
      <c r="AS168" s="14">
        <f t="shared" si="200"/>
        <v>2275.422</v>
      </c>
    </row>
    <row r="169" spans="2:45" ht="18.899999999999999" customHeight="1" x14ac:dyDescent="0.2">
      <c r="B169" s="15">
        <v>166</v>
      </c>
      <c r="C169" s="18" t="s">
        <v>17</v>
      </c>
      <c r="D169" s="15" t="s">
        <v>18</v>
      </c>
      <c r="E169" s="15" t="s">
        <v>19</v>
      </c>
      <c r="F169" s="15">
        <v>7642461769</v>
      </c>
      <c r="G169" s="36" t="s">
        <v>327</v>
      </c>
      <c r="H169" s="36" t="s">
        <v>32</v>
      </c>
      <c r="I169" s="15" t="s">
        <v>347</v>
      </c>
      <c r="J169" s="15"/>
      <c r="K169" s="36" t="s">
        <v>120</v>
      </c>
      <c r="L169" s="15" t="s">
        <v>21</v>
      </c>
      <c r="M169" s="8" t="s">
        <v>348</v>
      </c>
      <c r="N169" s="36">
        <v>90912824</v>
      </c>
      <c r="O169" s="15" t="s">
        <v>202</v>
      </c>
      <c r="P169" s="15" t="s">
        <v>203</v>
      </c>
      <c r="Q169" s="15">
        <v>1194</v>
      </c>
      <c r="R169" s="15"/>
      <c r="S169" s="15" t="s">
        <v>203</v>
      </c>
      <c r="T169" s="20">
        <v>6</v>
      </c>
      <c r="U169" s="15">
        <v>1194</v>
      </c>
      <c r="V169" s="15"/>
      <c r="W169" s="17">
        <f t="shared" si="188"/>
        <v>1194</v>
      </c>
      <c r="X169" s="5">
        <f t="shared" si="189"/>
        <v>1194</v>
      </c>
      <c r="Y169" s="5">
        <f t="shared" si="190"/>
        <v>0</v>
      </c>
      <c r="Z169" s="6">
        <f t="shared" si="191"/>
        <v>1.194</v>
      </c>
      <c r="AA169" s="7">
        <v>1</v>
      </c>
      <c r="AB169" s="8" t="s">
        <v>418</v>
      </c>
      <c r="AC169" s="9">
        <v>3.84</v>
      </c>
      <c r="AD169" s="10">
        <f t="shared" si="192"/>
        <v>46.08</v>
      </c>
      <c r="AE169" s="11">
        <v>0.08</v>
      </c>
      <c r="AF169" s="10">
        <f t="shared" si="193"/>
        <v>5.76</v>
      </c>
      <c r="AG169" s="11">
        <v>6.88</v>
      </c>
      <c r="AH169" s="10">
        <f t="shared" si="194"/>
        <v>495.36</v>
      </c>
      <c r="AI169" s="9">
        <v>4.96</v>
      </c>
      <c r="AJ169" s="10">
        <f t="shared" si="195"/>
        <v>5.9222399999999995</v>
      </c>
      <c r="AK169" s="11">
        <v>0</v>
      </c>
      <c r="AL169" s="10">
        <f t="shared" si="196"/>
        <v>0</v>
      </c>
      <c r="AM169" s="12">
        <v>2.4199999999999999E-2</v>
      </c>
      <c r="AN169" s="10">
        <f t="shared" si="197"/>
        <v>28.8948</v>
      </c>
      <c r="AO169" s="13">
        <v>0.2427</v>
      </c>
      <c r="AP169" s="10">
        <f t="shared" si="198"/>
        <v>289.78379999999999</v>
      </c>
      <c r="AQ169" s="13">
        <v>13.25</v>
      </c>
      <c r="AR169" s="10">
        <f t="shared" si="202"/>
        <v>159</v>
      </c>
      <c r="AS169" s="14">
        <f t="shared" si="200"/>
        <v>1030.8008399999999</v>
      </c>
    </row>
    <row r="170" spans="2:45" ht="18.899999999999999" customHeight="1" x14ac:dyDescent="0.2">
      <c r="B170" s="15">
        <v>167</v>
      </c>
      <c r="C170" s="18" t="s">
        <v>17</v>
      </c>
      <c r="D170" s="15" t="s">
        <v>18</v>
      </c>
      <c r="E170" s="15" t="s">
        <v>19</v>
      </c>
      <c r="F170" s="15">
        <v>7642461769</v>
      </c>
      <c r="G170" s="36" t="s">
        <v>327</v>
      </c>
      <c r="H170" s="36" t="s">
        <v>32</v>
      </c>
      <c r="I170" s="15" t="s">
        <v>349</v>
      </c>
      <c r="J170" s="15"/>
      <c r="K170" s="36" t="s">
        <v>120</v>
      </c>
      <c r="L170" s="15" t="s">
        <v>21</v>
      </c>
      <c r="M170" s="8" t="s">
        <v>350</v>
      </c>
      <c r="N170" s="36">
        <v>90922722</v>
      </c>
      <c r="O170" s="15" t="s">
        <v>202</v>
      </c>
      <c r="P170" s="15" t="s">
        <v>203</v>
      </c>
      <c r="Q170" s="15">
        <v>6326</v>
      </c>
      <c r="R170" s="15"/>
      <c r="S170" s="15" t="s">
        <v>203</v>
      </c>
      <c r="T170" s="20">
        <v>33</v>
      </c>
      <c r="U170" s="15">
        <v>6326</v>
      </c>
      <c r="V170" s="15"/>
      <c r="W170" s="17">
        <f t="shared" si="188"/>
        <v>6326</v>
      </c>
      <c r="X170" s="5">
        <f t="shared" si="189"/>
        <v>6326</v>
      </c>
      <c r="Y170" s="5">
        <f t="shared" si="190"/>
        <v>0</v>
      </c>
      <c r="Z170" s="6">
        <f t="shared" si="191"/>
        <v>6.3259999999999996</v>
      </c>
      <c r="AA170" s="7">
        <v>1</v>
      </c>
      <c r="AB170" s="8" t="s">
        <v>418</v>
      </c>
      <c r="AC170" s="9">
        <v>3.84</v>
      </c>
      <c r="AD170" s="10">
        <f t="shared" si="192"/>
        <v>46.08</v>
      </c>
      <c r="AE170" s="11">
        <v>0.08</v>
      </c>
      <c r="AF170" s="10">
        <f t="shared" si="193"/>
        <v>31.68</v>
      </c>
      <c r="AG170" s="11">
        <v>6.88</v>
      </c>
      <c r="AH170" s="10">
        <f t="shared" si="194"/>
        <v>2724.48</v>
      </c>
      <c r="AI170" s="9">
        <v>4.96</v>
      </c>
      <c r="AJ170" s="10">
        <f t="shared" si="195"/>
        <v>31.376959999999997</v>
      </c>
      <c r="AK170" s="11">
        <v>0</v>
      </c>
      <c r="AL170" s="10">
        <f t="shared" si="196"/>
        <v>0</v>
      </c>
      <c r="AM170" s="12">
        <v>2.4199999999999999E-2</v>
      </c>
      <c r="AN170" s="10">
        <f t="shared" si="197"/>
        <v>153.08920000000001</v>
      </c>
      <c r="AO170" s="13">
        <v>0.2427</v>
      </c>
      <c r="AP170" s="10">
        <f t="shared" si="198"/>
        <v>1535.3201999999999</v>
      </c>
      <c r="AQ170" s="13">
        <v>0.1024</v>
      </c>
      <c r="AR170" s="10">
        <f>(AQ170*W170)/2</f>
        <v>323.89120000000003</v>
      </c>
      <c r="AS170" s="14">
        <f t="shared" si="200"/>
        <v>4845.9175599999999</v>
      </c>
    </row>
    <row r="171" spans="2:45" ht="18.899999999999999" customHeight="1" x14ac:dyDescent="0.2">
      <c r="B171" s="15">
        <v>168</v>
      </c>
      <c r="C171" s="18" t="s">
        <v>17</v>
      </c>
      <c r="D171" s="15" t="s">
        <v>18</v>
      </c>
      <c r="E171" s="15" t="s">
        <v>19</v>
      </c>
      <c r="F171" s="15">
        <v>7642461769</v>
      </c>
      <c r="G171" s="36" t="s">
        <v>351</v>
      </c>
      <c r="H171" s="36" t="s">
        <v>204</v>
      </c>
      <c r="I171" s="15" t="s">
        <v>454</v>
      </c>
      <c r="J171" s="15" t="s">
        <v>426</v>
      </c>
      <c r="K171" s="36" t="s">
        <v>23</v>
      </c>
      <c r="L171" s="15" t="s">
        <v>21</v>
      </c>
      <c r="M171" s="8" t="s">
        <v>352</v>
      </c>
      <c r="N171" s="36">
        <v>8682464</v>
      </c>
      <c r="O171" s="15" t="s">
        <v>202</v>
      </c>
      <c r="P171" s="15" t="s">
        <v>174</v>
      </c>
      <c r="Q171" s="15">
        <v>5189</v>
      </c>
      <c r="R171" s="15">
        <v>15551</v>
      </c>
      <c r="S171" s="15" t="s">
        <v>174</v>
      </c>
      <c r="T171" s="20">
        <v>32</v>
      </c>
      <c r="U171" s="15">
        <v>5189</v>
      </c>
      <c r="V171" s="15">
        <v>15551</v>
      </c>
      <c r="W171" s="17">
        <f t="shared" si="188"/>
        <v>20740</v>
      </c>
      <c r="X171" s="5">
        <f t="shared" si="189"/>
        <v>5189</v>
      </c>
      <c r="Y171" s="5">
        <f t="shared" si="190"/>
        <v>15551</v>
      </c>
      <c r="Z171" s="6">
        <f t="shared" si="191"/>
        <v>20.74</v>
      </c>
      <c r="AA171" s="7">
        <v>1</v>
      </c>
      <c r="AB171" s="8" t="s">
        <v>418</v>
      </c>
      <c r="AC171" s="9">
        <v>3.84</v>
      </c>
      <c r="AD171" s="10">
        <f t="shared" si="192"/>
        <v>46.08</v>
      </c>
      <c r="AE171" s="11">
        <v>0.08</v>
      </c>
      <c r="AF171" s="10">
        <f t="shared" si="193"/>
        <v>30.72</v>
      </c>
      <c r="AG171" s="11">
        <v>6.88</v>
      </c>
      <c r="AH171" s="10">
        <f t="shared" si="194"/>
        <v>2641.92</v>
      </c>
      <c r="AI171" s="9">
        <v>4.96</v>
      </c>
      <c r="AJ171" s="10">
        <f t="shared" si="195"/>
        <v>102.87039999999999</v>
      </c>
      <c r="AK171" s="11">
        <v>0</v>
      </c>
      <c r="AL171" s="10">
        <f t="shared" si="196"/>
        <v>0</v>
      </c>
      <c r="AM171" s="12">
        <v>2.4199999999999999E-2</v>
      </c>
      <c r="AN171" s="10">
        <f t="shared" si="197"/>
        <v>501.90799999999996</v>
      </c>
      <c r="AO171" s="13">
        <v>0.20730000000000001</v>
      </c>
      <c r="AP171" s="10">
        <f t="shared" si="198"/>
        <v>4299.402</v>
      </c>
      <c r="AQ171" s="13">
        <v>0.1024</v>
      </c>
      <c r="AR171" s="10">
        <f>(AQ171*W171)/2</f>
        <v>1061.8880000000001</v>
      </c>
      <c r="AS171" s="14">
        <f t="shared" si="200"/>
        <v>8684.7883999999995</v>
      </c>
    </row>
    <row r="172" spans="2:45" ht="18.899999999999999" customHeight="1" x14ac:dyDescent="0.2">
      <c r="B172" s="15">
        <v>169</v>
      </c>
      <c r="C172" s="18" t="s">
        <v>17</v>
      </c>
      <c r="D172" s="15" t="s">
        <v>18</v>
      </c>
      <c r="E172" s="15" t="s">
        <v>19</v>
      </c>
      <c r="F172" s="15">
        <v>7642461769</v>
      </c>
      <c r="G172" s="15" t="s">
        <v>31</v>
      </c>
      <c r="H172" s="15" t="s">
        <v>100</v>
      </c>
      <c r="I172" s="34" t="s">
        <v>465</v>
      </c>
      <c r="J172" s="15" t="s">
        <v>419</v>
      </c>
      <c r="K172" s="15" t="s">
        <v>23</v>
      </c>
      <c r="L172" s="15" t="s">
        <v>21</v>
      </c>
      <c r="M172" s="8" t="s">
        <v>154</v>
      </c>
      <c r="N172" s="15">
        <v>83078459</v>
      </c>
      <c r="O172" s="15" t="s">
        <v>202</v>
      </c>
      <c r="P172" s="15" t="s">
        <v>25</v>
      </c>
      <c r="Q172" s="15">
        <v>1000</v>
      </c>
      <c r="R172" s="15"/>
      <c r="S172" s="15" t="s">
        <v>25</v>
      </c>
      <c r="T172" s="20">
        <v>1</v>
      </c>
      <c r="U172" s="15">
        <v>1000</v>
      </c>
      <c r="V172" s="15"/>
      <c r="W172" s="17">
        <f t="shared" si="188"/>
        <v>1000</v>
      </c>
      <c r="X172" s="5">
        <f t="shared" si="189"/>
        <v>1000</v>
      </c>
      <c r="Y172" s="5">
        <f t="shared" si="190"/>
        <v>0</v>
      </c>
      <c r="Z172" s="6">
        <f t="shared" si="191"/>
        <v>1</v>
      </c>
      <c r="AA172" s="7">
        <v>1</v>
      </c>
      <c r="AB172" s="8" t="s">
        <v>418</v>
      </c>
      <c r="AC172" s="9">
        <v>3.84</v>
      </c>
      <c r="AD172" s="10">
        <f t="shared" si="192"/>
        <v>46.08</v>
      </c>
      <c r="AE172" s="11">
        <v>0.08</v>
      </c>
      <c r="AF172" s="10">
        <f t="shared" si="193"/>
        <v>0.96</v>
      </c>
      <c r="AG172" s="11">
        <v>11.04</v>
      </c>
      <c r="AH172" s="10">
        <f t="shared" si="194"/>
        <v>132.47999999999999</v>
      </c>
      <c r="AI172" s="9">
        <v>4.96</v>
      </c>
      <c r="AJ172" s="10">
        <f t="shared" si="195"/>
        <v>4.96</v>
      </c>
      <c r="AK172" s="11">
        <v>0</v>
      </c>
      <c r="AL172" s="10">
        <f t="shared" si="196"/>
        <v>0</v>
      </c>
      <c r="AM172" s="12">
        <v>2.4199999999999999E-2</v>
      </c>
      <c r="AN172" s="10">
        <f t="shared" si="197"/>
        <v>24.2</v>
      </c>
      <c r="AO172" s="13">
        <v>0.15540000000000001</v>
      </c>
      <c r="AP172" s="10">
        <f t="shared" si="198"/>
        <v>155.4</v>
      </c>
      <c r="AQ172" s="13">
        <v>13.25</v>
      </c>
      <c r="AR172" s="10">
        <f t="shared" ref="AR172:AR177" si="203">(AQ172*12)</f>
        <v>159</v>
      </c>
      <c r="AS172" s="14">
        <f t="shared" si="200"/>
        <v>523.07999999999993</v>
      </c>
    </row>
    <row r="173" spans="2:45" ht="18.899999999999999" customHeight="1" x14ac:dyDescent="0.2">
      <c r="B173" s="15">
        <v>170</v>
      </c>
      <c r="C173" s="18" t="s">
        <v>17</v>
      </c>
      <c r="D173" s="15" t="s">
        <v>18</v>
      </c>
      <c r="E173" s="15" t="s">
        <v>19</v>
      </c>
      <c r="F173" s="15">
        <v>7642461769</v>
      </c>
      <c r="G173" s="15" t="s">
        <v>257</v>
      </c>
      <c r="H173" s="15" t="s">
        <v>59</v>
      </c>
      <c r="I173" s="15" t="s">
        <v>258</v>
      </c>
      <c r="J173" s="15"/>
      <c r="K173" s="15" t="s">
        <v>23</v>
      </c>
      <c r="L173" s="15" t="s">
        <v>21</v>
      </c>
      <c r="M173" s="8" t="s">
        <v>259</v>
      </c>
      <c r="N173" s="15">
        <v>82653245</v>
      </c>
      <c r="O173" s="15" t="s">
        <v>202</v>
      </c>
      <c r="P173" s="15" t="s">
        <v>174</v>
      </c>
      <c r="Q173" s="15">
        <v>100</v>
      </c>
      <c r="R173" s="15">
        <v>200</v>
      </c>
      <c r="S173" s="15" t="s">
        <v>174</v>
      </c>
      <c r="T173" s="20">
        <v>11</v>
      </c>
      <c r="U173" s="15">
        <v>100</v>
      </c>
      <c r="V173" s="15">
        <v>200</v>
      </c>
      <c r="W173" s="17">
        <f t="shared" si="188"/>
        <v>300</v>
      </c>
      <c r="X173" s="5">
        <f t="shared" si="189"/>
        <v>100</v>
      </c>
      <c r="Y173" s="5">
        <f t="shared" si="190"/>
        <v>200</v>
      </c>
      <c r="Z173" s="6">
        <f t="shared" si="191"/>
        <v>0.3</v>
      </c>
      <c r="AA173" s="7">
        <v>1</v>
      </c>
      <c r="AB173" s="8" t="s">
        <v>418</v>
      </c>
      <c r="AC173" s="9">
        <v>3.84</v>
      </c>
      <c r="AD173" s="10">
        <f t="shared" si="192"/>
        <v>46.08</v>
      </c>
      <c r="AE173" s="11">
        <v>0.08</v>
      </c>
      <c r="AF173" s="10">
        <f t="shared" si="193"/>
        <v>10.559999999999999</v>
      </c>
      <c r="AG173" s="11">
        <v>6.88</v>
      </c>
      <c r="AH173" s="10">
        <f t="shared" si="194"/>
        <v>908.16000000000008</v>
      </c>
      <c r="AI173" s="9">
        <v>4.96</v>
      </c>
      <c r="AJ173" s="10">
        <f t="shared" si="195"/>
        <v>1.488</v>
      </c>
      <c r="AK173" s="11">
        <v>0</v>
      </c>
      <c r="AL173" s="10">
        <f t="shared" si="196"/>
        <v>0</v>
      </c>
      <c r="AM173" s="12">
        <v>2.4199999999999999E-2</v>
      </c>
      <c r="AN173" s="10">
        <f t="shared" si="197"/>
        <v>7.26</v>
      </c>
      <c r="AO173" s="13">
        <v>0.20730000000000001</v>
      </c>
      <c r="AP173" s="10">
        <f t="shared" si="198"/>
        <v>62.190000000000005</v>
      </c>
      <c r="AQ173" s="13">
        <v>13.25</v>
      </c>
      <c r="AR173" s="10">
        <f t="shared" si="203"/>
        <v>159</v>
      </c>
      <c r="AS173" s="14">
        <f t="shared" si="200"/>
        <v>1194.7379999999998</v>
      </c>
    </row>
    <row r="174" spans="2:45" ht="18.899999999999999" customHeight="1" x14ac:dyDescent="0.2">
      <c r="B174" s="15">
        <v>171</v>
      </c>
      <c r="C174" s="18" t="s">
        <v>17</v>
      </c>
      <c r="D174" s="15" t="s">
        <v>18</v>
      </c>
      <c r="E174" s="15" t="s">
        <v>19</v>
      </c>
      <c r="F174" s="15">
        <v>7642461769</v>
      </c>
      <c r="G174" s="15" t="s">
        <v>20</v>
      </c>
      <c r="H174" s="15" t="s">
        <v>26</v>
      </c>
      <c r="I174" s="15" t="s">
        <v>27</v>
      </c>
      <c r="J174" s="15"/>
      <c r="K174" s="15" t="s">
        <v>23</v>
      </c>
      <c r="L174" s="15" t="s">
        <v>21</v>
      </c>
      <c r="M174" s="8" t="s">
        <v>28</v>
      </c>
      <c r="N174" s="15">
        <v>24398241</v>
      </c>
      <c r="O174" s="15" t="s">
        <v>202</v>
      </c>
      <c r="P174" s="15" t="s">
        <v>25</v>
      </c>
      <c r="Q174" s="15">
        <v>1284</v>
      </c>
      <c r="R174" s="15"/>
      <c r="S174" s="15" t="s">
        <v>25</v>
      </c>
      <c r="T174" s="19">
        <v>1</v>
      </c>
      <c r="U174" s="15">
        <v>1284</v>
      </c>
      <c r="V174" s="15"/>
      <c r="W174" s="17">
        <f t="shared" si="188"/>
        <v>1284</v>
      </c>
      <c r="X174" s="5">
        <f t="shared" si="189"/>
        <v>1284</v>
      </c>
      <c r="Y174" s="5">
        <f t="shared" si="190"/>
        <v>0</v>
      </c>
      <c r="Z174" s="6">
        <f t="shared" si="191"/>
        <v>1.284</v>
      </c>
      <c r="AA174" s="7">
        <v>1</v>
      </c>
      <c r="AB174" s="8" t="s">
        <v>418</v>
      </c>
      <c r="AC174" s="9">
        <v>3.84</v>
      </c>
      <c r="AD174" s="10">
        <f t="shared" si="192"/>
        <v>46.08</v>
      </c>
      <c r="AE174" s="11">
        <v>0.08</v>
      </c>
      <c r="AF174" s="10">
        <f t="shared" si="193"/>
        <v>0.96</v>
      </c>
      <c r="AG174" s="11">
        <v>11.04</v>
      </c>
      <c r="AH174" s="10">
        <f t="shared" si="194"/>
        <v>132.47999999999999</v>
      </c>
      <c r="AI174" s="9">
        <v>4.96</v>
      </c>
      <c r="AJ174" s="10">
        <f t="shared" si="195"/>
        <v>6.3686400000000001</v>
      </c>
      <c r="AK174" s="11">
        <v>0</v>
      </c>
      <c r="AL174" s="10">
        <f t="shared" si="196"/>
        <v>0</v>
      </c>
      <c r="AM174" s="12">
        <v>2.4199999999999999E-2</v>
      </c>
      <c r="AN174" s="10">
        <f t="shared" si="197"/>
        <v>31.072800000000001</v>
      </c>
      <c r="AO174" s="13">
        <v>0.15540000000000001</v>
      </c>
      <c r="AP174" s="10">
        <f t="shared" si="198"/>
        <v>199.53360000000001</v>
      </c>
      <c r="AQ174" s="13">
        <v>13.25</v>
      </c>
      <c r="AR174" s="10">
        <f t="shared" si="203"/>
        <v>159</v>
      </c>
      <c r="AS174" s="14">
        <f t="shared" si="200"/>
        <v>575.49504000000013</v>
      </c>
    </row>
    <row r="175" spans="2:45" ht="18.899999999999999" customHeight="1" x14ac:dyDescent="0.2">
      <c r="B175" s="15">
        <v>172</v>
      </c>
      <c r="C175" s="18" t="s">
        <v>17</v>
      </c>
      <c r="D175" s="15" t="s">
        <v>18</v>
      </c>
      <c r="E175" s="15" t="s">
        <v>19</v>
      </c>
      <c r="F175" s="15">
        <v>7642461769</v>
      </c>
      <c r="G175" s="15" t="s">
        <v>31</v>
      </c>
      <c r="H175" s="15" t="s">
        <v>136</v>
      </c>
      <c r="I175" s="15" t="s">
        <v>142</v>
      </c>
      <c r="J175" s="15"/>
      <c r="K175" s="15" t="s">
        <v>23</v>
      </c>
      <c r="L175" s="15" t="s">
        <v>21</v>
      </c>
      <c r="M175" s="8" t="s">
        <v>143</v>
      </c>
      <c r="N175" s="15">
        <v>81260794</v>
      </c>
      <c r="O175" s="15" t="s">
        <v>202</v>
      </c>
      <c r="P175" s="15" t="s">
        <v>25</v>
      </c>
      <c r="Q175" s="15">
        <v>1200</v>
      </c>
      <c r="R175" s="15"/>
      <c r="S175" s="15" t="s">
        <v>25</v>
      </c>
      <c r="T175" s="20">
        <v>1</v>
      </c>
      <c r="U175" s="15">
        <v>1200</v>
      </c>
      <c r="V175" s="15"/>
      <c r="W175" s="17">
        <f t="shared" si="188"/>
        <v>1200</v>
      </c>
      <c r="X175" s="5">
        <f t="shared" si="189"/>
        <v>1200</v>
      </c>
      <c r="Y175" s="5">
        <f t="shared" si="190"/>
        <v>0</v>
      </c>
      <c r="Z175" s="6">
        <f t="shared" si="191"/>
        <v>1.2</v>
      </c>
      <c r="AA175" s="7">
        <v>1</v>
      </c>
      <c r="AB175" s="8" t="s">
        <v>418</v>
      </c>
      <c r="AC175" s="9">
        <v>3.84</v>
      </c>
      <c r="AD175" s="10">
        <f t="shared" si="192"/>
        <v>46.08</v>
      </c>
      <c r="AE175" s="11">
        <v>0.08</v>
      </c>
      <c r="AF175" s="10">
        <f t="shared" si="193"/>
        <v>0.96</v>
      </c>
      <c r="AG175" s="11">
        <v>11.04</v>
      </c>
      <c r="AH175" s="10">
        <f t="shared" si="194"/>
        <v>132.47999999999999</v>
      </c>
      <c r="AI175" s="9">
        <v>4.96</v>
      </c>
      <c r="AJ175" s="10">
        <f t="shared" si="195"/>
        <v>5.952</v>
      </c>
      <c r="AK175" s="11">
        <v>0</v>
      </c>
      <c r="AL175" s="10">
        <f t="shared" si="196"/>
        <v>0</v>
      </c>
      <c r="AM175" s="12">
        <v>2.4199999999999999E-2</v>
      </c>
      <c r="AN175" s="10">
        <f t="shared" si="197"/>
        <v>29.04</v>
      </c>
      <c r="AO175" s="13">
        <v>0.15540000000000001</v>
      </c>
      <c r="AP175" s="10">
        <f t="shared" si="198"/>
        <v>186.48000000000002</v>
      </c>
      <c r="AQ175" s="13">
        <v>13.25</v>
      </c>
      <c r="AR175" s="10">
        <f t="shared" si="203"/>
        <v>159</v>
      </c>
      <c r="AS175" s="14">
        <f t="shared" si="200"/>
        <v>559.99200000000008</v>
      </c>
    </row>
    <row r="176" spans="2:45" ht="18.899999999999999" customHeight="1" x14ac:dyDescent="0.2">
      <c r="B176" s="15">
        <v>173</v>
      </c>
      <c r="C176" s="18" t="s">
        <v>17</v>
      </c>
      <c r="D176" s="15" t="s">
        <v>18</v>
      </c>
      <c r="E176" s="15" t="s">
        <v>19</v>
      </c>
      <c r="F176" s="15">
        <v>7642461769</v>
      </c>
      <c r="G176" s="15" t="s">
        <v>31</v>
      </c>
      <c r="H176" s="15" t="s">
        <v>90</v>
      </c>
      <c r="I176" s="15" t="s">
        <v>134</v>
      </c>
      <c r="J176" s="15"/>
      <c r="K176" s="15" t="s">
        <v>23</v>
      </c>
      <c r="L176" s="15" t="s">
        <v>21</v>
      </c>
      <c r="M176" s="8" t="s">
        <v>135</v>
      </c>
      <c r="N176" s="15">
        <v>81260842</v>
      </c>
      <c r="O176" s="15" t="s">
        <v>202</v>
      </c>
      <c r="P176" s="15" t="s">
        <v>25</v>
      </c>
      <c r="Q176" s="15">
        <v>1000</v>
      </c>
      <c r="R176" s="15"/>
      <c r="S176" s="15" t="s">
        <v>25</v>
      </c>
      <c r="T176" s="20">
        <v>1</v>
      </c>
      <c r="U176" s="15">
        <v>1000</v>
      </c>
      <c r="V176" s="15"/>
      <c r="W176" s="17">
        <f t="shared" si="188"/>
        <v>1000</v>
      </c>
      <c r="X176" s="5">
        <f t="shared" si="189"/>
        <v>1000</v>
      </c>
      <c r="Y176" s="5">
        <f t="shared" si="190"/>
        <v>0</v>
      </c>
      <c r="Z176" s="6">
        <f t="shared" si="191"/>
        <v>1</v>
      </c>
      <c r="AA176" s="7">
        <v>1</v>
      </c>
      <c r="AB176" s="8" t="s">
        <v>418</v>
      </c>
      <c r="AC176" s="9">
        <v>3.84</v>
      </c>
      <c r="AD176" s="10">
        <f t="shared" si="192"/>
        <v>46.08</v>
      </c>
      <c r="AE176" s="11">
        <v>0.08</v>
      </c>
      <c r="AF176" s="10">
        <f t="shared" si="193"/>
        <v>0.96</v>
      </c>
      <c r="AG176" s="11">
        <v>11.04</v>
      </c>
      <c r="AH176" s="10">
        <f t="shared" si="194"/>
        <v>132.47999999999999</v>
      </c>
      <c r="AI176" s="9">
        <v>4.96</v>
      </c>
      <c r="AJ176" s="10">
        <f t="shared" si="195"/>
        <v>4.96</v>
      </c>
      <c r="AK176" s="11">
        <v>0</v>
      </c>
      <c r="AL176" s="10">
        <f t="shared" si="196"/>
        <v>0</v>
      </c>
      <c r="AM176" s="12">
        <v>2.4199999999999999E-2</v>
      </c>
      <c r="AN176" s="10">
        <f t="shared" si="197"/>
        <v>24.2</v>
      </c>
      <c r="AO176" s="13">
        <v>0.15540000000000001</v>
      </c>
      <c r="AP176" s="10">
        <f t="shared" si="198"/>
        <v>155.4</v>
      </c>
      <c r="AQ176" s="13">
        <v>13.25</v>
      </c>
      <c r="AR176" s="10">
        <f t="shared" si="203"/>
        <v>159</v>
      </c>
      <c r="AS176" s="14">
        <f t="shared" si="200"/>
        <v>523.07999999999993</v>
      </c>
    </row>
    <row r="177" spans="2:45" ht="18.899999999999999" customHeight="1" x14ac:dyDescent="0.2">
      <c r="B177" s="15">
        <v>174</v>
      </c>
      <c r="C177" s="18" t="s">
        <v>17</v>
      </c>
      <c r="D177" s="15" t="s">
        <v>18</v>
      </c>
      <c r="E177" s="15" t="s">
        <v>19</v>
      </c>
      <c r="F177" s="15">
        <v>7642461769</v>
      </c>
      <c r="G177" s="36" t="s">
        <v>20</v>
      </c>
      <c r="H177" s="36" t="s">
        <v>104</v>
      </c>
      <c r="I177" s="15"/>
      <c r="J177" s="18" t="s">
        <v>381</v>
      </c>
      <c r="K177" s="36" t="s">
        <v>23</v>
      </c>
      <c r="L177" s="15" t="s">
        <v>21</v>
      </c>
      <c r="M177" s="8" t="s">
        <v>378</v>
      </c>
      <c r="N177" s="36">
        <v>26278653</v>
      </c>
      <c r="O177" s="15" t="s">
        <v>202</v>
      </c>
      <c r="P177" s="15" t="s">
        <v>203</v>
      </c>
      <c r="Q177" s="15">
        <v>975</v>
      </c>
      <c r="R177" s="15"/>
      <c r="S177" s="15" t="s">
        <v>203</v>
      </c>
      <c r="T177" s="20">
        <v>2</v>
      </c>
      <c r="U177" s="15">
        <v>975</v>
      </c>
      <c r="V177" s="15"/>
      <c r="W177" s="17">
        <f t="shared" si="188"/>
        <v>975</v>
      </c>
      <c r="X177" s="5">
        <f t="shared" si="189"/>
        <v>975</v>
      </c>
      <c r="Y177" s="5">
        <f t="shared" si="190"/>
        <v>0</v>
      </c>
      <c r="Z177" s="6">
        <f t="shared" si="191"/>
        <v>0.97499999999999998</v>
      </c>
      <c r="AA177" s="7">
        <v>1</v>
      </c>
      <c r="AB177" s="8" t="s">
        <v>418</v>
      </c>
      <c r="AC177" s="9">
        <v>3.84</v>
      </c>
      <c r="AD177" s="10">
        <f t="shared" si="192"/>
        <v>46.08</v>
      </c>
      <c r="AE177" s="11">
        <v>0.08</v>
      </c>
      <c r="AF177" s="10">
        <f t="shared" si="193"/>
        <v>1.92</v>
      </c>
      <c r="AG177" s="11">
        <v>6.88</v>
      </c>
      <c r="AH177" s="10">
        <f t="shared" si="194"/>
        <v>165.12</v>
      </c>
      <c r="AI177" s="9">
        <v>4.96</v>
      </c>
      <c r="AJ177" s="10">
        <f t="shared" si="195"/>
        <v>4.8360000000000003</v>
      </c>
      <c r="AK177" s="11">
        <v>0</v>
      </c>
      <c r="AL177" s="10">
        <f t="shared" si="196"/>
        <v>0</v>
      </c>
      <c r="AM177" s="12">
        <v>2.4199999999999999E-2</v>
      </c>
      <c r="AN177" s="10">
        <f t="shared" si="197"/>
        <v>23.594999999999999</v>
      </c>
      <c r="AO177" s="13">
        <v>0.2427</v>
      </c>
      <c r="AP177" s="10">
        <f t="shared" si="198"/>
        <v>236.63249999999999</v>
      </c>
      <c r="AQ177" s="13">
        <v>13.25</v>
      </c>
      <c r="AR177" s="10">
        <f t="shared" si="203"/>
        <v>159</v>
      </c>
      <c r="AS177" s="14">
        <f t="shared" si="200"/>
        <v>637.18349999999998</v>
      </c>
    </row>
    <row r="178" spans="2:45" ht="18.899999999999999" customHeight="1" x14ac:dyDescent="0.2">
      <c r="B178" s="15">
        <v>175</v>
      </c>
      <c r="C178" s="18" t="s">
        <v>17</v>
      </c>
      <c r="D178" s="15" t="s">
        <v>18</v>
      </c>
      <c r="E178" s="15" t="s">
        <v>19</v>
      </c>
      <c r="F178" s="15">
        <v>7642461769</v>
      </c>
      <c r="G178" s="15"/>
      <c r="H178" s="15" t="s">
        <v>35</v>
      </c>
      <c r="I178" s="15"/>
      <c r="J178" s="15" t="s">
        <v>438</v>
      </c>
      <c r="K178" s="36" t="s">
        <v>23</v>
      </c>
      <c r="L178" s="15" t="s">
        <v>21</v>
      </c>
      <c r="M178" s="8" t="s">
        <v>432</v>
      </c>
      <c r="N178" s="15">
        <v>63048586</v>
      </c>
      <c r="O178" s="15" t="s">
        <v>202</v>
      </c>
      <c r="P178" s="29"/>
      <c r="Q178" s="29"/>
      <c r="R178" s="29"/>
      <c r="S178" s="15" t="s">
        <v>203</v>
      </c>
      <c r="T178" s="20">
        <v>13</v>
      </c>
      <c r="U178" s="15">
        <v>560</v>
      </c>
      <c r="V178" s="15"/>
      <c r="W178" s="17">
        <f t="shared" ref="W178" si="204">U178+V178</f>
        <v>560</v>
      </c>
      <c r="X178" s="5">
        <f t="shared" ref="X178" si="205">U178</f>
        <v>560</v>
      </c>
      <c r="Y178" s="5">
        <f t="shared" ref="Y178" si="206">V178</f>
        <v>0</v>
      </c>
      <c r="Z178" s="6">
        <f t="shared" ref="Z178" si="207">(X178+Y178)/1000</f>
        <v>0.56000000000000005</v>
      </c>
      <c r="AA178" s="7">
        <v>1</v>
      </c>
      <c r="AB178" s="8" t="s">
        <v>418</v>
      </c>
      <c r="AC178" s="9">
        <v>3.84</v>
      </c>
      <c r="AD178" s="10">
        <f t="shared" ref="AD178" si="208">AC178*AB178*AA178</f>
        <v>46.08</v>
      </c>
      <c r="AE178" s="11">
        <v>0.08</v>
      </c>
      <c r="AF178" s="10">
        <f t="shared" ref="AF178" si="209">AE178*AB178*T178</f>
        <v>12.48</v>
      </c>
      <c r="AG178" s="11">
        <v>6.88</v>
      </c>
      <c r="AH178" s="10">
        <f t="shared" ref="AH178" si="210">AG178*AB178*T178</f>
        <v>1073.28</v>
      </c>
      <c r="AI178" s="9">
        <v>4.96</v>
      </c>
      <c r="AJ178" s="10">
        <f t="shared" ref="AJ178" si="211">AI178*Z178</f>
        <v>2.7776000000000001</v>
      </c>
      <c r="AK178" s="11">
        <v>0</v>
      </c>
      <c r="AL178" s="10">
        <f t="shared" ref="AL178" si="212">AK178*Z178</f>
        <v>0</v>
      </c>
      <c r="AM178" s="12">
        <v>2.4199999999999999E-2</v>
      </c>
      <c r="AN178" s="10">
        <f t="shared" ref="AN178" si="213">AM178*W178</f>
        <v>13.552</v>
      </c>
      <c r="AO178" s="13">
        <v>0.2427</v>
      </c>
      <c r="AP178" s="10">
        <f t="shared" ref="AP178" si="214">AO178*W178</f>
        <v>135.91200000000001</v>
      </c>
      <c r="AQ178" s="13">
        <v>13.25</v>
      </c>
      <c r="AR178" s="10">
        <f t="shared" ref="AR178" si="215">(AQ178*12)</f>
        <v>159</v>
      </c>
      <c r="AS178" s="14">
        <f t="shared" ref="AS178" si="216">AR178+AP178+AN178+AJ178+AH178+AF178+AD178+AL178</f>
        <v>1443.0816</v>
      </c>
    </row>
    <row r="179" spans="2:45" ht="18.899999999999999" customHeight="1" x14ac:dyDescent="0.2">
      <c r="B179" s="15">
        <v>176</v>
      </c>
      <c r="C179" s="18" t="s">
        <v>17</v>
      </c>
      <c r="D179" s="15" t="s">
        <v>18</v>
      </c>
      <c r="E179" s="15" t="s">
        <v>19</v>
      </c>
      <c r="F179" s="15">
        <v>7642461769</v>
      </c>
      <c r="G179" s="15"/>
      <c r="H179" s="15" t="s">
        <v>443</v>
      </c>
      <c r="I179" s="15"/>
      <c r="J179" s="15" t="s">
        <v>442</v>
      </c>
      <c r="K179" s="36" t="s">
        <v>23</v>
      </c>
      <c r="L179" s="15" t="s">
        <v>21</v>
      </c>
      <c r="M179" s="8" t="s">
        <v>433</v>
      </c>
      <c r="N179" s="15">
        <v>3102498</v>
      </c>
      <c r="O179" s="15" t="s">
        <v>202</v>
      </c>
      <c r="P179" s="29"/>
      <c r="Q179" s="29"/>
      <c r="R179" s="29"/>
      <c r="S179" s="15" t="s">
        <v>203</v>
      </c>
      <c r="T179" s="20">
        <v>16</v>
      </c>
      <c r="U179" s="15">
        <v>100</v>
      </c>
      <c r="V179" s="15"/>
      <c r="W179" s="17">
        <f t="shared" ref="W179" si="217">U179+V179</f>
        <v>100</v>
      </c>
      <c r="X179" s="5">
        <f t="shared" ref="X179" si="218">U179</f>
        <v>100</v>
      </c>
      <c r="Y179" s="5">
        <f t="shared" ref="Y179" si="219">V179</f>
        <v>0</v>
      </c>
      <c r="Z179" s="6">
        <f t="shared" ref="Z179" si="220">(X179+Y179)/1000</f>
        <v>0.1</v>
      </c>
      <c r="AA179" s="7">
        <v>1</v>
      </c>
      <c r="AB179" s="8" t="s">
        <v>418</v>
      </c>
      <c r="AC179" s="9">
        <v>3.84</v>
      </c>
      <c r="AD179" s="10">
        <f t="shared" ref="AD179" si="221">AC179*AB179*AA179</f>
        <v>46.08</v>
      </c>
      <c r="AE179" s="11">
        <v>0.08</v>
      </c>
      <c r="AF179" s="10">
        <f t="shared" ref="AF179" si="222">AE179*AB179*T179</f>
        <v>15.36</v>
      </c>
      <c r="AG179" s="11">
        <v>6.88</v>
      </c>
      <c r="AH179" s="10">
        <f t="shared" ref="AH179" si="223">AG179*AB179*T179</f>
        <v>1320.96</v>
      </c>
      <c r="AI179" s="9">
        <v>4.96</v>
      </c>
      <c r="AJ179" s="10">
        <f t="shared" ref="AJ179" si="224">AI179*Z179</f>
        <v>0.496</v>
      </c>
      <c r="AK179" s="11">
        <v>0</v>
      </c>
      <c r="AL179" s="10">
        <f t="shared" ref="AL179" si="225">AK179*Z179</f>
        <v>0</v>
      </c>
      <c r="AM179" s="12">
        <v>2.4199999999999999E-2</v>
      </c>
      <c r="AN179" s="10">
        <f t="shared" ref="AN179" si="226">AM179*W179</f>
        <v>2.42</v>
      </c>
      <c r="AO179" s="13">
        <v>0.2427</v>
      </c>
      <c r="AP179" s="10">
        <f t="shared" ref="AP179" si="227">AO179*W179</f>
        <v>24.27</v>
      </c>
      <c r="AQ179" s="13">
        <v>13.25</v>
      </c>
      <c r="AR179" s="10">
        <f t="shared" ref="AR179" si="228">(AQ179*12)</f>
        <v>159</v>
      </c>
      <c r="AS179" s="14">
        <f t="shared" ref="AS179" si="229">AR179+AP179+AN179+AJ179+AH179+AF179+AD179+AL179</f>
        <v>1568.5859999999998</v>
      </c>
    </row>
    <row r="180" spans="2:45" ht="18.899999999999999" customHeight="1" x14ac:dyDescent="0.2">
      <c r="B180" s="15">
        <v>177</v>
      </c>
      <c r="C180" s="18" t="s">
        <v>17</v>
      </c>
      <c r="D180" s="15" t="s">
        <v>18</v>
      </c>
      <c r="E180" s="15" t="s">
        <v>19</v>
      </c>
      <c r="F180" s="15">
        <v>7642461769</v>
      </c>
      <c r="G180" s="36" t="s">
        <v>327</v>
      </c>
      <c r="H180" s="36" t="s">
        <v>68</v>
      </c>
      <c r="I180" s="15" t="s">
        <v>336</v>
      </c>
      <c r="J180" s="15"/>
      <c r="K180" s="36" t="s">
        <v>23</v>
      </c>
      <c r="L180" s="15" t="s">
        <v>21</v>
      </c>
      <c r="M180" s="8" t="s">
        <v>337</v>
      </c>
      <c r="N180" s="36">
        <v>91573655</v>
      </c>
      <c r="O180" s="15" t="s">
        <v>202</v>
      </c>
      <c r="P180" s="15" t="s">
        <v>203</v>
      </c>
      <c r="Q180" s="15">
        <v>11536</v>
      </c>
      <c r="R180" s="15"/>
      <c r="S180" s="15" t="s">
        <v>203</v>
      </c>
      <c r="T180" s="20">
        <v>33</v>
      </c>
      <c r="U180" s="15">
        <v>11536</v>
      </c>
      <c r="V180" s="15"/>
      <c r="W180" s="17">
        <f t="shared" ref="W180:W183" si="230">U180+V180</f>
        <v>11536</v>
      </c>
      <c r="X180" s="5">
        <f t="shared" ref="X180:X183" si="231">U180</f>
        <v>11536</v>
      </c>
      <c r="Y180" s="5">
        <f t="shared" ref="Y180:Y183" si="232">V180</f>
        <v>0</v>
      </c>
      <c r="Z180" s="6">
        <f t="shared" ref="Z180:Z183" si="233">(X180+Y180)/1000</f>
        <v>11.536</v>
      </c>
      <c r="AA180" s="7">
        <v>1</v>
      </c>
      <c r="AB180" s="8" t="s">
        <v>418</v>
      </c>
      <c r="AC180" s="9">
        <v>3.84</v>
      </c>
      <c r="AD180" s="10">
        <f t="shared" ref="AD180:AD183" si="234">AC180*AB180*AA180</f>
        <v>46.08</v>
      </c>
      <c r="AE180" s="11">
        <v>0.08</v>
      </c>
      <c r="AF180" s="10">
        <f t="shared" ref="AF180:AF183" si="235">AE180*AB180*T180</f>
        <v>31.68</v>
      </c>
      <c r="AG180" s="11">
        <v>6.88</v>
      </c>
      <c r="AH180" s="10">
        <f t="shared" ref="AH180:AH183" si="236">AG180*AB180*T180</f>
        <v>2724.48</v>
      </c>
      <c r="AI180" s="9">
        <v>4.96</v>
      </c>
      <c r="AJ180" s="10">
        <f t="shared" ref="AJ180:AJ183" si="237">AI180*Z180</f>
        <v>57.218559999999997</v>
      </c>
      <c r="AK180" s="11">
        <v>0</v>
      </c>
      <c r="AL180" s="10">
        <f t="shared" ref="AL180:AL183" si="238">AK180*Z180</f>
        <v>0</v>
      </c>
      <c r="AM180" s="12">
        <v>2.4199999999999999E-2</v>
      </c>
      <c r="AN180" s="10">
        <f t="shared" ref="AN180:AN183" si="239">AM180*W180</f>
        <v>279.1712</v>
      </c>
      <c r="AO180" s="13">
        <v>0.2427</v>
      </c>
      <c r="AP180" s="10">
        <f t="shared" ref="AP180:AP183" si="240">AO180*W180</f>
        <v>2799.7872000000002</v>
      </c>
      <c r="AQ180" s="13">
        <v>0.1024</v>
      </c>
      <c r="AR180" s="10">
        <f>(AQ180*W180)/2</f>
        <v>590.64319999999998</v>
      </c>
      <c r="AS180" s="14">
        <f t="shared" ref="AS180:AS183" si="241">AR180+AP180+AN180+AJ180+AH180+AF180+AD180+AL180</f>
        <v>6529.06016</v>
      </c>
    </row>
    <row r="181" spans="2:45" ht="18.899999999999999" customHeight="1" x14ac:dyDescent="0.2">
      <c r="B181" s="15">
        <v>178</v>
      </c>
      <c r="C181" s="18" t="s">
        <v>17</v>
      </c>
      <c r="D181" s="15" t="s">
        <v>18</v>
      </c>
      <c r="E181" s="15" t="s">
        <v>19</v>
      </c>
      <c r="F181" s="15">
        <v>7642461769</v>
      </c>
      <c r="G181" s="36" t="s">
        <v>327</v>
      </c>
      <c r="H181" s="36" t="s">
        <v>68</v>
      </c>
      <c r="I181" s="15" t="s">
        <v>338</v>
      </c>
      <c r="J181" s="15"/>
      <c r="K181" s="36" t="s">
        <v>23</v>
      </c>
      <c r="L181" s="15" t="s">
        <v>21</v>
      </c>
      <c r="M181" s="8" t="s">
        <v>339</v>
      </c>
      <c r="N181" s="32" t="s">
        <v>340</v>
      </c>
      <c r="O181" s="15" t="s">
        <v>202</v>
      </c>
      <c r="P181" s="15" t="s">
        <v>203</v>
      </c>
      <c r="Q181" s="15">
        <v>1450</v>
      </c>
      <c r="R181" s="15"/>
      <c r="S181" s="15" t="s">
        <v>203</v>
      </c>
      <c r="T181" s="20">
        <v>7</v>
      </c>
      <c r="U181" s="15">
        <v>1450</v>
      </c>
      <c r="V181" s="15"/>
      <c r="W181" s="17">
        <f t="shared" si="230"/>
        <v>1450</v>
      </c>
      <c r="X181" s="5">
        <f t="shared" si="231"/>
        <v>1450</v>
      </c>
      <c r="Y181" s="5">
        <f t="shared" si="232"/>
        <v>0</v>
      </c>
      <c r="Z181" s="6">
        <f t="shared" si="233"/>
        <v>1.45</v>
      </c>
      <c r="AA181" s="7">
        <v>1</v>
      </c>
      <c r="AB181" s="8" t="s">
        <v>418</v>
      </c>
      <c r="AC181" s="9">
        <v>3.84</v>
      </c>
      <c r="AD181" s="10">
        <f t="shared" si="234"/>
        <v>46.08</v>
      </c>
      <c r="AE181" s="11">
        <v>0.08</v>
      </c>
      <c r="AF181" s="10">
        <f t="shared" si="235"/>
        <v>6.72</v>
      </c>
      <c r="AG181" s="11">
        <v>6.88</v>
      </c>
      <c r="AH181" s="10">
        <f t="shared" si="236"/>
        <v>577.92000000000007</v>
      </c>
      <c r="AI181" s="9">
        <v>4.96</v>
      </c>
      <c r="AJ181" s="10">
        <f t="shared" si="237"/>
        <v>7.1920000000000002</v>
      </c>
      <c r="AK181" s="11">
        <v>0</v>
      </c>
      <c r="AL181" s="10">
        <f t="shared" si="238"/>
        <v>0</v>
      </c>
      <c r="AM181" s="12">
        <v>2.4199999999999999E-2</v>
      </c>
      <c r="AN181" s="10">
        <f t="shared" si="239"/>
        <v>35.089999999999996</v>
      </c>
      <c r="AO181" s="13">
        <v>0.2427</v>
      </c>
      <c r="AP181" s="10">
        <f t="shared" si="240"/>
        <v>351.91500000000002</v>
      </c>
      <c r="AQ181" s="13">
        <v>13.25</v>
      </c>
      <c r="AR181" s="10">
        <f>(AQ181*12)</f>
        <v>159</v>
      </c>
      <c r="AS181" s="14">
        <f t="shared" si="241"/>
        <v>1183.9170000000001</v>
      </c>
    </row>
    <row r="182" spans="2:45" ht="18.899999999999999" customHeight="1" x14ac:dyDescent="0.2">
      <c r="B182" s="15">
        <v>179</v>
      </c>
      <c r="C182" s="18" t="s">
        <v>17</v>
      </c>
      <c r="D182" s="15" t="s">
        <v>18</v>
      </c>
      <c r="E182" s="15" t="s">
        <v>19</v>
      </c>
      <c r="F182" s="15">
        <v>7642461769</v>
      </c>
      <c r="G182" s="36" t="s">
        <v>327</v>
      </c>
      <c r="H182" s="36" t="s">
        <v>129</v>
      </c>
      <c r="I182" s="15"/>
      <c r="J182" s="15"/>
      <c r="K182" s="36" t="s">
        <v>23</v>
      </c>
      <c r="L182" s="15" t="s">
        <v>21</v>
      </c>
      <c r="M182" s="8" t="s">
        <v>343</v>
      </c>
      <c r="N182" s="36">
        <v>63021406</v>
      </c>
      <c r="O182" s="15" t="s">
        <v>202</v>
      </c>
      <c r="P182" s="15" t="s">
        <v>203</v>
      </c>
      <c r="Q182" s="15">
        <v>1382</v>
      </c>
      <c r="R182" s="15"/>
      <c r="S182" s="15" t="s">
        <v>203</v>
      </c>
      <c r="T182" s="20">
        <v>7</v>
      </c>
      <c r="U182" s="15">
        <v>1382</v>
      </c>
      <c r="V182" s="15"/>
      <c r="W182" s="17">
        <f t="shared" si="230"/>
        <v>1382</v>
      </c>
      <c r="X182" s="5">
        <f t="shared" si="231"/>
        <v>1382</v>
      </c>
      <c r="Y182" s="5">
        <f t="shared" si="232"/>
        <v>0</v>
      </c>
      <c r="Z182" s="6">
        <f t="shared" si="233"/>
        <v>1.3819999999999999</v>
      </c>
      <c r="AA182" s="7">
        <v>1</v>
      </c>
      <c r="AB182" s="8" t="s">
        <v>418</v>
      </c>
      <c r="AC182" s="9">
        <v>3.84</v>
      </c>
      <c r="AD182" s="10">
        <f t="shared" si="234"/>
        <v>46.08</v>
      </c>
      <c r="AE182" s="11">
        <v>0.08</v>
      </c>
      <c r="AF182" s="10">
        <f t="shared" si="235"/>
        <v>6.72</v>
      </c>
      <c r="AG182" s="11">
        <v>6.88</v>
      </c>
      <c r="AH182" s="10">
        <f t="shared" si="236"/>
        <v>577.92000000000007</v>
      </c>
      <c r="AI182" s="9">
        <v>4.96</v>
      </c>
      <c r="AJ182" s="10">
        <f t="shared" si="237"/>
        <v>6.8547199999999995</v>
      </c>
      <c r="AK182" s="11">
        <v>0</v>
      </c>
      <c r="AL182" s="10">
        <f t="shared" si="238"/>
        <v>0</v>
      </c>
      <c r="AM182" s="12">
        <v>2.4199999999999999E-2</v>
      </c>
      <c r="AN182" s="10">
        <f t="shared" si="239"/>
        <v>33.444400000000002</v>
      </c>
      <c r="AO182" s="13">
        <v>0.2427</v>
      </c>
      <c r="AP182" s="10">
        <f t="shared" si="240"/>
        <v>335.41140000000001</v>
      </c>
      <c r="AQ182" s="13">
        <v>13.25</v>
      </c>
      <c r="AR182" s="10">
        <f t="shared" ref="AR182:AR183" si="242">(AQ182*12)</f>
        <v>159</v>
      </c>
      <c r="AS182" s="14">
        <f t="shared" si="241"/>
        <v>1165.4305200000001</v>
      </c>
    </row>
    <row r="183" spans="2:45" ht="18.899999999999999" customHeight="1" x14ac:dyDescent="0.2">
      <c r="B183" s="15">
        <v>180</v>
      </c>
      <c r="C183" s="18" t="s">
        <v>17</v>
      </c>
      <c r="D183" s="15" t="s">
        <v>18</v>
      </c>
      <c r="E183" s="15" t="s">
        <v>19</v>
      </c>
      <c r="F183" s="15">
        <v>7642461769</v>
      </c>
      <c r="G183" s="36" t="s">
        <v>327</v>
      </c>
      <c r="H183" s="36" t="s">
        <v>68</v>
      </c>
      <c r="I183" s="15" t="s">
        <v>344</v>
      </c>
      <c r="J183" s="15"/>
      <c r="K183" s="36" t="s">
        <v>23</v>
      </c>
      <c r="L183" s="15" t="s">
        <v>21</v>
      </c>
      <c r="M183" s="8" t="s">
        <v>345</v>
      </c>
      <c r="N183" s="36">
        <v>10544187</v>
      </c>
      <c r="O183" s="15" t="s">
        <v>202</v>
      </c>
      <c r="P183" s="15" t="s">
        <v>203</v>
      </c>
      <c r="Q183" s="15">
        <v>2194</v>
      </c>
      <c r="R183" s="15"/>
      <c r="S183" s="15" t="s">
        <v>203</v>
      </c>
      <c r="T183" s="20">
        <v>7</v>
      </c>
      <c r="U183" s="15">
        <v>2194</v>
      </c>
      <c r="V183" s="15"/>
      <c r="W183" s="17">
        <f t="shared" si="230"/>
        <v>2194</v>
      </c>
      <c r="X183" s="5">
        <f t="shared" si="231"/>
        <v>2194</v>
      </c>
      <c r="Y183" s="5">
        <f t="shared" si="232"/>
        <v>0</v>
      </c>
      <c r="Z183" s="6">
        <f t="shared" si="233"/>
        <v>2.194</v>
      </c>
      <c r="AA183" s="7">
        <v>1</v>
      </c>
      <c r="AB183" s="8" t="s">
        <v>418</v>
      </c>
      <c r="AC183" s="9">
        <v>3.84</v>
      </c>
      <c r="AD183" s="10">
        <f t="shared" si="234"/>
        <v>46.08</v>
      </c>
      <c r="AE183" s="11">
        <v>0.08</v>
      </c>
      <c r="AF183" s="10">
        <f t="shared" si="235"/>
        <v>6.72</v>
      </c>
      <c r="AG183" s="11">
        <v>6.88</v>
      </c>
      <c r="AH183" s="10">
        <f t="shared" si="236"/>
        <v>577.92000000000007</v>
      </c>
      <c r="AI183" s="9">
        <v>4.96</v>
      </c>
      <c r="AJ183" s="10">
        <f t="shared" si="237"/>
        <v>10.882239999999999</v>
      </c>
      <c r="AK183" s="11">
        <v>0</v>
      </c>
      <c r="AL183" s="10">
        <f t="shared" si="238"/>
        <v>0</v>
      </c>
      <c r="AM183" s="12">
        <v>2.4199999999999999E-2</v>
      </c>
      <c r="AN183" s="10">
        <f t="shared" si="239"/>
        <v>53.094799999999999</v>
      </c>
      <c r="AO183" s="13">
        <v>0.2427</v>
      </c>
      <c r="AP183" s="10">
        <f t="shared" si="240"/>
        <v>532.48379999999997</v>
      </c>
      <c r="AQ183" s="13">
        <v>13.25</v>
      </c>
      <c r="AR183" s="10">
        <f t="shared" si="242"/>
        <v>159</v>
      </c>
      <c r="AS183" s="14">
        <f t="shared" si="241"/>
        <v>1386.18084</v>
      </c>
    </row>
    <row r="184" spans="2:45" ht="18.899999999999999" customHeight="1" x14ac:dyDescent="0.2">
      <c r="B184" s="15">
        <v>181</v>
      </c>
      <c r="C184" s="18" t="s">
        <v>17</v>
      </c>
      <c r="D184" s="15" t="s">
        <v>18</v>
      </c>
      <c r="E184" s="15" t="s">
        <v>19</v>
      </c>
      <c r="F184" s="15">
        <v>7642461769</v>
      </c>
      <c r="G184" s="36" t="s">
        <v>327</v>
      </c>
      <c r="H184" s="36" t="s">
        <v>334</v>
      </c>
      <c r="I184" s="15" t="s">
        <v>466</v>
      </c>
      <c r="J184" s="15"/>
      <c r="K184" s="36" t="s">
        <v>23</v>
      </c>
      <c r="L184" s="15" t="s">
        <v>21</v>
      </c>
      <c r="M184" s="8" t="s">
        <v>335</v>
      </c>
      <c r="N184" s="36">
        <v>63008739</v>
      </c>
      <c r="O184" s="15" t="s">
        <v>202</v>
      </c>
      <c r="P184" s="15" t="s">
        <v>203</v>
      </c>
      <c r="Q184" s="15">
        <v>450</v>
      </c>
      <c r="R184" s="15"/>
      <c r="S184" s="15" t="s">
        <v>203</v>
      </c>
      <c r="T184" s="20">
        <v>6</v>
      </c>
      <c r="U184" s="15">
        <v>450</v>
      </c>
      <c r="V184" s="15"/>
      <c r="W184" s="17">
        <f t="shared" ref="W184:W190" si="243">U184+V184</f>
        <v>450</v>
      </c>
      <c r="X184" s="5">
        <f t="shared" ref="X184:X190" si="244">U184</f>
        <v>450</v>
      </c>
      <c r="Y184" s="5">
        <f t="shared" ref="Y184:Y190" si="245">V184</f>
        <v>0</v>
      </c>
      <c r="Z184" s="6">
        <f t="shared" ref="Z184:Z190" si="246">(X184+Y184)/1000</f>
        <v>0.45</v>
      </c>
      <c r="AA184" s="7">
        <v>1</v>
      </c>
      <c r="AB184" s="8" t="s">
        <v>418</v>
      </c>
      <c r="AC184" s="9">
        <v>3.84</v>
      </c>
      <c r="AD184" s="10">
        <f t="shared" ref="AD184:AD190" si="247">AC184*AB184*AA184</f>
        <v>46.08</v>
      </c>
      <c r="AE184" s="11">
        <v>0.08</v>
      </c>
      <c r="AF184" s="10">
        <f t="shared" ref="AF184:AF190" si="248">AE184*AB184*T184</f>
        <v>5.76</v>
      </c>
      <c r="AG184" s="11">
        <v>6.88</v>
      </c>
      <c r="AH184" s="10">
        <f t="shared" ref="AH184:AH190" si="249">AG184*AB184*T184</f>
        <v>495.36</v>
      </c>
      <c r="AI184" s="9">
        <v>4.96</v>
      </c>
      <c r="AJ184" s="10">
        <f t="shared" ref="AJ184:AJ190" si="250">AI184*Z184</f>
        <v>2.2320000000000002</v>
      </c>
      <c r="AK184" s="11">
        <v>0</v>
      </c>
      <c r="AL184" s="10">
        <f t="shared" ref="AL184:AL190" si="251">AK184*Z184</f>
        <v>0</v>
      </c>
      <c r="AM184" s="12">
        <v>2.4199999999999999E-2</v>
      </c>
      <c r="AN184" s="10">
        <f t="shared" ref="AN184:AN190" si="252">AM184*W184</f>
        <v>10.89</v>
      </c>
      <c r="AO184" s="13">
        <v>0.2427</v>
      </c>
      <c r="AP184" s="10">
        <f t="shared" ref="AP184:AP190" si="253">AO184*W184</f>
        <v>109.215</v>
      </c>
      <c r="AQ184" s="13">
        <v>13.25</v>
      </c>
      <c r="AR184" s="10">
        <f>(AQ184*12)</f>
        <v>159</v>
      </c>
      <c r="AS184" s="14">
        <f t="shared" ref="AS184:AS190" si="254">AR184+AP184+AN184+AJ184+AH184+AF184+AD184+AL184</f>
        <v>828.53700000000015</v>
      </c>
    </row>
    <row r="185" spans="2:45" ht="18.899999999999999" customHeight="1" x14ac:dyDescent="0.2">
      <c r="B185" s="15">
        <v>182</v>
      </c>
      <c r="C185" s="18" t="s">
        <v>17</v>
      </c>
      <c r="D185" s="15" t="s">
        <v>18</v>
      </c>
      <c r="E185" s="15" t="s">
        <v>19</v>
      </c>
      <c r="F185" s="15">
        <v>7642461769</v>
      </c>
      <c r="G185" s="36" t="s">
        <v>332</v>
      </c>
      <c r="H185" s="36" t="s">
        <v>74</v>
      </c>
      <c r="I185" s="15"/>
      <c r="J185" s="15"/>
      <c r="K185" s="36" t="s">
        <v>23</v>
      </c>
      <c r="L185" s="15" t="s">
        <v>21</v>
      </c>
      <c r="M185" s="8" t="s">
        <v>333</v>
      </c>
      <c r="N185" s="36">
        <v>10809712</v>
      </c>
      <c r="O185" s="15" t="s">
        <v>202</v>
      </c>
      <c r="P185" s="15" t="s">
        <v>203</v>
      </c>
      <c r="Q185" s="15">
        <v>3925</v>
      </c>
      <c r="R185" s="15"/>
      <c r="S185" s="15" t="s">
        <v>203</v>
      </c>
      <c r="T185" s="20">
        <v>23</v>
      </c>
      <c r="U185" s="15">
        <v>3925</v>
      </c>
      <c r="V185" s="15"/>
      <c r="W185" s="17">
        <f t="shared" si="243"/>
        <v>3925</v>
      </c>
      <c r="X185" s="5">
        <f t="shared" si="244"/>
        <v>3925</v>
      </c>
      <c r="Y185" s="5">
        <f t="shared" si="245"/>
        <v>0</v>
      </c>
      <c r="Z185" s="6">
        <f t="shared" si="246"/>
        <v>3.9249999999999998</v>
      </c>
      <c r="AA185" s="7">
        <v>1</v>
      </c>
      <c r="AB185" s="8" t="s">
        <v>418</v>
      </c>
      <c r="AC185" s="9">
        <v>3.84</v>
      </c>
      <c r="AD185" s="10">
        <f t="shared" si="247"/>
        <v>46.08</v>
      </c>
      <c r="AE185" s="11">
        <v>0.08</v>
      </c>
      <c r="AF185" s="10">
        <f t="shared" si="248"/>
        <v>22.08</v>
      </c>
      <c r="AG185" s="11">
        <v>6.88</v>
      </c>
      <c r="AH185" s="10">
        <f t="shared" si="249"/>
        <v>1898.88</v>
      </c>
      <c r="AI185" s="9">
        <v>4.96</v>
      </c>
      <c r="AJ185" s="10">
        <f t="shared" si="250"/>
        <v>19.468</v>
      </c>
      <c r="AK185" s="11">
        <v>0</v>
      </c>
      <c r="AL185" s="10">
        <f t="shared" si="251"/>
        <v>0</v>
      </c>
      <c r="AM185" s="12">
        <v>2.4199999999999999E-2</v>
      </c>
      <c r="AN185" s="10">
        <f t="shared" si="252"/>
        <v>94.984999999999999</v>
      </c>
      <c r="AO185" s="13">
        <v>0.2427</v>
      </c>
      <c r="AP185" s="10">
        <f t="shared" si="253"/>
        <v>952.59749999999997</v>
      </c>
      <c r="AQ185" s="13">
        <v>0.1024</v>
      </c>
      <c r="AR185" s="10">
        <f>(AQ185*W185)/2</f>
        <v>200.96</v>
      </c>
      <c r="AS185" s="14">
        <f t="shared" si="254"/>
        <v>3235.0504999999998</v>
      </c>
    </row>
    <row r="186" spans="2:45" ht="18.899999999999999" customHeight="1" x14ac:dyDescent="0.2">
      <c r="B186" s="15">
        <v>183</v>
      </c>
      <c r="C186" s="18" t="s">
        <v>17</v>
      </c>
      <c r="D186" s="15" t="s">
        <v>18</v>
      </c>
      <c r="E186" s="15" t="s">
        <v>19</v>
      </c>
      <c r="F186" s="15">
        <v>7642461769</v>
      </c>
      <c r="G186" s="36" t="s">
        <v>330</v>
      </c>
      <c r="H186" s="36" t="s">
        <v>74</v>
      </c>
      <c r="I186" s="15"/>
      <c r="J186" s="15"/>
      <c r="K186" s="36" t="s">
        <v>23</v>
      </c>
      <c r="L186" s="15" t="s">
        <v>21</v>
      </c>
      <c r="M186" s="8" t="s">
        <v>331</v>
      </c>
      <c r="N186" s="36">
        <v>7728228</v>
      </c>
      <c r="O186" s="15" t="s">
        <v>202</v>
      </c>
      <c r="P186" s="15" t="s">
        <v>203</v>
      </c>
      <c r="Q186" s="15">
        <v>670</v>
      </c>
      <c r="R186" s="15"/>
      <c r="S186" s="15" t="s">
        <v>203</v>
      </c>
      <c r="T186" s="20">
        <v>7</v>
      </c>
      <c r="U186" s="15">
        <v>670</v>
      </c>
      <c r="V186" s="15"/>
      <c r="W186" s="17">
        <f t="shared" si="243"/>
        <v>670</v>
      </c>
      <c r="X186" s="5">
        <f t="shared" si="244"/>
        <v>670</v>
      </c>
      <c r="Y186" s="5">
        <f t="shared" si="245"/>
        <v>0</v>
      </c>
      <c r="Z186" s="6">
        <f t="shared" si="246"/>
        <v>0.67</v>
      </c>
      <c r="AA186" s="7">
        <v>1</v>
      </c>
      <c r="AB186" s="8" t="s">
        <v>418</v>
      </c>
      <c r="AC186" s="9">
        <v>3.84</v>
      </c>
      <c r="AD186" s="10">
        <f t="shared" si="247"/>
        <v>46.08</v>
      </c>
      <c r="AE186" s="11">
        <v>0.08</v>
      </c>
      <c r="AF186" s="10">
        <f t="shared" si="248"/>
        <v>6.72</v>
      </c>
      <c r="AG186" s="11">
        <v>6.88</v>
      </c>
      <c r="AH186" s="10">
        <f t="shared" si="249"/>
        <v>577.92000000000007</v>
      </c>
      <c r="AI186" s="9">
        <v>4.96</v>
      </c>
      <c r="AJ186" s="10">
        <f t="shared" si="250"/>
        <v>3.3232000000000004</v>
      </c>
      <c r="AK186" s="11">
        <v>0</v>
      </c>
      <c r="AL186" s="10">
        <f t="shared" si="251"/>
        <v>0</v>
      </c>
      <c r="AM186" s="12">
        <v>2.4199999999999999E-2</v>
      </c>
      <c r="AN186" s="10">
        <f t="shared" si="252"/>
        <v>16.213999999999999</v>
      </c>
      <c r="AO186" s="13">
        <v>0.2427</v>
      </c>
      <c r="AP186" s="10">
        <f t="shared" si="253"/>
        <v>162.60900000000001</v>
      </c>
      <c r="AQ186" s="13">
        <v>13.25</v>
      </c>
      <c r="AR186" s="10">
        <f t="shared" ref="AR186:AR190" si="255">(AQ186*12)</f>
        <v>159</v>
      </c>
      <c r="AS186" s="14">
        <f t="shared" si="254"/>
        <v>971.86620000000016</v>
      </c>
    </row>
    <row r="187" spans="2:45" ht="18.899999999999999" customHeight="1" x14ac:dyDescent="0.2">
      <c r="B187" s="15">
        <v>184</v>
      </c>
      <c r="C187" s="18" t="s">
        <v>17</v>
      </c>
      <c r="D187" s="15" t="s">
        <v>18</v>
      </c>
      <c r="E187" s="15" t="s">
        <v>19</v>
      </c>
      <c r="F187" s="15">
        <v>7642461769</v>
      </c>
      <c r="G187" s="36" t="s">
        <v>327</v>
      </c>
      <c r="H187" s="36" t="s">
        <v>161</v>
      </c>
      <c r="I187" s="15" t="s">
        <v>467</v>
      </c>
      <c r="J187" s="15" t="s">
        <v>328</v>
      </c>
      <c r="K187" s="36" t="s">
        <v>23</v>
      </c>
      <c r="L187" s="15" t="s">
        <v>21</v>
      </c>
      <c r="M187" s="8" t="s">
        <v>329</v>
      </c>
      <c r="N187" s="36">
        <v>10324590</v>
      </c>
      <c r="O187" s="15" t="s">
        <v>202</v>
      </c>
      <c r="P187" s="15" t="s">
        <v>203</v>
      </c>
      <c r="Q187" s="15">
        <v>766</v>
      </c>
      <c r="R187" s="15"/>
      <c r="S187" s="15" t="s">
        <v>203</v>
      </c>
      <c r="T187" s="20">
        <v>16</v>
      </c>
      <c r="U187" s="15">
        <v>766</v>
      </c>
      <c r="V187" s="15"/>
      <c r="W187" s="17">
        <f t="shared" si="243"/>
        <v>766</v>
      </c>
      <c r="X187" s="5">
        <f t="shared" si="244"/>
        <v>766</v>
      </c>
      <c r="Y187" s="5">
        <f t="shared" si="245"/>
        <v>0</v>
      </c>
      <c r="Z187" s="6">
        <f t="shared" si="246"/>
        <v>0.76600000000000001</v>
      </c>
      <c r="AA187" s="7">
        <v>1</v>
      </c>
      <c r="AB187" s="8" t="s">
        <v>418</v>
      </c>
      <c r="AC187" s="9">
        <v>3.84</v>
      </c>
      <c r="AD187" s="10">
        <f t="shared" si="247"/>
        <v>46.08</v>
      </c>
      <c r="AE187" s="11">
        <v>0.08</v>
      </c>
      <c r="AF187" s="10">
        <f t="shared" si="248"/>
        <v>15.36</v>
      </c>
      <c r="AG187" s="11">
        <v>6.88</v>
      </c>
      <c r="AH187" s="10">
        <f t="shared" si="249"/>
        <v>1320.96</v>
      </c>
      <c r="AI187" s="9">
        <v>4.96</v>
      </c>
      <c r="AJ187" s="10">
        <f t="shared" si="250"/>
        <v>3.7993600000000001</v>
      </c>
      <c r="AK187" s="11">
        <v>0</v>
      </c>
      <c r="AL187" s="10">
        <f t="shared" si="251"/>
        <v>0</v>
      </c>
      <c r="AM187" s="12">
        <v>2.4199999999999999E-2</v>
      </c>
      <c r="AN187" s="10">
        <f t="shared" si="252"/>
        <v>18.537199999999999</v>
      </c>
      <c r="AO187" s="13">
        <v>0.2427</v>
      </c>
      <c r="AP187" s="10">
        <f t="shared" si="253"/>
        <v>185.90819999999999</v>
      </c>
      <c r="AQ187" s="13">
        <v>13.25</v>
      </c>
      <c r="AR187" s="10">
        <f t="shared" si="255"/>
        <v>159</v>
      </c>
      <c r="AS187" s="14">
        <f t="shared" si="254"/>
        <v>1749.6447599999999</v>
      </c>
    </row>
    <row r="188" spans="2:45" ht="18.899999999999999" customHeight="1" x14ac:dyDescent="0.2">
      <c r="B188" s="15">
        <v>185</v>
      </c>
      <c r="C188" s="18" t="s">
        <v>17</v>
      </c>
      <c r="D188" s="15" t="s">
        <v>18</v>
      </c>
      <c r="E188" s="15" t="s">
        <v>19</v>
      </c>
      <c r="F188" s="15">
        <v>7642461769</v>
      </c>
      <c r="G188" s="15" t="s">
        <v>31</v>
      </c>
      <c r="H188" s="15" t="s">
        <v>110</v>
      </c>
      <c r="I188" s="15"/>
      <c r="J188" s="15"/>
      <c r="K188" s="15" t="s">
        <v>111</v>
      </c>
      <c r="L188" s="15" t="s">
        <v>112</v>
      </c>
      <c r="M188" s="8" t="s">
        <v>113</v>
      </c>
      <c r="N188" s="15">
        <v>22875413</v>
      </c>
      <c r="O188" s="15" t="s">
        <v>202</v>
      </c>
      <c r="P188" s="15" t="s">
        <v>25</v>
      </c>
      <c r="Q188" s="15">
        <v>1181</v>
      </c>
      <c r="R188" s="15"/>
      <c r="S188" s="15" t="s">
        <v>25</v>
      </c>
      <c r="T188" s="20">
        <v>2</v>
      </c>
      <c r="U188" s="15">
        <v>1181</v>
      </c>
      <c r="V188" s="15"/>
      <c r="W188" s="17">
        <f t="shared" si="243"/>
        <v>1181</v>
      </c>
      <c r="X188" s="5">
        <f t="shared" si="244"/>
        <v>1181</v>
      </c>
      <c r="Y188" s="5">
        <f t="shared" si="245"/>
        <v>0</v>
      </c>
      <c r="Z188" s="6">
        <f t="shared" si="246"/>
        <v>1.181</v>
      </c>
      <c r="AA188" s="7">
        <v>1</v>
      </c>
      <c r="AB188" s="8" t="s">
        <v>418</v>
      </c>
      <c r="AC188" s="9">
        <v>3.84</v>
      </c>
      <c r="AD188" s="10">
        <f t="shared" si="247"/>
        <v>46.08</v>
      </c>
      <c r="AE188" s="11">
        <v>0.08</v>
      </c>
      <c r="AF188" s="10">
        <f t="shared" si="248"/>
        <v>1.92</v>
      </c>
      <c r="AG188" s="11">
        <v>11.04</v>
      </c>
      <c r="AH188" s="10">
        <f t="shared" si="249"/>
        <v>264.95999999999998</v>
      </c>
      <c r="AI188" s="9">
        <v>4.96</v>
      </c>
      <c r="AJ188" s="10">
        <f t="shared" si="250"/>
        <v>5.8577599999999999</v>
      </c>
      <c r="AK188" s="11">
        <v>0</v>
      </c>
      <c r="AL188" s="10">
        <f t="shared" si="251"/>
        <v>0</v>
      </c>
      <c r="AM188" s="12">
        <v>2.4199999999999999E-2</v>
      </c>
      <c r="AN188" s="10">
        <f t="shared" si="252"/>
        <v>28.580199999999998</v>
      </c>
      <c r="AO188" s="13">
        <v>0.15540000000000001</v>
      </c>
      <c r="AP188" s="10">
        <f t="shared" si="253"/>
        <v>183.5274</v>
      </c>
      <c r="AQ188" s="13">
        <v>13.25</v>
      </c>
      <c r="AR188" s="10">
        <f t="shared" si="255"/>
        <v>159</v>
      </c>
      <c r="AS188" s="14">
        <f t="shared" si="254"/>
        <v>689.92535999999996</v>
      </c>
    </row>
    <row r="189" spans="2:45" ht="18.899999999999999" customHeight="1" x14ac:dyDescent="0.2">
      <c r="B189" s="15">
        <v>186</v>
      </c>
      <c r="C189" s="18" t="s">
        <v>17</v>
      </c>
      <c r="D189" s="15" t="s">
        <v>18</v>
      </c>
      <c r="E189" s="15" t="s">
        <v>19</v>
      </c>
      <c r="F189" s="15">
        <v>7642461769</v>
      </c>
      <c r="G189" s="15" t="s">
        <v>31</v>
      </c>
      <c r="H189" s="15" t="s">
        <v>74</v>
      </c>
      <c r="I189" s="15"/>
      <c r="J189" s="15"/>
      <c r="K189" s="15" t="s">
        <v>23</v>
      </c>
      <c r="L189" s="15" t="s">
        <v>21</v>
      </c>
      <c r="M189" s="8" t="s">
        <v>102</v>
      </c>
      <c r="N189" s="15">
        <v>7975018</v>
      </c>
      <c r="O189" s="15" t="s">
        <v>202</v>
      </c>
      <c r="P189" s="15" t="s">
        <v>25</v>
      </c>
      <c r="Q189" s="15">
        <v>26129</v>
      </c>
      <c r="R189" s="15"/>
      <c r="S189" s="15" t="s">
        <v>25</v>
      </c>
      <c r="T189" s="20">
        <v>5</v>
      </c>
      <c r="U189" s="15">
        <v>26129</v>
      </c>
      <c r="V189" s="15"/>
      <c r="W189" s="17">
        <f t="shared" si="243"/>
        <v>26129</v>
      </c>
      <c r="X189" s="5">
        <f t="shared" si="244"/>
        <v>26129</v>
      </c>
      <c r="Y189" s="5">
        <f t="shared" si="245"/>
        <v>0</v>
      </c>
      <c r="Z189" s="6">
        <f t="shared" si="246"/>
        <v>26.129000000000001</v>
      </c>
      <c r="AA189" s="7">
        <v>1</v>
      </c>
      <c r="AB189" s="8" t="s">
        <v>418</v>
      </c>
      <c r="AC189" s="9">
        <v>3.84</v>
      </c>
      <c r="AD189" s="10">
        <f t="shared" si="247"/>
        <v>46.08</v>
      </c>
      <c r="AE189" s="11">
        <v>0.08</v>
      </c>
      <c r="AF189" s="10">
        <f t="shared" si="248"/>
        <v>4.8</v>
      </c>
      <c r="AG189" s="11">
        <v>11.04</v>
      </c>
      <c r="AH189" s="10">
        <f t="shared" si="249"/>
        <v>662.4</v>
      </c>
      <c r="AI189" s="9">
        <v>4.96</v>
      </c>
      <c r="AJ189" s="10">
        <f t="shared" si="250"/>
        <v>129.59984</v>
      </c>
      <c r="AK189" s="11">
        <v>0</v>
      </c>
      <c r="AL189" s="10">
        <f t="shared" si="251"/>
        <v>0</v>
      </c>
      <c r="AM189" s="12">
        <v>2.4199999999999999E-2</v>
      </c>
      <c r="AN189" s="10">
        <f t="shared" si="252"/>
        <v>632.32179999999994</v>
      </c>
      <c r="AO189" s="13">
        <v>0.15540000000000001</v>
      </c>
      <c r="AP189" s="10">
        <f t="shared" si="253"/>
        <v>4060.4466000000002</v>
      </c>
      <c r="AQ189" s="13">
        <v>13.25</v>
      </c>
      <c r="AR189" s="10">
        <f t="shared" si="255"/>
        <v>159</v>
      </c>
      <c r="AS189" s="14">
        <f t="shared" si="254"/>
        <v>5694.6482399999995</v>
      </c>
    </row>
    <row r="190" spans="2:45" ht="18.899999999999999" customHeight="1" x14ac:dyDescent="0.2">
      <c r="B190" s="15">
        <v>187</v>
      </c>
      <c r="C190" s="18" t="s">
        <v>17</v>
      </c>
      <c r="D190" s="15" t="s">
        <v>18</v>
      </c>
      <c r="E190" s="15" t="s">
        <v>19</v>
      </c>
      <c r="F190" s="15">
        <v>7642461769</v>
      </c>
      <c r="G190" s="15" t="s">
        <v>31</v>
      </c>
      <c r="H190" s="15" t="s">
        <v>68</v>
      </c>
      <c r="I190" s="15" t="s">
        <v>468</v>
      </c>
      <c r="J190" s="15"/>
      <c r="K190" s="15" t="s">
        <v>23</v>
      </c>
      <c r="L190" s="15" t="s">
        <v>21</v>
      </c>
      <c r="M190" s="8" t="s">
        <v>126</v>
      </c>
      <c r="N190" s="15">
        <v>81260815</v>
      </c>
      <c r="O190" s="15" t="s">
        <v>202</v>
      </c>
      <c r="P190" s="15" t="s">
        <v>25</v>
      </c>
      <c r="Q190" s="15">
        <v>14200</v>
      </c>
      <c r="R190" s="15"/>
      <c r="S190" s="15" t="s">
        <v>25</v>
      </c>
      <c r="T190" s="20">
        <v>3</v>
      </c>
      <c r="U190" s="15">
        <v>14200</v>
      </c>
      <c r="V190" s="15"/>
      <c r="W190" s="17">
        <f t="shared" si="243"/>
        <v>14200</v>
      </c>
      <c r="X190" s="5">
        <f t="shared" si="244"/>
        <v>14200</v>
      </c>
      <c r="Y190" s="5">
        <f t="shared" si="245"/>
        <v>0</v>
      </c>
      <c r="Z190" s="6">
        <f t="shared" si="246"/>
        <v>14.2</v>
      </c>
      <c r="AA190" s="7">
        <v>1</v>
      </c>
      <c r="AB190" s="8" t="s">
        <v>418</v>
      </c>
      <c r="AC190" s="9">
        <v>3.84</v>
      </c>
      <c r="AD190" s="10">
        <f t="shared" si="247"/>
        <v>46.08</v>
      </c>
      <c r="AE190" s="11">
        <v>0.08</v>
      </c>
      <c r="AF190" s="10">
        <f t="shared" si="248"/>
        <v>2.88</v>
      </c>
      <c r="AG190" s="11">
        <v>11.04</v>
      </c>
      <c r="AH190" s="10">
        <f t="shared" si="249"/>
        <v>397.43999999999994</v>
      </c>
      <c r="AI190" s="9">
        <v>4.96</v>
      </c>
      <c r="AJ190" s="10">
        <f t="shared" si="250"/>
        <v>70.432000000000002</v>
      </c>
      <c r="AK190" s="11">
        <v>0</v>
      </c>
      <c r="AL190" s="10">
        <f t="shared" si="251"/>
        <v>0</v>
      </c>
      <c r="AM190" s="12">
        <v>2.4199999999999999E-2</v>
      </c>
      <c r="AN190" s="10">
        <f t="shared" si="252"/>
        <v>343.64</v>
      </c>
      <c r="AO190" s="13">
        <v>0.15540000000000001</v>
      </c>
      <c r="AP190" s="10">
        <f t="shared" si="253"/>
        <v>2206.6800000000003</v>
      </c>
      <c r="AQ190" s="13">
        <v>13.25</v>
      </c>
      <c r="AR190" s="10">
        <f t="shared" si="255"/>
        <v>159</v>
      </c>
      <c r="AS190" s="14">
        <f t="shared" si="254"/>
        <v>3226.152</v>
      </c>
    </row>
    <row r="191" spans="2:45" ht="18.899999999999999" customHeight="1" x14ac:dyDescent="0.2">
      <c r="B191" s="15">
        <v>188</v>
      </c>
      <c r="C191" s="18" t="s">
        <v>17</v>
      </c>
      <c r="D191" s="15" t="s">
        <v>18</v>
      </c>
      <c r="E191" s="15" t="s">
        <v>19</v>
      </c>
      <c r="F191" s="15">
        <v>7642461769</v>
      </c>
      <c r="G191" s="15" t="s">
        <v>31</v>
      </c>
      <c r="H191" s="15" t="s">
        <v>68</v>
      </c>
      <c r="I191" s="15" t="s">
        <v>437</v>
      </c>
      <c r="J191" s="15" t="s">
        <v>436</v>
      </c>
      <c r="K191" s="15" t="s">
        <v>23</v>
      </c>
      <c r="L191" s="15" t="s">
        <v>21</v>
      </c>
      <c r="M191" s="8" t="s">
        <v>434</v>
      </c>
      <c r="N191" s="15">
        <v>66247180</v>
      </c>
      <c r="O191" s="15" t="s">
        <v>202</v>
      </c>
      <c r="P191" s="29"/>
      <c r="Q191" s="29"/>
      <c r="R191" s="29"/>
      <c r="S191" s="15" t="s">
        <v>25</v>
      </c>
      <c r="T191" s="20">
        <v>7</v>
      </c>
      <c r="U191" s="15">
        <v>100</v>
      </c>
      <c r="V191" s="15"/>
      <c r="W191" s="17">
        <f t="shared" ref="W191" si="256">U191+V191</f>
        <v>100</v>
      </c>
      <c r="X191" s="5">
        <f t="shared" ref="X191" si="257">U191</f>
        <v>100</v>
      </c>
      <c r="Y191" s="5">
        <f t="shared" ref="Y191" si="258">V191</f>
        <v>0</v>
      </c>
      <c r="Z191" s="6">
        <f t="shared" ref="Z191" si="259">(X191+Y191)/1000</f>
        <v>0.1</v>
      </c>
      <c r="AA191" s="7">
        <v>1</v>
      </c>
      <c r="AB191" s="8" t="s">
        <v>418</v>
      </c>
      <c r="AC191" s="9">
        <v>3.84</v>
      </c>
      <c r="AD191" s="10">
        <f t="shared" ref="AD191" si="260">AC191*AB191*AA191</f>
        <v>46.08</v>
      </c>
      <c r="AE191" s="11">
        <v>0.08</v>
      </c>
      <c r="AF191" s="10">
        <f t="shared" ref="AF191" si="261">AE191*AB191*T191</f>
        <v>6.72</v>
      </c>
      <c r="AG191" s="11">
        <v>11.04</v>
      </c>
      <c r="AH191" s="10">
        <f t="shared" ref="AH191" si="262">AG191*AB191*T191</f>
        <v>927.3599999999999</v>
      </c>
      <c r="AI191" s="9">
        <v>4.96</v>
      </c>
      <c r="AJ191" s="10">
        <f t="shared" ref="AJ191" si="263">AI191*Z191</f>
        <v>0.496</v>
      </c>
      <c r="AK191" s="11">
        <v>0</v>
      </c>
      <c r="AL191" s="10">
        <f t="shared" ref="AL191" si="264">AK191*Z191</f>
        <v>0</v>
      </c>
      <c r="AM191" s="12">
        <v>2.4199999999999999E-2</v>
      </c>
      <c r="AN191" s="10">
        <f t="shared" ref="AN191" si="265">AM191*W191</f>
        <v>2.42</v>
      </c>
      <c r="AO191" s="13">
        <v>0.15540000000000001</v>
      </c>
      <c r="AP191" s="10">
        <f t="shared" ref="AP191" si="266">AO191*W191</f>
        <v>15.540000000000001</v>
      </c>
      <c r="AQ191" s="13">
        <v>13.25</v>
      </c>
      <c r="AR191" s="10">
        <f t="shared" ref="AR191" si="267">(AQ191*12)</f>
        <v>159</v>
      </c>
      <c r="AS191" s="14">
        <f t="shared" ref="AS191" si="268">AR191+AP191+AN191+AJ191+AH191+AF191+AD191+AL191</f>
        <v>1157.6159999999998</v>
      </c>
    </row>
    <row r="192" spans="2:45" ht="18.899999999999999" customHeight="1" x14ac:dyDescent="0.2">
      <c r="B192" s="15">
        <v>189</v>
      </c>
      <c r="C192" s="18" t="s">
        <v>17</v>
      </c>
      <c r="D192" s="15" t="s">
        <v>18</v>
      </c>
      <c r="E192" s="15" t="s">
        <v>19</v>
      </c>
      <c r="F192" s="15">
        <v>7642461769</v>
      </c>
      <c r="G192" s="36"/>
      <c r="H192" s="36" t="s">
        <v>68</v>
      </c>
      <c r="I192" s="30" t="s">
        <v>450</v>
      </c>
      <c r="J192" s="30" t="s">
        <v>469</v>
      </c>
      <c r="K192" s="15" t="s">
        <v>23</v>
      </c>
      <c r="L192" s="15" t="s">
        <v>21</v>
      </c>
      <c r="M192" s="31" t="s">
        <v>435</v>
      </c>
      <c r="N192" s="32" t="s">
        <v>473</v>
      </c>
      <c r="O192" s="15" t="s">
        <v>202</v>
      </c>
      <c r="P192" s="33"/>
      <c r="Q192" s="33"/>
      <c r="R192" s="33"/>
      <c r="S192" s="15" t="s">
        <v>203</v>
      </c>
      <c r="T192" s="20">
        <v>40</v>
      </c>
      <c r="U192" s="15">
        <v>100</v>
      </c>
      <c r="V192" s="15"/>
      <c r="W192" s="17">
        <f t="shared" ref="W192" si="269">U192+V192</f>
        <v>100</v>
      </c>
      <c r="X192" s="5">
        <f t="shared" ref="X192" si="270">U192</f>
        <v>100</v>
      </c>
      <c r="Y192" s="5">
        <f t="shared" ref="Y192" si="271">V192</f>
        <v>0</v>
      </c>
      <c r="Z192" s="6">
        <f t="shared" ref="Z192" si="272">(X192+Y192)/1000</f>
        <v>0.1</v>
      </c>
      <c r="AA192" s="7">
        <v>1</v>
      </c>
      <c r="AB192" s="8" t="s">
        <v>418</v>
      </c>
      <c r="AC192" s="9">
        <v>3.84</v>
      </c>
      <c r="AD192" s="10">
        <f t="shared" ref="AD192" si="273">AC192*AB192*AA192</f>
        <v>46.08</v>
      </c>
      <c r="AE192" s="11">
        <v>0.08</v>
      </c>
      <c r="AF192" s="10">
        <f t="shared" ref="AF192" si="274">AE192*AB192*T192</f>
        <v>38.4</v>
      </c>
      <c r="AG192" s="11">
        <v>6.88</v>
      </c>
      <c r="AH192" s="10">
        <f t="shared" ref="AH192" si="275">AG192*AB192*T192</f>
        <v>3302.4</v>
      </c>
      <c r="AI192" s="9">
        <v>4.96</v>
      </c>
      <c r="AJ192" s="10">
        <f t="shared" ref="AJ192" si="276">AI192*Z192</f>
        <v>0.496</v>
      </c>
      <c r="AK192" s="11">
        <v>0</v>
      </c>
      <c r="AL192" s="10">
        <f t="shared" ref="AL192" si="277">AK192*Z192</f>
        <v>0</v>
      </c>
      <c r="AM192" s="12">
        <v>2.4199999999999999E-2</v>
      </c>
      <c r="AN192" s="10">
        <f t="shared" ref="AN192" si="278">AM192*W192</f>
        <v>2.42</v>
      </c>
      <c r="AO192" s="13">
        <v>0.2427</v>
      </c>
      <c r="AP192" s="10">
        <f t="shared" ref="AP192" si="279">AO192*W192</f>
        <v>24.27</v>
      </c>
      <c r="AQ192" s="13">
        <v>13.25</v>
      </c>
      <c r="AR192" s="10">
        <f t="shared" ref="AR192" si="280">(AQ192*12)</f>
        <v>159</v>
      </c>
      <c r="AS192" s="14">
        <f t="shared" ref="AS192" si="281">AR192+AP192+AN192+AJ192+AH192+AF192+AD192+AL192</f>
        <v>3573.0660000000003</v>
      </c>
    </row>
    <row r="193" spans="2:45" x14ac:dyDescent="0.2">
      <c r="B193" s="15">
        <v>190</v>
      </c>
      <c r="C193" s="23" t="s">
        <v>17</v>
      </c>
      <c r="D193" s="22" t="s">
        <v>321</v>
      </c>
      <c r="E193" s="15" t="s">
        <v>322</v>
      </c>
      <c r="F193" s="15">
        <v>7642461769</v>
      </c>
      <c r="G193" s="15" t="s">
        <v>323</v>
      </c>
      <c r="H193" s="15" t="s">
        <v>68</v>
      </c>
      <c r="I193" s="15" t="s">
        <v>324</v>
      </c>
      <c r="J193" s="15"/>
      <c r="K193" s="15" t="s">
        <v>325</v>
      </c>
      <c r="L193" s="15" t="s">
        <v>21</v>
      </c>
      <c r="M193" s="8" t="s">
        <v>326</v>
      </c>
      <c r="N193" s="15">
        <v>96863482</v>
      </c>
      <c r="O193" s="15" t="s">
        <v>202</v>
      </c>
      <c r="P193" s="15" t="s">
        <v>244</v>
      </c>
      <c r="Q193" s="15">
        <v>17000</v>
      </c>
      <c r="R193" s="15">
        <v>34000</v>
      </c>
      <c r="S193" s="15" t="s">
        <v>244</v>
      </c>
      <c r="T193" s="20">
        <v>50</v>
      </c>
      <c r="U193" s="15">
        <v>18120</v>
      </c>
      <c r="V193" s="15">
        <v>37890</v>
      </c>
      <c r="W193" s="17">
        <f t="shared" ref="W193" si="282">U193+V193</f>
        <v>56010</v>
      </c>
      <c r="X193" s="5">
        <f t="shared" ref="X193" si="283">U193</f>
        <v>18120</v>
      </c>
      <c r="Y193" s="5">
        <f t="shared" ref="Y193" si="284">V193</f>
        <v>37890</v>
      </c>
      <c r="Z193" s="6">
        <f t="shared" ref="Z193" si="285">(X193+Y193)/1000</f>
        <v>56.01</v>
      </c>
      <c r="AA193" s="7">
        <v>1</v>
      </c>
      <c r="AB193" s="8" t="s">
        <v>418</v>
      </c>
      <c r="AC193" s="9">
        <v>10</v>
      </c>
      <c r="AD193" s="10">
        <f t="shared" ref="AD193" si="286">AC193*AB193*AA193</f>
        <v>120</v>
      </c>
      <c r="AE193" s="11">
        <v>0.08</v>
      </c>
      <c r="AF193" s="10">
        <f t="shared" ref="AF193" si="287">AE193*AB193*T193</f>
        <v>48</v>
      </c>
      <c r="AG193" s="11">
        <v>23.06</v>
      </c>
      <c r="AH193" s="10">
        <f t="shared" ref="AH193" si="288">AG193*AB193*T193</f>
        <v>13835.999999999998</v>
      </c>
      <c r="AI193" s="9">
        <v>4.96</v>
      </c>
      <c r="AJ193" s="10">
        <f t="shared" ref="AJ193" si="289">AI193*Z193</f>
        <v>277.80959999999999</v>
      </c>
      <c r="AK193" s="11">
        <v>0</v>
      </c>
      <c r="AL193" s="10">
        <f t="shared" ref="AL193" si="290">AK193*Z193</f>
        <v>0</v>
      </c>
      <c r="AM193" s="12">
        <v>2.4199999999999999E-2</v>
      </c>
      <c r="AN193" s="10">
        <f>AM193*W193</f>
        <v>1355.442</v>
      </c>
      <c r="AO193" s="13">
        <v>0.16189999999999999</v>
      </c>
      <c r="AP193" s="10">
        <f t="shared" ref="AP193" si="291">AO193*W193</f>
        <v>9068.0190000000002</v>
      </c>
      <c r="AQ193" s="13">
        <v>0.1024</v>
      </c>
      <c r="AR193" s="10">
        <f>(AQ193*W193)/2</f>
        <v>2867.712</v>
      </c>
      <c r="AS193" s="14">
        <f t="shared" ref="AS193" si="292">AR193+AP193+AN193+AJ193+AH193+AF193+AD193+AL193</f>
        <v>27572.982599999996</v>
      </c>
    </row>
    <row r="194" spans="2:45" ht="20.399999999999999" x14ac:dyDescent="0.2">
      <c r="B194" s="15">
        <v>191</v>
      </c>
      <c r="C194" s="18" t="s">
        <v>17</v>
      </c>
      <c r="D194" s="15" t="s">
        <v>18</v>
      </c>
      <c r="E194" s="15" t="s">
        <v>19</v>
      </c>
      <c r="F194" s="15">
        <v>7642461769</v>
      </c>
      <c r="G194" s="16"/>
      <c r="H194" s="15" t="s">
        <v>129</v>
      </c>
      <c r="I194" s="15"/>
      <c r="J194" s="15" t="s">
        <v>445</v>
      </c>
      <c r="K194" s="36" t="s">
        <v>23</v>
      </c>
      <c r="L194" s="15" t="s">
        <v>21</v>
      </c>
      <c r="M194" s="28" t="s">
        <v>444</v>
      </c>
      <c r="N194" s="15">
        <v>21462253</v>
      </c>
      <c r="O194" s="15" t="s">
        <v>202</v>
      </c>
      <c r="P194" s="33"/>
      <c r="Q194" s="16"/>
      <c r="R194" s="16"/>
      <c r="S194" s="15" t="s">
        <v>25</v>
      </c>
      <c r="T194" s="20">
        <v>2</v>
      </c>
      <c r="U194" s="15">
        <v>10</v>
      </c>
      <c r="V194" s="15"/>
      <c r="W194" s="17">
        <f t="shared" ref="W194:W195" si="293">U194+V194</f>
        <v>10</v>
      </c>
      <c r="X194" s="5">
        <f t="shared" ref="X194:X195" si="294">U194</f>
        <v>10</v>
      </c>
      <c r="Y194" s="5">
        <f t="shared" ref="Y194:Y195" si="295">V194</f>
        <v>0</v>
      </c>
      <c r="Z194" s="6">
        <f t="shared" ref="Z194:Z195" si="296">(X194+Y194)/1000</f>
        <v>0.01</v>
      </c>
      <c r="AA194" s="7">
        <v>1</v>
      </c>
      <c r="AB194" s="8" t="s">
        <v>418</v>
      </c>
      <c r="AC194" s="9">
        <v>3.84</v>
      </c>
      <c r="AD194" s="10">
        <f t="shared" ref="AD194:AD195" si="297">AC194*AB194*AA194</f>
        <v>46.08</v>
      </c>
      <c r="AE194" s="11">
        <v>0.08</v>
      </c>
      <c r="AF194" s="10">
        <f t="shared" ref="AF194:AF195" si="298">AE194*AB194*T194</f>
        <v>1.92</v>
      </c>
      <c r="AG194" s="11">
        <v>11.04</v>
      </c>
      <c r="AH194" s="10">
        <f t="shared" ref="AH194:AH195" si="299">AG194*AB194*T194</f>
        <v>264.95999999999998</v>
      </c>
      <c r="AI194" s="9">
        <v>4.96</v>
      </c>
      <c r="AJ194" s="10">
        <f t="shared" ref="AJ194:AJ195" si="300">AI194*Z194</f>
        <v>4.9599999999999998E-2</v>
      </c>
      <c r="AK194" s="11">
        <v>0</v>
      </c>
      <c r="AL194" s="10">
        <f t="shared" ref="AL194:AL195" si="301">AK194*Z194</f>
        <v>0</v>
      </c>
      <c r="AM194" s="12">
        <v>2.4199999999999999E-2</v>
      </c>
      <c r="AN194" s="10">
        <f t="shared" ref="AN194:AN195" si="302">AM194*W194</f>
        <v>0.24199999999999999</v>
      </c>
      <c r="AO194" s="13">
        <v>0.15540000000000001</v>
      </c>
      <c r="AP194" s="10">
        <f t="shared" ref="AP194:AP195" si="303">AO194*W194</f>
        <v>1.554</v>
      </c>
      <c r="AQ194" s="13">
        <v>13.25</v>
      </c>
      <c r="AR194" s="10">
        <f t="shared" ref="AR194:AR195" si="304">(AQ194*12)</f>
        <v>159</v>
      </c>
      <c r="AS194" s="14">
        <f t="shared" ref="AS194:AS195" si="305">AR194+AP194+AN194+AJ194+AH194+AF194+AD194+AL194</f>
        <v>473.80559999999997</v>
      </c>
    </row>
    <row r="195" spans="2:45" x14ac:dyDescent="0.2">
      <c r="B195" s="15">
        <v>192</v>
      </c>
      <c r="C195" s="18" t="s">
        <v>17</v>
      </c>
      <c r="D195" s="15" t="s">
        <v>18</v>
      </c>
      <c r="E195" s="15" t="s">
        <v>19</v>
      </c>
      <c r="F195" s="15">
        <v>7642461769</v>
      </c>
      <c r="G195" s="16"/>
      <c r="H195" s="15" t="s">
        <v>68</v>
      </c>
      <c r="I195" s="15" t="s">
        <v>441</v>
      </c>
      <c r="J195" s="15"/>
      <c r="K195" s="36" t="s">
        <v>23</v>
      </c>
      <c r="L195" s="15" t="s">
        <v>21</v>
      </c>
      <c r="M195" s="8" t="s">
        <v>429</v>
      </c>
      <c r="N195" s="15">
        <v>12182758</v>
      </c>
      <c r="O195" s="15" t="s">
        <v>202</v>
      </c>
      <c r="P195" s="16"/>
      <c r="Q195" s="16"/>
      <c r="R195" s="16"/>
      <c r="S195" s="15" t="s">
        <v>203</v>
      </c>
      <c r="T195" s="20">
        <v>14</v>
      </c>
      <c r="U195" s="15">
        <v>400</v>
      </c>
      <c r="V195" s="15"/>
      <c r="W195" s="17">
        <f t="shared" si="293"/>
        <v>400</v>
      </c>
      <c r="X195" s="5">
        <f t="shared" si="294"/>
        <v>400</v>
      </c>
      <c r="Y195" s="5">
        <f t="shared" si="295"/>
        <v>0</v>
      </c>
      <c r="Z195" s="6">
        <f t="shared" si="296"/>
        <v>0.4</v>
      </c>
      <c r="AA195" s="7">
        <v>1</v>
      </c>
      <c r="AB195" s="8" t="s">
        <v>418</v>
      </c>
      <c r="AC195" s="9">
        <v>3.84</v>
      </c>
      <c r="AD195" s="10">
        <f t="shared" si="297"/>
        <v>46.08</v>
      </c>
      <c r="AE195" s="11">
        <v>0.08</v>
      </c>
      <c r="AF195" s="10">
        <f t="shared" si="298"/>
        <v>13.44</v>
      </c>
      <c r="AG195" s="11">
        <v>6.88</v>
      </c>
      <c r="AH195" s="10">
        <f t="shared" si="299"/>
        <v>1155.8400000000001</v>
      </c>
      <c r="AI195" s="9">
        <v>4.96</v>
      </c>
      <c r="AJ195" s="10">
        <f t="shared" si="300"/>
        <v>1.984</v>
      </c>
      <c r="AK195" s="11">
        <v>0</v>
      </c>
      <c r="AL195" s="10">
        <f t="shared" si="301"/>
        <v>0</v>
      </c>
      <c r="AM195" s="12">
        <v>2.4199999999999999E-2</v>
      </c>
      <c r="AN195" s="10">
        <f t="shared" si="302"/>
        <v>9.68</v>
      </c>
      <c r="AO195" s="13">
        <v>0.2427</v>
      </c>
      <c r="AP195" s="10">
        <f t="shared" si="303"/>
        <v>97.08</v>
      </c>
      <c r="AQ195" s="13">
        <v>13.25</v>
      </c>
      <c r="AR195" s="10">
        <f t="shared" si="304"/>
        <v>159</v>
      </c>
      <c r="AS195" s="14">
        <f t="shared" si="305"/>
        <v>1483.104</v>
      </c>
    </row>
    <row r="196" spans="2:45" x14ac:dyDescent="0.2">
      <c r="B196" s="15">
        <v>193</v>
      </c>
      <c r="C196" s="18" t="s">
        <v>17</v>
      </c>
      <c r="D196" s="15" t="s">
        <v>18</v>
      </c>
      <c r="E196" s="15" t="s">
        <v>19</v>
      </c>
      <c r="F196" s="15">
        <v>7642461769</v>
      </c>
      <c r="G196" s="15" t="s">
        <v>470</v>
      </c>
      <c r="H196" s="15" t="s">
        <v>74</v>
      </c>
      <c r="I196" s="15"/>
      <c r="J196" s="15"/>
      <c r="K196" s="15" t="s">
        <v>325</v>
      </c>
      <c r="L196" s="15" t="s">
        <v>21</v>
      </c>
      <c r="M196" s="8" t="s">
        <v>320</v>
      </c>
      <c r="N196" s="15">
        <v>96722184</v>
      </c>
      <c r="O196" s="15" t="s">
        <v>202</v>
      </c>
      <c r="P196" s="16"/>
      <c r="Q196" s="16"/>
      <c r="R196" s="16"/>
      <c r="S196" s="15" t="s">
        <v>244</v>
      </c>
      <c r="T196" s="20">
        <v>45</v>
      </c>
      <c r="U196" s="15">
        <v>20500</v>
      </c>
      <c r="V196" s="15">
        <v>43100</v>
      </c>
      <c r="W196" s="17">
        <f t="shared" ref="W196" si="306">U196+V196</f>
        <v>63600</v>
      </c>
      <c r="X196" s="5">
        <f t="shared" ref="X196" si="307">U196</f>
        <v>20500</v>
      </c>
      <c r="Y196" s="5">
        <f t="shared" ref="Y196" si="308">V196</f>
        <v>43100</v>
      </c>
      <c r="Z196" s="6">
        <f t="shared" ref="Z196" si="309">(X196+Y196)/1000</f>
        <v>63.6</v>
      </c>
      <c r="AA196" s="7">
        <v>1</v>
      </c>
      <c r="AB196" s="8" t="s">
        <v>418</v>
      </c>
      <c r="AC196" s="9">
        <v>10</v>
      </c>
      <c r="AD196" s="10">
        <f t="shared" ref="AD196" si="310">AC196*AB196*AA196</f>
        <v>120</v>
      </c>
      <c r="AE196" s="11">
        <v>0.08</v>
      </c>
      <c r="AF196" s="10">
        <f t="shared" ref="AF196" si="311">AE196*AB196*T196</f>
        <v>43.199999999999996</v>
      </c>
      <c r="AG196" s="11">
        <v>23.06</v>
      </c>
      <c r="AH196" s="10">
        <f t="shared" ref="AH196" si="312">AG196*AB196*T196</f>
        <v>12452.399999999998</v>
      </c>
      <c r="AI196" s="9">
        <v>4.96</v>
      </c>
      <c r="AJ196" s="10">
        <f t="shared" ref="AJ196" si="313">AI196*Z196</f>
        <v>315.45600000000002</v>
      </c>
      <c r="AK196" s="11">
        <v>0</v>
      </c>
      <c r="AL196" s="10">
        <f t="shared" ref="AL196" si="314">AK196*Z196</f>
        <v>0</v>
      </c>
      <c r="AM196" s="12">
        <v>2.4199999999999999E-2</v>
      </c>
      <c r="AN196" s="10">
        <f t="shared" ref="AN196" si="315">AM196*W196</f>
        <v>1539.12</v>
      </c>
      <c r="AO196" s="13">
        <v>0.16189999999999999</v>
      </c>
      <c r="AP196" s="10">
        <f t="shared" ref="AP196" si="316">AO196*W196</f>
        <v>10296.84</v>
      </c>
      <c r="AQ196" s="13">
        <v>0.1024</v>
      </c>
      <c r="AR196" s="10">
        <f>(AQ196*W196)/2</f>
        <v>3256.32</v>
      </c>
      <c r="AS196" s="14">
        <f t="shared" ref="AS196" si="317">AR196+AP196+AN196+AJ196+AH196+AF196+AD196+AL196</f>
        <v>28023.335999999999</v>
      </c>
    </row>
    <row r="197" spans="2:45" ht="21.75" customHeight="1" x14ac:dyDescent="0.2">
      <c r="B197" s="15">
        <v>194</v>
      </c>
      <c r="C197" s="18" t="s">
        <v>17</v>
      </c>
      <c r="D197" s="18" t="s">
        <v>315</v>
      </c>
      <c r="E197" s="15" t="s">
        <v>316</v>
      </c>
      <c r="F197" s="18">
        <v>7642461769</v>
      </c>
      <c r="G197" s="18" t="s">
        <v>317</v>
      </c>
      <c r="H197" s="18" t="s">
        <v>318</v>
      </c>
      <c r="I197" s="18"/>
      <c r="J197" s="18"/>
      <c r="K197" s="18" t="s">
        <v>23</v>
      </c>
      <c r="L197" s="18" t="s">
        <v>21</v>
      </c>
      <c r="M197" s="39" t="s">
        <v>319</v>
      </c>
      <c r="N197" s="18">
        <v>64812681</v>
      </c>
      <c r="O197" s="15" t="s">
        <v>202</v>
      </c>
      <c r="P197" s="18" t="s">
        <v>174</v>
      </c>
      <c r="Q197" s="18">
        <v>5148</v>
      </c>
      <c r="R197" s="18">
        <v>10728</v>
      </c>
      <c r="S197" s="18" t="s">
        <v>174</v>
      </c>
      <c r="T197" s="20">
        <v>15</v>
      </c>
      <c r="U197" s="18">
        <v>5148</v>
      </c>
      <c r="V197" s="18">
        <v>10728</v>
      </c>
      <c r="W197" s="17">
        <f t="shared" ref="W197" si="318">U197+V197</f>
        <v>15876</v>
      </c>
      <c r="X197" s="5">
        <f t="shared" ref="X197" si="319">U197</f>
        <v>5148</v>
      </c>
      <c r="Y197" s="5">
        <f t="shared" ref="Y197" si="320">V197</f>
        <v>10728</v>
      </c>
      <c r="Z197" s="6">
        <f t="shared" ref="Z197" si="321">(X197+Y197)/1000</f>
        <v>15.875999999999999</v>
      </c>
      <c r="AA197" s="7">
        <v>1</v>
      </c>
      <c r="AB197" s="8" t="s">
        <v>418</v>
      </c>
      <c r="AC197" s="9">
        <v>3.84</v>
      </c>
      <c r="AD197" s="10">
        <f t="shared" ref="AD197" si="322">AC197*AB197*AA197</f>
        <v>46.08</v>
      </c>
      <c r="AE197" s="11">
        <v>0.08</v>
      </c>
      <c r="AF197" s="10">
        <f t="shared" ref="AF197" si="323">AE197*AB197*T197</f>
        <v>14.399999999999999</v>
      </c>
      <c r="AG197" s="11">
        <v>6.88</v>
      </c>
      <c r="AH197" s="10">
        <f t="shared" ref="AH197" si="324">AG197*AB197*T197</f>
        <v>1238.4000000000001</v>
      </c>
      <c r="AI197" s="9">
        <v>4.96</v>
      </c>
      <c r="AJ197" s="10">
        <f t="shared" ref="AJ197" si="325">AI197*Z197</f>
        <v>78.744959999999992</v>
      </c>
      <c r="AK197" s="11">
        <v>0</v>
      </c>
      <c r="AL197" s="10">
        <f t="shared" ref="AL197" si="326">AK197*Z197</f>
        <v>0</v>
      </c>
      <c r="AM197" s="12">
        <v>2.4199999999999999E-2</v>
      </c>
      <c r="AN197" s="10">
        <f t="shared" ref="AN197" si="327">AM197*W197</f>
        <v>384.19919999999996</v>
      </c>
      <c r="AO197" s="13">
        <v>0.20730000000000001</v>
      </c>
      <c r="AP197" s="10">
        <f t="shared" ref="AP197" si="328">AO197*W197</f>
        <v>3291.0948000000003</v>
      </c>
      <c r="AQ197" s="13">
        <v>13.25</v>
      </c>
      <c r="AR197" s="10">
        <f t="shared" ref="AR197" si="329">(AQ197*12)</f>
        <v>159</v>
      </c>
      <c r="AS197" s="14">
        <f t="shared" ref="AS197" si="330">AR197+AP197+AN197+AJ197+AH197+AF197+AD197+AL197</f>
        <v>5211.91896</v>
      </c>
    </row>
    <row r="198" spans="2:45" x14ac:dyDescent="0.2">
      <c r="B198" s="15">
        <v>195</v>
      </c>
      <c r="C198" s="18" t="s">
        <v>17</v>
      </c>
      <c r="D198" s="15" t="s">
        <v>18</v>
      </c>
      <c r="E198" s="15" t="s">
        <v>19</v>
      </c>
      <c r="F198" s="15">
        <v>7642461769</v>
      </c>
      <c r="G198" s="16"/>
      <c r="H198" s="15" t="s">
        <v>94</v>
      </c>
      <c r="I198" s="15"/>
      <c r="J198" s="15" t="s">
        <v>446</v>
      </c>
      <c r="K198" s="36" t="s">
        <v>23</v>
      </c>
      <c r="L198" s="15" t="s">
        <v>21</v>
      </c>
      <c r="M198" s="8" t="s">
        <v>430</v>
      </c>
      <c r="N198" s="15">
        <v>63042981</v>
      </c>
      <c r="O198" s="15" t="s">
        <v>202</v>
      </c>
      <c r="P198" s="16"/>
      <c r="Q198" s="16"/>
      <c r="R198" s="16"/>
      <c r="S198" s="15" t="s">
        <v>203</v>
      </c>
      <c r="T198" s="20">
        <v>16</v>
      </c>
      <c r="U198" s="15">
        <v>66</v>
      </c>
      <c r="V198" s="15"/>
      <c r="W198" s="17">
        <f t="shared" ref="W198" si="331">U198+V198</f>
        <v>66</v>
      </c>
      <c r="X198" s="5">
        <f t="shared" ref="X198" si="332">U198</f>
        <v>66</v>
      </c>
      <c r="Y198" s="5">
        <f t="shared" ref="Y198" si="333">V198</f>
        <v>0</v>
      </c>
      <c r="Z198" s="6">
        <f t="shared" ref="Z198" si="334">(X198+Y198)/1000</f>
        <v>6.6000000000000003E-2</v>
      </c>
      <c r="AA198" s="7">
        <v>1</v>
      </c>
      <c r="AB198" s="8" t="s">
        <v>418</v>
      </c>
      <c r="AC198" s="9">
        <v>3.84</v>
      </c>
      <c r="AD198" s="10">
        <f t="shared" ref="AD198" si="335">AC198*AB198*AA198</f>
        <v>46.08</v>
      </c>
      <c r="AE198" s="11">
        <v>0.08</v>
      </c>
      <c r="AF198" s="10">
        <f t="shared" ref="AF198" si="336">AE198*AB198*T198</f>
        <v>15.36</v>
      </c>
      <c r="AG198" s="11">
        <v>6.88</v>
      </c>
      <c r="AH198" s="10">
        <f t="shared" ref="AH198" si="337">AG198*AB198*T198</f>
        <v>1320.96</v>
      </c>
      <c r="AI198" s="9">
        <v>4.96</v>
      </c>
      <c r="AJ198" s="10">
        <f t="shared" ref="AJ198" si="338">AI198*Z198</f>
        <v>0.32736000000000004</v>
      </c>
      <c r="AK198" s="11">
        <v>0</v>
      </c>
      <c r="AL198" s="10">
        <f t="shared" ref="AL198" si="339">AK198*Z198</f>
        <v>0</v>
      </c>
      <c r="AM198" s="12">
        <v>2.4199999999999999E-2</v>
      </c>
      <c r="AN198" s="10">
        <f t="shared" ref="AN198" si="340">AM198*W198</f>
        <v>1.5972</v>
      </c>
      <c r="AO198" s="13">
        <v>0.2427</v>
      </c>
      <c r="AP198" s="10">
        <f t="shared" ref="AP198" si="341">AO198*W198</f>
        <v>16.0182</v>
      </c>
      <c r="AQ198" s="13">
        <v>13.25</v>
      </c>
      <c r="AR198" s="10">
        <f t="shared" ref="AR198" si="342">(AQ198*12)</f>
        <v>159</v>
      </c>
      <c r="AS198" s="14">
        <f t="shared" ref="AS198" si="343">AR198+AP198+AN198+AJ198+AH198+AF198+AD198+AL198</f>
        <v>1559.3427599999998</v>
      </c>
    </row>
    <row r="199" spans="2:45" x14ac:dyDescent="0.2">
      <c r="B199" s="15">
        <v>196</v>
      </c>
      <c r="C199" s="18" t="s">
        <v>17</v>
      </c>
      <c r="D199" s="15" t="s">
        <v>18</v>
      </c>
      <c r="E199" s="15" t="s">
        <v>19</v>
      </c>
      <c r="F199" s="15">
        <v>7642461769</v>
      </c>
      <c r="G199" s="15" t="s">
        <v>491</v>
      </c>
      <c r="H199" s="15" t="s">
        <v>48</v>
      </c>
      <c r="I199" s="15"/>
      <c r="J199" s="15" t="s">
        <v>493</v>
      </c>
      <c r="K199" s="36" t="s">
        <v>23</v>
      </c>
      <c r="L199" s="15" t="s">
        <v>21</v>
      </c>
      <c r="M199" s="8" t="s">
        <v>494</v>
      </c>
      <c r="N199" s="15"/>
      <c r="O199" s="15" t="s">
        <v>202</v>
      </c>
      <c r="P199" s="16"/>
      <c r="Q199" s="16"/>
      <c r="R199" s="16"/>
      <c r="S199" s="15" t="s">
        <v>203</v>
      </c>
      <c r="T199" s="20">
        <v>16</v>
      </c>
      <c r="U199" s="15">
        <v>100</v>
      </c>
      <c r="V199" s="15"/>
      <c r="W199" s="17">
        <f t="shared" ref="W199:W200" si="344">U199+V199</f>
        <v>100</v>
      </c>
      <c r="X199" s="5">
        <f t="shared" ref="X199:X200" si="345">U199</f>
        <v>100</v>
      </c>
      <c r="Y199" s="5">
        <f t="shared" ref="Y199:Y200" si="346">V199</f>
        <v>0</v>
      </c>
      <c r="Z199" s="6">
        <f t="shared" ref="Z199:Z200" si="347">(X199+Y199)/1000</f>
        <v>0.1</v>
      </c>
      <c r="AA199" s="7">
        <v>1</v>
      </c>
      <c r="AB199" s="8" t="s">
        <v>418</v>
      </c>
      <c r="AC199" s="9">
        <v>3.84</v>
      </c>
      <c r="AD199" s="10">
        <f t="shared" ref="AD199:AD200" si="348">AC199*AB199*AA199</f>
        <v>46.08</v>
      </c>
      <c r="AE199" s="11">
        <v>0.08</v>
      </c>
      <c r="AF199" s="10">
        <f t="shared" ref="AF199:AF200" si="349">AE199*AB199*T199</f>
        <v>15.36</v>
      </c>
      <c r="AG199" s="11">
        <v>6.88</v>
      </c>
      <c r="AH199" s="10">
        <f t="shared" ref="AH199:AH200" si="350">AG199*AB199*T199</f>
        <v>1320.96</v>
      </c>
      <c r="AI199" s="9">
        <v>4.96</v>
      </c>
      <c r="AJ199" s="10">
        <f t="shared" ref="AJ199:AJ200" si="351">AI199*Z199</f>
        <v>0.496</v>
      </c>
      <c r="AK199" s="11">
        <v>0</v>
      </c>
      <c r="AL199" s="10">
        <f t="shared" ref="AL199:AL200" si="352">AK199*Z199</f>
        <v>0</v>
      </c>
      <c r="AM199" s="12">
        <v>2.4199999999999999E-2</v>
      </c>
      <c r="AN199" s="10">
        <f t="shared" ref="AN199:AN200" si="353">AM199*W199</f>
        <v>2.42</v>
      </c>
      <c r="AO199" s="13">
        <v>0.2427</v>
      </c>
      <c r="AP199" s="10">
        <f t="shared" ref="AP199:AP200" si="354">AO199*W199</f>
        <v>24.27</v>
      </c>
      <c r="AQ199" s="13">
        <v>13.25</v>
      </c>
      <c r="AR199" s="10">
        <f t="shared" ref="AR199:AR200" si="355">(AQ199*12)</f>
        <v>159</v>
      </c>
      <c r="AS199" s="14">
        <f t="shared" ref="AS199:AS200" si="356">AR199+AP199+AN199+AJ199+AH199+AF199+AD199+AL199</f>
        <v>1568.5859999999998</v>
      </c>
    </row>
    <row r="200" spans="2:45" x14ac:dyDescent="0.2">
      <c r="B200" s="15">
        <v>197</v>
      </c>
      <c r="C200" s="18" t="s">
        <v>17</v>
      </c>
      <c r="D200" s="15" t="s">
        <v>18</v>
      </c>
      <c r="E200" s="15" t="s">
        <v>19</v>
      </c>
      <c r="F200" s="15">
        <v>7642461769</v>
      </c>
      <c r="G200" s="15" t="s">
        <v>31</v>
      </c>
      <c r="H200" s="15" t="s">
        <v>78</v>
      </c>
      <c r="I200" s="15"/>
      <c r="J200" s="15" t="s">
        <v>492</v>
      </c>
      <c r="K200" s="36" t="s">
        <v>23</v>
      </c>
      <c r="L200" s="15" t="s">
        <v>21</v>
      </c>
      <c r="M200" s="8" t="s">
        <v>495</v>
      </c>
      <c r="N200" s="15"/>
      <c r="O200" s="15" t="s">
        <v>202</v>
      </c>
      <c r="P200" s="16"/>
      <c r="Q200" s="16"/>
      <c r="R200" s="16"/>
      <c r="S200" s="15" t="s">
        <v>203</v>
      </c>
      <c r="T200" s="20">
        <v>11</v>
      </c>
      <c r="U200" s="15">
        <v>100</v>
      </c>
      <c r="V200" s="15"/>
      <c r="W200" s="17">
        <f t="shared" si="344"/>
        <v>100</v>
      </c>
      <c r="X200" s="5">
        <f t="shared" si="345"/>
        <v>100</v>
      </c>
      <c r="Y200" s="5">
        <f t="shared" si="346"/>
        <v>0</v>
      </c>
      <c r="Z200" s="6">
        <f t="shared" si="347"/>
        <v>0.1</v>
      </c>
      <c r="AA200" s="7">
        <v>1</v>
      </c>
      <c r="AB200" s="8" t="s">
        <v>418</v>
      </c>
      <c r="AC200" s="9">
        <v>3.84</v>
      </c>
      <c r="AD200" s="10">
        <f t="shared" si="348"/>
        <v>46.08</v>
      </c>
      <c r="AE200" s="11">
        <v>0.08</v>
      </c>
      <c r="AF200" s="10">
        <f t="shared" si="349"/>
        <v>10.559999999999999</v>
      </c>
      <c r="AG200" s="11">
        <v>6.88</v>
      </c>
      <c r="AH200" s="10">
        <f t="shared" si="350"/>
        <v>908.16000000000008</v>
      </c>
      <c r="AI200" s="9">
        <v>4.96</v>
      </c>
      <c r="AJ200" s="10">
        <f t="shared" si="351"/>
        <v>0.496</v>
      </c>
      <c r="AK200" s="11">
        <v>0</v>
      </c>
      <c r="AL200" s="10">
        <f t="shared" si="352"/>
        <v>0</v>
      </c>
      <c r="AM200" s="12">
        <v>2.4199999999999999E-2</v>
      </c>
      <c r="AN200" s="10">
        <f t="shared" si="353"/>
        <v>2.42</v>
      </c>
      <c r="AO200" s="13">
        <v>0.2427</v>
      </c>
      <c r="AP200" s="10">
        <f t="shared" si="354"/>
        <v>24.27</v>
      </c>
      <c r="AQ200" s="13">
        <v>13.25</v>
      </c>
      <c r="AR200" s="10">
        <f t="shared" si="355"/>
        <v>159</v>
      </c>
      <c r="AS200" s="14">
        <f t="shared" si="356"/>
        <v>1150.9859999999999</v>
      </c>
    </row>
    <row r="202" spans="2:45" x14ac:dyDescent="0.2">
      <c r="C202" s="1" t="s">
        <v>203</v>
      </c>
      <c r="D202" s="2">
        <v>76742</v>
      </c>
      <c r="AQ202" s="44" t="s">
        <v>477</v>
      </c>
      <c r="AR202" s="21" t="s">
        <v>476</v>
      </c>
      <c r="AS202" s="43">
        <f>SUM(AS4:AS201)</f>
        <v>524630.5454399999</v>
      </c>
    </row>
    <row r="203" spans="2:45" x14ac:dyDescent="0.2">
      <c r="C203" s="1" t="s">
        <v>368</v>
      </c>
      <c r="D203" s="2">
        <v>119785</v>
      </c>
    </row>
    <row r="204" spans="2:45" x14ac:dyDescent="0.2">
      <c r="C204" s="1" t="s">
        <v>369</v>
      </c>
      <c r="D204" s="2">
        <v>284123</v>
      </c>
    </row>
    <row r="205" spans="2:45" x14ac:dyDescent="0.2">
      <c r="C205" s="1" t="s">
        <v>355</v>
      </c>
      <c r="D205" s="2">
        <v>12768</v>
      </c>
    </row>
    <row r="206" spans="2:45" x14ac:dyDescent="0.2">
      <c r="C206" s="1" t="s">
        <v>370</v>
      </c>
      <c r="D206" s="2">
        <v>61620</v>
      </c>
    </row>
    <row r="207" spans="2:45" x14ac:dyDescent="0.2">
      <c r="C207" s="1" t="s">
        <v>371</v>
      </c>
      <c r="D207" s="2">
        <v>124990</v>
      </c>
    </row>
    <row r="208" spans="2:45" x14ac:dyDescent="0.2">
      <c r="C208" s="1" t="s">
        <v>25</v>
      </c>
      <c r="D208" s="2">
        <v>491573</v>
      </c>
    </row>
    <row r="209" spans="3:4" x14ac:dyDescent="0.2">
      <c r="C209" s="2" t="s">
        <v>478</v>
      </c>
      <c r="D209" s="21">
        <f>SUM(D201:D208)</f>
        <v>1171601</v>
      </c>
    </row>
    <row r="211" spans="3:4" x14ac:dyDescent="0.2">
      <c r="C211" s="2" t="s">
        <v>479</v>
      </c>
      <c r="D211" s="21">
        <f>D209/1000</f>
        <v>1171.6010000000001</v>
      </c>
    </row>
  </sheetData>
  <autoFilter ref="B2:AS200" xr:uid="{00000000-0001-0000-0000-000000000000}">
    <filterColumn colId="19" showButton="0"/>
    <filterColumn colId="20" showButton="0"/>
    <filterColumn colId="22" showButton="0"/>
    <filterColumn colId="23" showButton="0"/>
  </autoFilter>
  <mergeCells count="19">
    <mergeCell ref="AS2:AS3"/>
    <mergeCell ref="AI2:AI3"/>
    <mergeCell ref="AJ2:AJ3"/>
    <mergeCell ref="AK2:AK3"/>
    <mergeCell ref="AL2:AL3"/>
    <mergeCell ref="AM2:AM3"/>
    <mergeCell ref="AN2:AN3"/>
    <mergeCell ref="AH2:AH3"/>
    <mergeCell ref="S2:S3"/>
    <mergeCell ref="T2:T3"/>
    <mergeCell ref="U2:W2"/>
    <mergeCell ref="X2:Z2"/>
    <mergeCell ref="AA2:AA3"/>
    <mergeCell ref="AB2:AB3"/>
    <mergeCell ref="AC2:AC3"/>
    <mergeCell ref="AD2:AD3"/>
    <mergeCell ref="AE2:AE3"/>
    <mergeCell ref="AF2:AF3"/>
    <mergeCell ref="AG2:AG3"/>
  </mergeCells>
  <conditionalFormatting sqref="E98">
    <cfRule type="duplicateValues" dxfId="2" priority="2"/>
  </conditionalFormatting>
  <conditionalFormatting sqref="N3:N192">
    <cfRule type="duplicateValues" dxfId="1" priority="23"/>
  </conditionalFormatting>
  <conditionalFormatting sqref="N197">
    <cfRule type="duplicateValues" dxfId="0" priority="1"/>
  </conditionalFormatting>
  <pageMargins left="0.78749999999999998" right="0.78749999999999998" top="0.78749999999999998" bottom="0.78749999999999998" header="0.39374999999999999" footer="0.39374999999999999"/>
  <pageSetup paperSize="9" fitToWidth="0" pageOrder="overThenDown" orientation="portrait" r:id="rId1"/>
  <ignoredErrors>
    <ignoredError sqref="M4:M23 M24:M43 M44:M63 M64:M83 M84:M103 M104:M123 M124:M143 M144:M163 M164:M183 M184:M192 M193 M194:M195 M196 M197 M198" numberStoredAsText="1"/>
  </ignoredErrors>
  <extLst>
    <ext uri="smNativeData">
      <pm:sheetPrefs xmlns:pm="smNativeData" day="1639384547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DF077-F3F6-426A-AB11-230297CC58F6}">
  <dimension ref="B2:M21"/>
  <sheetViews>
    <sheetView topLeftCell="A19" workbookViewId="0">
      <selection activeCell="F25" sqref="F25"/>
    </sheetView>
  </sheetViews>
  <sheetFormatPr defaultColWidth="9.109375" defaultRowHeight="13.8" x14ac:dyDescent="0.3"/>
  <cols>
    <col min="1" max="1" width="9.109375" style="26"/>
    <col min="2" max="2" width="16" style="26" customWidth="1"/>
    <col min="3" max="3" width="9.109375" style="26"/>
    <col min="4" max="4" width="12.33203125" style="26" customWidth="1"/>
    <col min="5" max="5" width="11.6640625" style="26" customWidth="1"/>
    <col min="6" max="6" width="14.6640625" style="26" customWidth="1"/>
    <col min="7" max="16384" width="9.109375" style="26"/>
  </cols>
  <sheetData>
    <row r="2" spans="2:13" x14ac:dyDescent="0.3">
      <c r="B2" s="58" t="s">
        <v>480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2:13" x14ac:dyDescent="0.3">
      <c r="B3" s="24" t="s">
        <v>203</v>
      </c>
      <c r="C3" s="50">
        <v>76742</v>
      </c>
    </row>
    <row r="4" spans="2:13" x14ac:dyDescent="0.3">
      <c r="B4" s="24" t="s">
        <v>368</v>
      </c>
      <c r="C4" s="25">
        <v>119785</v>
      </c>
    </row>
    <row r="5" spans="2:13" x14ac:dyDescent="0.3">
      <c r="B5" s="24" t="s">
        <v>369</v>
      </c>
      <c r="C5" s="25">
        <v>284123</v>
      </c>
    </row>
    <row r="6" spans="2:13" x14ac:dyDescent="0.3">
      <c r="B6" s="24" t="s">
        <v>355</v>
      </c>
      <c r="C6" s="25">
        <v>12768</v>
      </c>
    </row>
    <row r="7" spans="2:13" x14ac:dyDescent="0.3">
      <c r="B7" s="24" t="s">
        <v>370</v>
      </c>
      <c r="C7" s="2">
        <v>61620</v>
      </c>
    </row>
    <row r="8" spans="2:13" x14ac:dyDescent="0.3">
      <c r="B8" s="24" t="s">
        <v>371</v>
      </c>
      <c r="C8" s="2">
        <v>124990</v>
      </c>
    </row>
    <row r="9" spans="2:13" x14ac:dyDescent="0.3">
      <c r="B9" s="24" t="s">
        <v>25</v>
      </c>
      <c r="C9" s="25"/>
      <c r="D9" s="24" t="s">
        <v>25</v>
      </c>
      <c r="E9" s="25">
        <v>491573</v>
      </c>
    </row>
    <row r="10" spans="2:13" x14ac:dyDescent="0.3">
      <c r="B10" s="25" t="s">
        <v>478</v>
      </c>
      <c r="C10" s="46">
        <f>SUM(C3:C9)</f>
        <v>680028</v>
      </c>
    </row>
    <row r="11" spans="2:13" x14ac:dyDescent="0.3">
      <c r="B11" s="24"/>
      <c r="C11" s="24"/>
    </row>
    <row r="12" spans="2:13" x14ac:dyDescent="0.3">
      <c r="B12" s="25" t="s">
        <v>479</v>
      </c>
      <c r="C12" s="46">
        <f>C10/1000</f>
        <v>680.02800000000002</v>
      </c>
    </row>
    <row r="13" spans="2:13" x14ac:dyDescent="0.3">
      <c r="B13" s="24"/>
      <c r="C13" s="24"/>
      <c r="D13" s="45" t="s">
        <v>483</v>
      </c>
      <c r="E13" s="45" t="s">
        <v>484</v>
      </c>
      <c r="F13" s="26" t="s">
        <v>485</v>
      </c>
    </row>
    <row r="14" spans="2:13" x14ac:dyDescent="0.3">
      <c r="B14" s="25" t="s">
        <v>481</v>
      </c>
      <c r="D14" s="45">
        <v>680</v>
      </c>
      <c r="E14" s="45">
        <v>745</v>
      </c>
      <c r="F14" s="47">
        <f>PRODUCT(D14:E14)</f>
        <v>506600</v>
      </c>
    </row>
    <row r="15" spans="2:13" x14ac:dyDescent="0.3">
      <c r="B15" s="25" t="s">
        <v>482</v>
      </c>
      <c r="D15" s="45">
        <v>491</v>
      </c>
      <c r="E15" s="45">
        <v>740</v>
      </c>
      <c r="F15" s="47">
        <f>PRODUCT(D15:E15)</f>
        <v>363340</v>
      </c>
    </row>
    <row r="16" spans="2:13" x14ac:dyDescent="0.3">
      <c r="B16" s="49" t="s">
        <v>486</v>
      </c>
      <c r="F16" s="48">
        <f>SUM(F14:F15)</f>
        <v>869940</v>
      </c>
    </row>
    <row r="17" spans="2:7" x14ac:dyDescent="0.3">
      <c r="B17" s="49" t="s">
        <v>477</v>
      </c>
      <c r="F17" s="48">
        <v>524630.55000000005</v>
      </c>
    </row>
    <row r="19" spans="2:7" x14ac:dyDescent="0.3">
      <c r="B19" s="49" t="s">
        <v>487</v>
      </c>
      <c r="F19" s="48">
        <f>SUM(F16:F18)</f>
        <v>1394570.55</v>
      </c>
      <c r="G19" s="26" t="s">
        <v>476</v>
      </c>
    </row>
    <row r="20" spans="2:7" x14ac:dyDescent="0.3">
      <c r="F20" s="48">
        <f>F19*0.23</f>
        <v>320751.22650000005</v>
      </c>
      <c r="G20" s="26" t="s">
        <v>488</v>
      </c>
    </row>
    <row r="21" spans="2:7" x14ac:dyDescent="0.3">
      <c r="B21" s="49" t="s">
        <v>489</v>
      </c>
      <c r="F21" s="48">
        <f>SUM(F19:F20)</f>
        <v>1715321.7765000002</v>
      </c>
      <c r="G21" s="26" t="s">
        <v>490</v>
      </c>
    </row>
  </sheetData>
  <mergeCells count="1">
    <mergeCell ref="B2:M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45B51D-C66E-47D1-B868-A91AC51CB773}">
  <dimension ref="B2:T100"/>
  <sheetViews>
    <sheetView topLeftCell="A72" workbookViewId="0">
      <selection activeCell="S6" sqref="S6"/>
    </sheetView>
  </sheetViews>
  <sheetFormatPr defaultRowHeight="13.2" x14ac:dyDescent="0.25"/>
  <sheetData>
    <row r="2" spans="2:20" x14ac:dyDescent="0.25">
      <c r="B2" s="15" t="s">
        <v>203</v>
      </c>
      <c r="C2" s="20">
        <v>16</v>
      </c>
      <c r="D2" s="15">
        <v>100</v>
      </c>
      <c r="F2" s="15" t="s">
        <v>25</v>
      </c>
      <c r="G2" s="20">
        <v>1</v>
      </c>
      <c r="H2" s="15">
        <v>4466</v>
      </c>
      <c r="J2" s="15" t="s">
        <v>174</v>
      </c>
      <c r="K2" s="20">
        <v>14</v>
      </c>
      <c r="L2" s="15">
        <v>2074</v>
      </c>
      <c r="M2" s="15">
        <v>4950</v>
      </c>
      <c r="N2" s="17">
        <v>7024</v>
      </c>
      <c r="P2" s="15" t="s">
        <v>244</v>
      </c>
      <c r="Q2" s="20">
        <v>46</v>
      </c>
      <c r="R2" s="15">
        <v>23000</v>
      </c>
      <c r="S2" s="15">
        <v>44000</v>
      </c>
      <c r="T2" s="17">
        <v>67000</v>
      </c>
    </row>
    <row r="3" spans="2:20" x14ac:dyDescent="0.25">
      <c r="B3" s="15" t="s">
        <v>203</v>
      </c>
      <c r="C3" s="20">
        <v>16</v>
      </c>
      <c r="D3" s="15">
        <v>100</v>
      </c>
      <c r="F3" s="15" t="s">
        <v>25</v>
      </c>
      <c r="G3" s="20">
        <v>3</v>
      </c>
      <c r="H3" s="15">
        <v>10800</v>
      </c>
      <c r="J3" s="15" t="s">
        <v>174</v>
      </c>
      <c r="K3" s="20">
        <v>11</v>
      </c>
      <c r="L3" s="15">
        <v>240</v>
      </c>
      <c r="M3" s="15">
        <v>624</v>
      </c>
      <c r="N3" s="17">
        <v>864</v>
      </c>
      <c r="P3" s="15" t="s">
        <v>244</v>
      </c>
      <c r="Q3" s="20">
        <v>50</v>
      </c>
      <c r="R3" s="15">
        <v>18120</v>
      </c>
      <c r="S3" s="15">
        <v>37890</v>
      </c>
      <c r="T3" s="17">
        <v>56010</v>
      </c>
    </row>
    <row r="4" spans="2:20" x14ac:dyDescent="0.25">
      <c r="B4" s="15" t="s">
        <v>203</v>
      </c>
      <c r="C4" s="20">
        <v>12</v>
      </c>
      <c r="D4" s="15">
        <v>115</v>
      </c>
      <c r="F4" s="15" t="s">
        <v>25</v>
      </c>
      <c r="G4" s="20">
        <v>1</v>
      </c>
      <c r="H4" s="15">
        <v>11700</v>
      </c>
      <c r="J4" s="15" t="s">
        <v>174</v>
      </c>
      <c r="K4" s="20">
        <v>27</v>
      </c>
      <c r="L4" s="15">
        <v>350</v>
      </c>
      <c r="M4" s="15">
        <v>840</v>
      </c>
      <c r="N4" s="17">
        <v>1190</v>
      </c>
      <c r="P4" s="15" t="s">
        <v>244</v>
      </c>
      <c r="Q4" s="20">
        <v>45</v>
      </c>
      <c r="R4" s="15">
        <v>20500</v>
      </c>
      <c r="S4" s="15">
        <v>43100</v>
      </c>
      <c r="T4" s="17">
        <v>63600</v>
      </c>
    </row>
    <row r="5" spans="2:20" x14ac:dyDescent="0.25">
      <c r="B5" s="15" t="s">
        <v>203</v>
      </c>
      <c r="C5" s="20">
        <v>17</v>
      </c>
      <c r="D5" s="15">
        <v>100</v>
      </c>
      <c r="F5" s="15" t="s">
        <v>25</v>
      </c>
      <c r="G5" s="20">
        <v>4</v>
      </c>
      <c r="H5" s="15">
        <v>24800</v>
      </c>
      <c r="J5" s="15" t="s">
        <v>174</v>
      </c>
      <c r="K5" s="20">
        <v>27</v>
      </c>
      <c r="L5" s="15">
        <v>822</v>
      </c>
      <c r="M5" s="15">
        <v>1120</v>
      </c>
      <c r="N5" s="17">
        <v>1942</v>
      </c>
      <c r="R5">
        <f>SUM(R2:R4)</f>
        <v>61620</v>
      </c>
      <c r="S5">
        <f>SUM(S2:S4)</f>
        <v>124990</v>
      </c>
    </row>
    <row r="6" spans="2:20" x14ac:dyDescent="0.25">
      <c r="B6" s="15" t="s">
        <v>203</v>
      </c>
      <c r="C6" s="20">
        <v>7</v>
      </c>
      <c r="D6" s="15">
        <v>100</v>
      </c>
      <c r="F6" s="15" t="s">
        <v>25</v>
      </c>
      <c r="G6" s="20">
        <v>1</v>
      </c>
      <c r="H6" s="15">
        <v>2526</v>
      </c>
      <c r="J6" s="15" t="s">
        <v>174</v>
      </c>
      <c r="K6" s="20">
        <v>11</v>
      </c>
      <c r="L6" s="15">
        <v>200</v>
      </c>
      <c r="M6" s="15">
        <v>640</v>
      </c>
      <c r="N6" s="17">
        <v>840</v>
      </c>
    </row>
    <row r="7" spans="2:20" x14ac:dyDescent="0.25">
      <c r="B7" s="15" t="s">
        <v>203</v>
      </c>
      <c r="C7" s="20">
        <v>2</v>
      </c>
      <c r="D7" s="15">
        <v>100</v>
      </c>
      <c r="F7" s="15" t="s">
        <v>25</v>
      </c>
      <c r="G7" s="20">
        <v>4</v>
      </c>
      <c r="H7" s="15">
        <v>19786</v>
      </c>
      <c r="J7" s="15" t="s">
        <v>174</v>
      </c>
      <c r="K7" s="20">
        <v>22</v>
      </c>
      <c r="L7" s="15">
        <v>6330</v>
      </c>
      <c r="M7" s="15">
        <v>12996</v>
      </c>
      <c r="N7" s="17">
        <v>19326</v>
      </c>
    </row>
    <row r="8" spans="2:20" x14ac:dyDescent="0.25">
      <c r="B8" s="15" t="s">
        <v>203</v>
      </c>
      <c r="C8" s="20">
        <v>12</v>
      </c>
      <c r="D8" s="15">
        <v>1514</v>
      </c>
      <c r="F8" s="15" t="s">
        <v>25</v>
      </c>
      <c r="G8" s="20">
        <v>1</v>
      </c>
      <c r="H8" s="15">
        <v>5401</v>
      </c>
      <c r="J8" s="15" t="s">
        <v>174</v>
      </c>
      <c r="K8" s="20">
        <v>14</v>
      </c>
      <c r="L8" s="15">
        <v>180</v>
      </c>
      <c r="M8" s="15">
        <v>720</v>
      </c>
      <c r="N8" s="17">
        <v>900</v>
      </c>
    </row>
    <row r="9" spans="2:20" x14ac:dyDescent="0.25">
      <c r="B9" s="15" t="s">
        <v>203</v>
      </c>
      <c r="C9" s="20">
        <v>16</v>
      </c>
      <c r="D9" s="15">
        <v>960</v>
      </c>
      <c r="F9" s="15" t="s">
        <v>25</v>
      </c>
      <c r="G9" s="20">
        <v>2</v>
      </c>
      <c r="H9" s="15">
        <v>785</v>
      </c>
      <c r="J9" s="15" t="s">
        <v>174</v>
      </c>
      <c r="K9" s="20">
        <v>7</v>
      </c>
      <c r="L9" s="15">
        <v>700</v>
      </c>
      <c r="M9" s="15">
        <v>1551</v>
      </c>
      <c r="N9" s="17">
        <v>2251</v>
      </c>
    </row>
    <row r="10" spans="2:20" x14ac:dyDescent="0.25">
      <c r="B10" s="15" t="s">
        <v>203</v>
      </c>
      <c r="C10" s="20">
        <v>1</v>
      </c>
      <c r="D10" s="15">
        <v>474</v>
      </c>
      <c r="F10" s="15" t="s">
        <v>25</v>
      </c>
      <c r="G10" s="20">
        <v>2</v>
      </c>
      <c r="H10" s="15">
        <v>900</v>
      </c>
      <c r="J10" s="15" t="s">
        <v>174</v>
      </c>
      <c r="K10" s="20">
        <v>27</v>
      </c>
      <c r="L10" s="15">
        <v>3150</v>
      </c>
      <c r="M10" s="15">
        <v>6975</v>
      </c>
      <c r="N10" s="17">
        <v>10125</v>
      </c>
    </row>
    <row r="11" spans="2:20" x14ac:dyDescent="0.25">
      <c r="B11" s="15" t="s">
        <v>203</v>
      </c>
      <c r="C11" s="20">
        <v>33</v>
      </c>
      <c r="D11" s="15">
        <v>22940</v>
      </c>
      <c r="F11" s="15" t="s">
        <v>25</v>
      </c>
      <c r="G11" s="20">
        <v>1</v>
      </c>
      <c r="H11" s="15">
        <v>1536</v>
      </c>
      <c r="J11" s="15" t="s">
        <v>174</v>
      </c>
      <c r="K11" s="20">
        <v>9</v>
      </c>
      <c r="L11" s="15">
        <v>1560</v>
      </c>
      <c r="M11" s="15">
        <v>7164</v>
      </c>
      <c r="N11" s="17">
        <v>8724</v>
      </c>
    </row>
    <row r="12" spans="2:20" x14ac:dyDescent="0.25">
      <c r="B12" s="15" t="s">
        <v>203</v>
      </c>
      <c r="C12" s="20">
        <v>2</v>
      </c>
      <c r="D12" s="15">
        <v>71</v>
      </c>
      <c r="F12" s="15" t="s">
        <v>25</v>
      </c>
      <c r="G12" s="20">
        <v>1</v>
      </c>
      <c r="H12" s="15">
        <v>400</v>
      </c>
      <c r="J12" s="15" t="s">
        <v>174</v>
      </c>
      <c r="K12" s="20">
        <v>9</v>
      </c>
      <c r="L12" s="15">
        <v>100</v>
      </c>
      <c r="M12" s="15">
        <v>200</v>
      </c>
      <c r="N12" s="17">
        <v>300</v>
      </c>
    </row>
    <row r="13" spans="2:20" x14ac:dyDescent="0.25">
      <c r="B13" s="15" t="s">
        <v>203</v>
      </c>
      <c r="C13" s="20">
        <v>19</v>
      </c>
      <c r="D13" s="15">
        <v>175</v>
      </c>
      <c r="F13" s="15" t="s">
        <v>25</v>
      </c>
      <c r="G13" s="19">
        <v>1</v>
      </c>
      <c r="H13" s="15">
        <v>6110</v>
      </c>
      <c r="J13" s="15" t="s">
        <v>174</v>
      </c>
      <c r="K13" s="20">
        <v>15</v>
      </c>
      <c r="L13" s="15">
        <v>11280</v>
      </c>
      <c r="M13" s="15">
        <v>22415</v>
      </c>
      <c r="N13" s="17">
        <v>33695</v>
      </c>
    </row>
    <row r="14" spans="2:20" x14ac:dyDescent="0.25">
      <c r="B14" s="15" t="s">
        <v>203</v>
      </c>
      <c r="C14" s="20">
        <v>16</v>
      </c>
      <c r="D14" s="15">
        <v>100</v>
      </c>
      <c r="F14" s="15" t="s">
        <v>25</v>
      </c>
      <c r="G14" s="20">
        <v>2</v>
      </c>
      <c r="H14" s="15">
        <v>1039</v>
      </c>
      <c r="J14" s="15" t="s">
        <v>174</v>
      </c>
      <c r="K14" s="20">
        <v>9</v>
      </c>
      <c r="L14" s="15">
        <v>1315</v>
      </c>
      <c r="M14" s="15">
        <v>4100</v>
      </c>
      <c r="N14" s="17">
        <v>5415</v>
      </c>
    </row>
    <row r="15" spans="2:20" x14ac:dyDescent="0.25">
      <c r="B15" s="15" t="s">
        <v>203</v>
      </c>
      <c r="C15" s="20">
        <v>11</v>
      </c>
      <c r="D15" s="15">
        <v>100</v>
      </c>
      <c r="F15" s="15" t="s">
        <v>25</v>
      </c>
      <c r="G15" s="20">
        <v>6</v>
      </c>
      <c r="H15" s="15">
        <v>21104</v>
      </c>
      <c r="J15" s="15" t="s">
        <v>174</v>
      </c>
      <c r="K15" s="20">
        <v>17</v>
      </c>
      <c r="L15" s="15">
        <v>3480</v>
      </c>
      <c r="M15" s="15">
        <v>11677</v>
      </c>
      <c r="N15" s="17">
        <v>15157</v>
      </c>
    </row>
    <row r="16" spans="2:20" x14ac:dyDescent="0.25">
      <c r="B16" s="15" t="s">
        <v>203</v>
      </c>
      <c r="C16" s="20">
        <v>2</v>
      </c>
      <c r="D16" s="15">
        <v>100</v>
      </c>
      <c r="F16" s="15" t="s">
        <v>25</v>
      </c>
      <c r="G16" s="20">
        <v>4</v>
      </c>
      <c r="H16" s="15">
        <v>6868</v>
      </c>
      <c r="J16" s="15" t="s">
        <v>174</v>
      </c>
      <c r="K16" s="20">
        <v>9</v>
      </c>
      <c r="L16" s="15">
        <v>768</v>
      </c>
      <c r="M16" s="15">
        <v>3432</v>
      </c>
      <c r="N16" s="17">
        <v>4200</v>
      </c>
    </row>
    <row r="17" spans="2:14" x14ac:dyDescent="0.25">
      <c r="B17" s="15" t="s">
        <v>203</v>
      </c>
      <c r="C17" s="20">
        <v>11</v>
      </c>
      <c r="D17" s="15">
        <v>100</v>
      </c>
      <c r="F17" s="15" t="s">
        <v>25</v>
      </c>
      <c r="G17" s="20">
        <v>4</v>
      </c>
      <c r="H17" s="15">
        <v>12432</v>
      </c>
      <c r="J17" s="15" t="s">
        <v>174</v>
      </c>
      <c r="K17" s="20">
        <v>11</v>
      </c>
      <c r="L17" s="15">
        <v>117</v>
      </c>
      <c r="M17" s="15">
        <v>714</v>
      </c>
      <c r="N17" s="17">
        <v>831</v>
      </c>
    </row>
    <row r="18" spans="2:14" x14ac:dyDescent="0.25">
      <c r="B18" s="15" t="s">
        <v>203</v>
      </c>
      <c r="C18" s="20">
        <v>16</v>
      </c>
      <c r="D18" s="15">
        <v>638</v>
      </c>
      <c r="F18" s="15" t="s">
        <v>25</v>
      </c>
      <c r="G18" s="20">
        <v>2</v>
      </c>
      <c r="H18" s="15">
        <v>3416</v>
      </c>
      <c r="J18" s="15" t="s">
        <v>174</v>
      </c>
      <c r="K18" s="20">
        <v>22</v>
      </c>
      <c r="L18" s="15">
        <v>8315</v>
      </c>
      <c r="M18" s="15">
        <v>17634</v>
      </c>
      <c r="N18" s="17">
        <v>25949</v>
      </c>
    </row>
    <row r="19" spans="2:14" x14ac:dyDescent="0.25">
      <c r="B19" s="15" t="s">
        <v>203</v>
      </c>
      <c r="C19" s="20">
        <v>7</v>
      </c>
      <c r="D19" s="15">
        <v>1128</v>
      </c>
      <c r="F19" s="15" t="s">
        <v>25</v>
      </c>
      <c r="G19" s="20">
        <v>4</v>
      </c>
      <c r="H19" s="15">
        <v>6196</v>
      </c>
      <c r="J19" s="15" t="s">
        <v>174</v>
      </c>
      <c r="K19" s="20">
        <v>17</v>
      </c>
      <c r="L19" s="15">
        <v>2430</v>
      </c>
      <c r="M19" s="15">
        <v>7973</v>
      </c>
      <c r="N19" s="17">
        <v>10403</v>
      </c>
    </row>
    <row r="20" spans="2:14" x14ac:dyDescent="0.25">
      <c r="B20" s="15" t="s">
        <v>203</v>
      </c>
      <c r="C20" s="20">
        <v>33</v>
      </c>
      <c r="D20" s="15">
        <v>12833</v>
      </c>
      <c r="F20" s="15" t="s">
        <v>25</v>
      </c>
      <c r="G20" s="20">
        <v>1</v>
      </c>
      <c r="H20" s="15">
        <v>1900</v>
      </c>
      <c r="J20" s="15" t="s">
        <v>174</v>
      </c>
      <c r="K20" s="20">
        <v>14</v>
      </c>
      <c r="L20" s="15">
        <v>2300</v>
      </c>
      <c r="M20" s="15">
        <v>6000</v>
      </c>
      <c r="N20" s="17">
        <v>8300</v>
      </c>
    </row>
    <row r="21" spans="2:14" x14ac:dyDescent="0.25">
      <c r="B21" s="15" t="s">
        <v>203</v>
      </c>
      <c r="C21" s="20">
        <v>16</v>
      </c>
      <c r="D21" s="15">
        <v>2700</v>
      </c>
      <c r="F21" s="15" t="s">
        <v>25</v>
      </c>
      <c r="G21" s="20">
        <v>1</v>
      </c>
      <c r="H21" s="15">
        <v>1300</v>
      </c>
      <c r="J21" s="15" t="s">
        <v>174</v>
      </c>
      <c r="K21" s="20">
        <v>14</v>
      </c>
      <c r="L21" s="15">
        <v>1700</v>
      </c>
      <c r="M21" s="15">
        <v>3400</v>
      </c>
      <c r="N21" s="17">
        <v>5100</v>
      </c>
    </row>
    <row r="22" spans="2:14" x14ac:dyDescent="0.25">
      <c r="B22" s="15" t="s">
        <v>203</v>
      </c>
      <c r="C22" s="20">
        <v>6</v>
      </c>
      <c r="D22" s="15">
        <v>1194</v>
      </c>
      <c r="F22" s="15" t="s">
        <v>25</v>
      </c>
      <c r="G22" s="20">
        <v>11</v>
      </c>
      <c r="H22" s="15">
        <v>4237</v>
      </c>
      <c r="J22" s="15" t="s">
        <v>174</v>
      </c>
      <c r="K22" s="20">
        <v>11</v>
      </c>
      <c r="L22" s="15">
        <v>332</v>
      </c>
      <c r="M22" s="15">
        <v>1059</v>
      </c>
      <c r="N22" s="17">
        <v>1391</v>
      </c>
    </row>
    <row r="23" spans="2:14" x14ac:dyDescent="0.25">
      <c r="B23" s="15" t="s">
        <v>203</v>
      </c>
      <c r="C23" s="20">
        <v>33</v>
      </c>
      <c r="D23" s="15">
        <v>6326</v>
      </c>
      <c r="F23" s="15" t="s">
        <v>25</v>
      </c>
      <c r="G23" s="20">
        <v>1</v>
      </c>
      <c r="H23" s="15">
        <v>6240</v>
      </c>
      <c r="J23" s="15" t="s">
        <v>174</v>
      </c>
      <c r="K23" s="20">
        <v>22</v>
      </c>
      <c r="L23" s="15">
        <v>1250</v>
      </c>
      <c r="M23" s="15">
        <v>2650</v>
      </c>
      <c r="N23" s="17">
        <v>3900</v>
      </c>
    </row>
    <row r="24" spans="2:14" x14ac:dyDescent="0.25">
      <c r="B24" s="15" t="s">
        <v>203</v>
      </c>
      <c r="C24" s="20">
        <v>2</v>
      </c>
      <c r="D24" s="15">
        <v>975</v>
      </c>
      <c r="F24" s="15" t="s">
        <v>25</v>
      </c>
      <c r="G24" s="20">
        <v>1</v>
      </c>
      <c r="H24" s="15">
        <v>1088</v>
      </c>
      <c r="J24" s="15" t="s">
        <v>174</v>
      </c>
      <c r="K24" s="20">
        <v>27</v>
      </c>
      <c r="L24" s="15">
        <v>2000</v>
      </c>
      <c r="M24" s="15">
        <v>5674</v>
      </c>
      <c r="N24" s="17">
        <v>7674</v>
      </c>
    </row>
    <row r="25" spans="2:14" x14ac:dyDescent="0.25">
      <c r="B25" s="15" t="s">
        <v>203</v>
      </c>
      <c r="C25" s="20">
        <v>13</v>
      </c>
      <c r="D25" s="15">
        <v>560</v>
      </c>
      <c r="F25" s="15" t="s">
        <v>25</v>
      </c>
      <c r="G25" s="20">
        <v>1</v>
      </c>
      <c r="H25" s="15">
        <v>6100</v>
      </c>
      <c r="J25" s="15" t="s">
        <v>174</v>
      </c>
      <c r="K25" s="20">
        <v>14</v>
      </c>
      <c r="L25" s="15">
        <v>5059</v>
      </c>
      <c r="M25" s="15">
        <v>18630</v>
      </c>
      <c r="N25" s="17">
        <v>23689</v>
      </c>
    </row>
    <row r="26" spans="2:14" x14ac:dyDescent="0.25">
      <c r="B26" s="15" t="s">
        <v>203</v>
      </c>
      <c r="C26" s="20">
        <v>16</v>
      </c>
      <c r="D26" s="15">
        <v>100</v>
      </c>
      <c r="F26" s="15" t="s">
        <v>25</v>
      </c>
      <c r="G26" s="20">
        <v>4</v>
      </c>
      <c r="H26" s="15">
        <v>4500</v>
      </c>
      <c r="J26" s="15" t="s">
        <v>174</v>
      </c>
      <c r="K26" s="20">
        <v>15</v>
      </c>
      <c r="L26" s="15">
        <v>100</v>
      </c>
      <c r="M26" s="15">
        <v>200</v>
      </c>
      <c r="N26" s="17">
        <v>300</v>
      </c>
    </row>
    <row r="27" spans="2:14" x14ac:dyDescent="0.25">
      <c r="B27" s="15" t="s">
        <v>203</v>
      </c>
      <c r="C27" s="20">
        <v>33</v>
      </c>
      <c r="D27" s="15">
        <v>11536</v>
      </c>
      <c r="F27" s="15" t="s">
        <v>25</v>
      </c>
      <c r="G27" s="20">
        <v>1</v>
      </c>
      <c r="H27" s="15">
        <v>2236</v>
      </c>
      <c r="J27" s="15" t="s">
        <v>174</v>
      </c>
      <c r="K27" s="20">
        <v>11</v>
      </c>
      <c r="L27" s="15">
        <v>90</v>
      </c>
      <c r="M27" s="15">
        <v>329</v>
      </c>
      <c r="N27" s="17">
        <v>419</v>
      </c>
    </row>
    <row r="28" spans="2:14" x14ac:dyDescent="0.25">
      <c r="B28" s="15" t="s">
        <v>203</v>
      </c>
      <c r="C28" s="20">
        <v>7</v>
      </c>
      <c r="D28" s="15">
        <v>1450</v>
      </c>
      <c r="F28" s="15" t="s">
        <v>25</v>
      </c>
      <c r="G28" s="20">
        <v>1</v>
      </c>
      <c r="H28" s="15">
        <v>2177</v>
      </c>
      <c r="J28" s="15" t="s">
        <v>174</v>
      </c>
      <c r="K28" s="20">
        <v>27</v>
      </c>
      <c r="L28" s="15">
        <v>100</v>
      </c>
      <c r="M28" s="15">
        <v>300</v>
      </c>
      <c r="N28" s="17">
        <v>400</v>
      </c>
    </row>
    <row r="29" spans="2:14" x14ac:dyDescent="0.25">
      <c r="B29" s="15" t="s">
        <v>203</v>
      </c>
      <c r="C29" s="20">
        <v>7</v>
      </c>
      <c r="D29" s="15">
        <v>1382</v>
      </c>
      <c r="F29" s="15" t="s">
        <v>25</v>
      </c>
      <c r="G29" s="20">
        <v>2</v>
      </c>
      <c r="H29" s="15">
        <v>100</v>
      </c>
      <c r="J29" s="15" t="s">
        <v>174</v>
      </c>
      <c r="K29" s="20">
        <v>15</v>
      </c>
      <c r="L29" s="15">
        <v>10</v>
      </c>
      <c r="M29" s="15">
        <v>20</v>
      </c>
      <c r="N29" s="17">
        <v>30</v>
      </c>
    </row>
    <row r="30" spans="2:14" x14ac:dyDescent="0.25">
      <c r="B30" s="15" t="s">
        <v>203</v>
      </c>
      <c r="C30" s="20">
        <v>7</v>
      </c>
      <c r="D30" s="15">
        <v>2194</v>
      </c>
      <c r="F30" s="15" t="s">
        <v>25</v>
      </c>
      <c r="G30" s="20">
        <v>4</v>
      </c>
      <c r="H30" s="15">
        <v>6309</v>
      </c>
      <c r="J30" s="15" t="s">
        <v>174</v>
      </c>
      <c r="K30" s="20">
        <v>9</v>
      </c>
      <c r="L30" s="15">
        <v>300</v>
      </c>
      <c r="M30" s="15">
        <v>698</v>
      </c>
      <c r="N30" s="17">
        <v>998</v>
      </c>
    </row>
    <row r="31" spans="2:14" x14ac:dyDescent="0.25">
      <c r="B31" s="15" t="s">
        <v>203</v>
      </c>
      <c r="C31" s="20">
        <v>6</v>
      </c>
      <c r="D31" s="15">
        <v>450</v>
      </c>
      <c r="F31" s="15" t="s">
        <v>25</v>
      </c>
      <c r="G31" s="20">
        <v>4</v>
      </c>
      <c r="H31" s="15">
        <v>13003</v>
      </c>
      <c r="J31" s="15" t="s">
        <v>174</v>
      </c>
      <c r="K31" s="20">
        <v>11</v>
      </c>
      <c r="L31" s="15">
        <v>60</v>
      </c>
      <c r="M31" s="15">
        <v>180</v>
      </c>
      <c r="N31" s="17">
        <v>240</v>
      </c>
    </row>
    <row r="32" spans="2:14" x14ac:dyDescent="0.25">
      <c r="B32" s="15" t="s">
        <v>203</v>
      </c>
      <c r="C32" s="20">
        <v>23</v>
      </c>
      <c r="D32" s="15">
        <v>3925</v>
      </c>
      <c r="F32" s="15" t="s">
        <v>25</v>
      </c>
      <c r="G32" s="20">
        <v>1</v>
      </c>
      <c r="H32" s="15">
        <v>1068</v>
      </c>
      <c r="J32" s="15" t="s">
        <v>174</v>
      </c>
      <c r="K32" s="20">
        <v>11</v>
      </c>
      <c r="L32" s="15">
        <v>400</v>
      </c>
      <c r="M32" s="15">
        <v>950</v>
      </c>
      <c r="N32" s="17">
        <v>1350</v>
      </c>
    </row>
    <row r="33" spans="2:14" x14ac:dyDescent="0.25">
      <c r="B33" s="15" t="s">
        <v>203</v>
      </c>
      <c r="C33" s="20">
        <v>7</v>
      </c>
      <c r="D33" s="15">
        <v>670</v>
      </c>
      <c r="F33" s="15" t="s">
        <v>25</v>
      </c>
      <c r="G33" s="20">
        <v>1</v>
      </c>
      <c r="H33" s="15">
        <v>1300</v>
      </c>
      <c r="J33" s="15" t="s">
        <v>174</v>
      </c>
      <c r="K33" s="20">
        <v>17</v>
      </c>
      <c r="L33" s="15">
        <v>1215</v>
      </c>
      <c r="M33" s="15">
        <v>2460</v>
      </c>
      <c r="N33" s="17">
        <v>3675</v>
      </c>
    </row>
    <row r="34" spans="2:14" x14ac:dyDescent="0.25">
      <c r="B34" s="15" t="s">
        <v>203</v>
      </c>
      <c r="C34" s="20">
        <v>16</v>
      </c>
      <c r="D34" s="15">
        <v>766</v>
      </c>
      <c r="F34" s="15" t="s">
        <v>25</v>
      </c>
      <c r="G34" s="20">
        <v>27</v>
      </c>
      <c r="H34" s="7">
        <v>7620</v>
      </c>
      <c r="J34" s="15" t="s">
        <v>174</v>
      </c>
      <c r="K34" s="20">
        <v>27</v>
      </c>
      <c r="L34" s="15">
        <v>6915</v>
      </c>
      <c r="M34" s="15">
        <v>12758</v>
      </c>
      <c r="N34" s="17">
        <v>19673</v>
      </c>
    </row>
    <row r="35" spans="2:14" x14ac:dyDescent="0.25">
      <c r="B35" s="15" t="s">
        <v>203</v>
      </c>
      <c r="C35" s="20">
        <v>40</v>
      </c>
      <c r="D35" s="15">
        <v>100</v>
      </c>
      <c r="F35" s="15" t="s">
        <v>25</v>
      </c>
      <c r="G35" s="20">
        <v>14</v>
      </c>
      <c r="H35" s="15">
        <v>4426</v>
      </c>
      <c r="J35" s="15" t="s">
        <v>174</v>
      </c>
      <c r="K35" s="20">
        <v>27</v>
      </c>
      <c r="L35" s="15">
        <v>8816</v>
      </c>
      <c r="M35" s="15">
        <v>13058</v>
      </c>
      <c r="N35" s="17">
        <v>21874</v>
      </c>
    </row>
    <row r="36" spans="2:14" x14ac:dyDescent="0.25">
      <c r="B36" s="15" t="s">
        <v>203</v>
      </c>
      <c r="C36" s="20">
        <v>14</v>
      </c>
      <c r="D36" s="15">
        <v>400</v>
      </c>
      <c r="F36" s="15" t="s">
        <v>25</v>
      </c>
      <c r="G36" s="20">
        <v>2</v>
      </c>
      <c r="H36" s="15">
        <v>1320</v>
      </c>
      <c r="J36" s="15" t="s">
        <v>174</v>
      </c>
      <c r="K36" s="20">
        <v>27</v>
      </c>
      <c r="L36" s="15">
        <v>941</v>
      </c>
      <c r="M36" s="15">
        <v>1448</v>
      </c>
      <c r="N36" s="17">
        <v>2389</v>
      </c>
    </row>
    <row r="37" spans="2:14" x14ac:dyDescent="0.25">
      <c r="B37" s="15" t="s">
        <v>203</v>
      </c>
      <c r="C37" s="20">
        <v>16</v>
      </c>
      <c r="D37" s="15">
        <v>66</v>
      </c>
      <c r="F37" s="15" t="s">
        <v>25</v>
      </c>
      <c r="G37" s="20">
        <v>2</v>
      </c>
      <c r="H37" s="15">
        <v>1222</v>
      </c>
      <c r="J37" s="15" t="s">
        <v>174</v>
      </c>
      <c r="K37" s="20">
        <v>14</v>
      </c>
      <c r="L37" s="15">
        <v>151</v>
      </c>
      <c r="M37" s="15">
        <v>590</v>
      </c>
      <c r="N37" s="17">
        <v>741</v>
      </c>
    </row>
    <row r="38" spans="2:14" x14ac:dyDescent="0.25">
      <c r="B38" s="15" t="s">
        <v>203</v>
      </c>
      <c r="C38" s="20">
        <v>16</v>
      </c>
      <c r="D38" s="15">
        <v>100</v>
      </c>
      <c r="F38" s="15" t="s">
        <v>25</v>
      </c>
      <c r="G38" s="20">
        <v>4</v>
      </c>
      <c r="H38" s="15">
        <v>8849</v>
      </c>
      <c r="J38" s="15" t="s">
        <v>174</v>
      </c>
      <c r="K38" s="20">
        <v>27</v>
      </c>
      <c r="L38" s="15">
        <v>100</v>
      </c>
      <c r="M38" s="15">
        <v>200</v>
      </c>
      <c r="N38" s="17">
        <v>300</v>
      </c>
    </row>
    <row r="39" spans="2:14" x14ac:dyDescent="0.25">
      <c r="B39" s="15" t="s">
        <v>203</v>
      </c>
      <c r="C39" s="20">
        <v>11</v>
      </c>
      <c r="D39" s="15">
        <v>100</v>
      </c>
      <c r="F39" s="15" t="s">
        <v>25</v>
      </c>
      <c r="G39" s="20">
        <v>4</v>
      </c>
      <c r="H39" s="15">
        <v>3600</v>
      </c>
      <c r="J39" s="15" t="s">
        <v>174</v>
      </c>
      <c r="K39" s="20">
        <v>11</v>
      </c>
      <c r="L39" s="15">
        <v>1920</v>
      </c>
      <c r="M39" s="15">
        <v>5285</v>
      </c>
      <c r="N39" s="17">
        <v>7205</v>
      </c>
    </row>
    <row r="40" spans="2:14" x14ac:dyDescent="0.25">
      <c r="F40" s="15" t="s">
        <v>25</v>
      </c>
      <c r="G40" s="20">
        <v>1</v>
      </c>
      <c r="H40" s="15">
        <v>4591</v>
      </c>
      <c r="J40" s="15" t="s">
        <v>174</v>
      </c>
      <c r="K40" s="20">
        <v>14</v>
      </c>
      <c r="L40" s="15">
        <v>5620</v>
      </c>
      <c r="M40" s="15">
        <v>13680</v>
      </c>
      <c r="N40" s="17">
        <v>19300</v>
      </c>
    </row>
    <row r="41" spans="2:14" x14ac:dyDescent="0.25">
      <c r="D41">
        <f>SUM(D2:D40)</f>
        <v>76742</v>
      </c>
      <c r="F41" s="15" t="s">
        <v>25</v>
      </c>
      <c r="G41" s="20">
        <v>14</v>
      </c>
      <c r="H41" s="15">
        <v>1052</v>
      </c>
      <c r="J41" s="15" t="s">
        <v>174</v>
      </c>
      <c r="K41" s="20">
        <v>27</v>
      </c>
      <c r="L41" s="15">
        <v>4123</v>
      </c>
      <c r="M41" s="15">
        <v>8815</v>
      </c>
      <c r="N41" s="17">
        <v>12938</v>
      </c>
    </row>
    <row r="42" spans="2:14" x14ac:dyDescent="0.25">
      <c r="F42" s="15" t="s">
        <v>25</v>
      </c>
      <c r="G42" s="20">
        <v>1</v>
      </c>
      <c r="H42" s="15">
        <v>4090</v>
      </c>
      <c r="J42" s="15" t="s">
        <v>174</v>
      </c>
      <c r="K42" s="20">
        <v>15</v>
      </c>
      <c r="L42" s="15">
        <v>3100</v>
      </c>
      <c r="M42" s="15">
        <v>6215</v>
      </c>
      <c r="N42" s="17">
        <v>9315</v>
      </c>
    </row>
    <row r="43" spans="2:14" x14ac:dyDescent="0.25">
      <c r="F43" s="15" t="s">
        <v>25</v>
      </c>
      <c r="G43" s="20">
        <v>14</v>
      </c>
      <c r="H43" s="15">
        <v>1628</v>
      </c>
      <c r="J43" s="15" t="s">
        <v>174</v>
      </c>
      <c r="K43" s="20">
        <v>4</v>
      </c>
      <c r="L43" s="15">
        <v>1785</v>
      </c>
      <c r="M43" s="15">
        <v>3567</v>
      </c>
      <c r="N43" s="17">
        <v>5352</v>
      </c>
    </row>
    <row r="44" spans="2:14" x14ac:dyDescent="0.25">
      <c r="F44" s="15" t="s">
        <v>25</v>
      </c>
      <c r="G44" s="20">
        <v>2</v>
      </c>
      <c r="H44" s="15">
        <v>460</v>
      </c>
      <c r="J44" s="15" t="s">
        <v>174</v>
      </c>
      <c r="K44" s="20">
        <v>4</v>
      </c>
      <c r="L44" s="15">
        <v>180</v>
      </c>
      <c r="M44" s="15">
        <v>360</v>
      </c>
      <c r="N44" s="17">
        <v>540</v>
      </c>
    </row>
    <row r="45" spans="2:14" x14ac:dyDescent="0.25">
      <c r="F45" s="15" t="s">
        <v>25</v>
      </c>
      <c r="G45" s="20">
        <v>1</v>
      </c>
      <c r="H45" s="15">
        <v>6484</v>
      </c>
      <c r="J45" s="15" t="s">
        <v>174</v>
      </c>
      <c r="K45" s="20">
        <v>22</v>
      </c>
      <c r="L45" s="15">
        <v>1700</v>
      </c>
      <c r="M45" s="15">
        <v>3400</v>
      </c>
      <c r="N45" s="17">
        <v>5100</v>
      </c>
    </row>
    <row r="46" spans="2:14" x14ac:dyDescent="0.25">
      <c r="F46" s="15" t="s">
        <v>25</v>
      </c>
      <c r="G46" s="20">
        <v>1</v>
      </c>
      <c r="H46" s="15">
        <v>519</v>
      </c>
      <c r="J46" s="15" t="s">
        <v>174</v>
      </c>
      <c r="K46" s="20">
        <v>15</v>
      </c>
      <c r="L46" s="15">
        <v>173</v>
      </c>
      <c r="M46" s="15">
        <v>294</v>
      </c>
      <c r="N46" s="17">
        <v>467</v>
      </c>
    </row>
    <row r="47" spans="2:14" x14ac:dyDescent="0.25">
      <c r="F47" s="15" t="s">
        <v>25</v>
      </c>
      <c r="G47" s="20">
        <v>1</v>
      </c>
      <c r="H47" s="15">
        <v>411</v>
      </c>
      <c r="J47" s="15" t="s">
        <v>174</v>
      </c>
      <c r="K47" s="20">
        <v>11</v>
      </c>
      <c r="L47" s="15">
        <v>100</v>
      </c>
      <c r="M47" s="15">
        <v>209</v>
      </c>
      <c r="N47" s="17">
        <v>309</v>
      </c>
    </row>
    <row r="48" spans="2:14" x14ac:dyDescent="0.25">
      <c r="F48" s="15" t="s">
        <v>25</v>
      </c>
      <c r="G48" s="20">
        <v>2</v>
      </c>
      <c r="H48" s="15">
        <v>4000</v>
      </c>
      <c r="J48" s="15" t="s">
        <v>174</v>
      </c>
      <c r="K48" s="20">
        <v>11</v>
      </c>
      <c r="L48" s="15">
        <v>1320</v>
      </c>
      <c r="M48" s="15">
        <v>3000</v>
      </c>
      <c r="N48" s="17">
        <v>4320</v>
      </c>
    </row>
    <row r="49" spans="6:14" x14ac:dyDescent="0.25">
      <c r="F49" s="15" t="s">
        <v>25</v>
      </c>
      <c r="G49" s="20">
        <v>1</v>
      </c>
      <c r="H49" s="15">
        <v>4604</v>
      </c>
      <c r="J49" s="15" t="s">
        <v>174</v>
      </c>
      <c r="K49" s="20">
        <v>16</v>
      </c>
      <c r="L49" s="15">
        <v>350</v>
      </c>
      <c r="M49" s="15">
        <v>700</v>
      </c>
      <c r="N49" s="17">
        <v>1050</v>
      </c>
    </row>
    <row r="50" spans="6:14" x14ac:dyDescent="0.25">
      <c r="F50" s="15" t="s">
        <v>25</v>
      </c>
      <c r="G50" s="20">
        <v>1</v>
      </c>
      <c r="H50" s="15">
        <v>761</v>
      </c>
      <c r="J50" s="15" t="s">
        <v>174</v>
      </c>
      <c r="K50" s="20">
        <v>16</v>
      </c>
      <c r="L50" s="15">
        <v>750</v>
      </c>
      <c r="M50" s="15">
        <v>1515</v>
      </c>
      <c r="N50" s="17">
        <v>2265</v>
      </c>
    </row>
    <row r="51" spans="6:14" x14ac:dyDescent="0.25">
      <c r="F51" s="15" t="s">
        <v>25</v>
      </c>
      <c r="G51" s="20">
        <v>1</v>
      </c>
      <c r="H51" s="15">
        <v>492</v>
      </c>
      <c r="J51" s="15" t="s">
        <v>174</v>
      </c>
      <c r="K51" s="20">
        <v>11</v>
      </c>
      <c r="L51" s="15">
        <v>3000</v>
      </c>
      <c r="M51" s="15">
        <v>5344</v>
      </c>
      <c r="N51" s="17">
        <v>8344</v>
      </c>
    </row>
    <row r="52" spans="6:14" x14ac:dyDescent="0.25">
      <c r="F52" s="15" t="s">
        <v>25</v>
      </c>
      <c r="G52" s="20">
        <v>16</v>
      </c>
      <c r="H52" s="15">
        <v>2850</v>
      </c>
      <c r="J52" s="15" t="s">
        <v>174</v>
      </c>
      <c r="K52" s="20">
        <v>17</v>
      </c>
      <c r="L52" s="15">
        <v>695</v>
      </c>
      <c r="M52" s="15">
        <v>1400</v>
      </c>
      <c r="N52" s="17">
        <v>2095</v>
      </c>
    </row>
    <row r="53" spans="6:14" x14ac:dyDescent="0.25">
      <c r="F53" s="15" t="s">
        <v>25</v>
      </c>
      <c r="G53" s="20">
        <v>1</v>
      </c>
      <c r="H53" s="15">
        <v>9200</v>
      </c>
      <c r="J53" s="15" t="s">
        <v>174</v>
      </c>
      <c r="K53" s="20">
        <v>27</v>
      </c>
      <c r="L53" s="15">
        <v>151</v>
      </c>
      <c r="M53" s="15">
        <v>300</v>
      </c>
      <c r="N53" s="17">
        <v>451</v>
      </c>
    </row>
    <row r="54" spans="6:14" x14ac:dyDescent="0.25">
      <c r="F54" s="15" t="s">
        <v>25</v>
      </c>
      <c r="G54" s="20">
        <v>1</v>
      </c>
      <c r="H54" s="15">
        <v>2540</v>
      </c>
      <c r="J54" s="15" t="s">
        <v>174</v>
      </c>
      <c r="K54" s="20">
        <v>33</v>
      </c>
      <c r="L54" s="15">
        <v>696</v>
      </c>
      <c r="M54" s="15">
        <v>1850</v>
      </c>
      <c r="N54" s="17">
        <v>2546</v>
      </c>
    </row>
    <row r="55" spans="6:14" x14ac:dyDescent="0.25">
      <c r="F55" s="15" t="s">
        <v>25</v>
      </c>
      <c r="G55" s="20">
        <v>1</v>
      </c>
      <c r="H55" s="15">
        <v>2800</v>
      </c>
      <c r="J55" s="15" t="s">
        <v>174</v>
      </c>
      <c r="K55" s="20">
        <v>27</v>
      </c>
      <c r="L55" s="15">
        <v>8355</v>
      </c>
      <c r="M55" s="15">
        <v>24781</v>
      </c>
      <c r="N55" s="17">
        <v>33136</v>
      </c>
    </row>
    <row r="56" spans="6:14" x14ac:dyDescent="0.25">
      <c r="F56" s="15" t="s">
        <v>25</v>
      </c>
      <c r="G56" s="20">
        <v>6</v>
      </c>
      <c r="H56" s="15">
        <v>650</v>
      </c>
      <c r="J56" s="15" t="s">
        <v>174</v>
      </c>
      <c r="K56" s="20">
        <v>15</v>
      </c>
      <c r="L56" s="15">
        <v>80</v>
      </c>
      <c r="M56" s="15">
        <v>600</v>
      </c>
      <c r="N56" s="17">
        <v>680</v>
      </c>
    </row>
    <row r="57" spans="6:14" x14ac:dyDescent="0.25">
      <c r="F57" s="15" t="s">
        <v>25</v>
      </c>
      <c r="G57" s="20">
        <v>4</v>
      </c>
      <c r="H57" s="15">
        <v>9960</v>
      </c>
      <c r="J57" s="15" t="s">
        <v>174</v>
      </c>
      <c r="K57" s="20">
        <v>32</v>
      </c>
      <c r="L57" s="15">
        <v>5189</v>
      </c>
      <c r="M57" s="15">
        <v>15551</v>
      </c>
      <c r="N57" s="17">
        <v>20740</v>
      </c>
    </row>
    <row r="58" spans="6:14" x14ac:dyDescent="0.25">
      <c r="F58" s="15" t="s">
        <v>25</v>
      </c>
      <c r="G58" s="20">
        <v>1</v>
      </c>
      <c r="H58" s="15">
        <v>100</v>
      </c>
      <c r="J58" s="15" t="s">
        <v>174</v>
      </c>
      <c r="K58" s="20">
        <v>11</v>
      </c>
      <c r="L58" s="15">
        <v>100</v>
      </c>
      <c r="M58" s="15">
        <v>200</v>
      </c>
      <c r="N58" s="17">
        <v>300</v>
      </c>
    </row>
    <row r="59" spans="6:14" x14ac:dyDescent="0.25">
      <c r="F59" s="15" t="s">
        <v>25</v>
      </c>
      <c r="G59" s="20">
        <v>7</v>
      </c>
      <c r="H59" s="15">
        <v>19755</v>
      </c>
      <c r="J59" s="18" t="s">
        <v>174</v>
      </c>
      <c r="K59" s="20">
        <v>15</v>
      </c>
      <c r="L59" s="18">
        <v>5148</v>
      </c>
      <c r="M59" s="18">
        <v>10728</v>
      </c>
      <c r="N59" s="17">
        <v>15876</v>
      </c>
    </row>
    <row r="60" spans="6:14" x14ac:dyDescent="0.25">
      <c r="F60" s="15" t="s">
        <v>25</v>
      </c>
      <c r="G60" s="20">
        <v>2</v>
      </c>
      <c r="H60" s="15">
        <v>9150</v>
      </c>
    </row>
    <row r="61" spans="6:14" x14ac:dyDescent="0.25">
      <c r="F61" s="15" t="s">
        <v>25</v>
      </c>
      <c r="G61" s="20">
        <v>4</v>
      </c>
      <c r="H61" s="15">
        <v>100</v>
      </c>
      <c r="L61">
        <f>SUM(L2:L60)</f>
        <v>119785</v>
      </c>
      <c r="M61">
        <f>SUM(M2:M60)</f>
        <v>284123</v>
      </c>
    </row>
    <row r="62" spans="6:14" x14ac:dyDescent="0.25">
      <c r="F62" s="15" t="s">
        <v>25</v>
      </c>
      <c r="G62" s="20">
        <v>1</v>
      </c>
      <c r="H62" s="15">
        <v>12700</v>
      </c>
    </row>
    <row r="63" spans="6:14" x14ac:dyDescent="0.25">
      <c r="F63" s="15" t="s">
        <v>25</v>
      </c>
      <c r="G63" s="20">
        <v>1</v>
      </c>
      <c r="H63" s="15">
        <v>1662</v>
      </c>
    </row>
    <row r="64" spans="6:14" x14ac:dyDescent="0.25">
      <c r="F64" s="15" t="s">
        <v>25</v>
      </c>
      <c r="G64" s="20">
        <v>1</v>
      </c>
      <c r="H64" s="15">
        <v>679</v>
      </c>
    </row>
    <row r="65" spans="6:8" x14ac:dyDescent="0.25">
      <c r="F65" s="15" t="s">
        <v>25</v>
      </c>
      <c r="G65" s="20">
        <v>1</v>
      </c>
      <c r="H65" s="15">
        <v>3787</v>
      </c>
    </row>
    <row r="66" spans="6:8" x14ac:dyDescent="0.25">
      <c r="F66" s="15" t="s">
        <v>25</v>
      </c>
      <c r="G66" s="20">
        <v>2</v>
      </c>
      <c r="H66" s="15">
        <v>2437</v>
      </c>
    </row>
    <row r="67" spans="6:8" x14ac:dyDescent="0.25">
      <c r="F67" s="15" t="s">
        <v>25</v>
      </c>
      <c r="G67" s="20">
        <v>1</v>
      </c>
      <c r="H67" s="15">
        <v>1379</v>
      </c>
    </row>
    <row r="68" spans="6:8" x14ac:dyDescent="0.25">
      <c r="F68" s="15" t="s">
        <v>25</v>
      </c>
      <c r="G68" s="20">
        <v>1</v>
      </c>
      <c r="H68" s="15">
        <v>1385</v>
      </c>
    </row>
    <row r="69" spans="6:8" x14ac:dyDescent="0.25">
      <c r="F69" s="15" t="s">
        <v>25</v>
      </c>
      <c r="G69" s="20">
        <v>3</v>
      </c>
      <c r="H69" s="15">
        <v>5620</v>
      </c>
    </row>
    <row r="70" spans="6:8" x14ac:dyDescent="0.25">
      <c r="F70" s="15" t="s">
        <v>25</v>
      </c>
      <c r="G70" s="20">
        <v>1</v>
      </c>
      <c r="H70" s="15">
        <v>5660</v>
      </c>
    </row>
    <row r="71" spans="6:8" x14ac:dyDescent="0.25">
      <c r="F71" s="15" t="s">
        <v>25</v>
      </c>
      <c r="G71" s="20">
        <v>9</v>
      </c>
      <c r="H71" s="15">
        <v>2880</v>
      </c>
    </row>
    <row r="72" spans="6:8" x14ac:dyDescent="0.25">
      <c r="F72" s="15" t="s">
        <v>25</v>
      </c>
      <c r="G72" s="20">
        <v>2</v>
      </c>
      <c r="H72" s="15">
        <v>3500</v>
      </c>
    </row>
    <row r="73" spans="6:8" x14ac:dyDescent="0.25">
      <c r="F73" s="15" t="s">
        <v>25</v>
      </c>
      <c r="G73" s="20">
        <v>3</v>
      </c>
      <c r="H73" s="15">
        <v>3176</v>
      </c>
    </row>
    <row r="74" spans="6:8" x14ac:dyDescent="0.25">
      <c r="F74" s="15" t="s">
        <v>25</v>
      </c>
      <c r="G74" s="20">
        <v>5</v>
      </c>
      <c r="H74" s="15">
        <v>13843</v>
      </c>
    </row>
    <row r="75" spans="6:8" x14ac:dyDescent="0.25">
      <c r="F75" s="15" t="s">
        <v>25</v>
      </c>
      <c r="G75" s="20">
        <v>4</v>
      </c>
      <c r="H75" s="15">
        <v>3900</v>
      </c>
    </row>
    <row r="76" spans="6:8" x14ac:dyDescent="0.25">
      <c r="F76" s="15" t="s">
        <v>25</v>
      </c>
      <c r="G76" s="20">
        <v>3</v>
      </c>
      <c r="H76" s="15">
        <v>11570</v>
      </c>
    </row>
    <row r="77" spans="6:8" x14ac:dyDescent="0.25">
      <c r="F77" s="15" t="s">
        <v>25</v>
      </c>
      <c r="G77" s="20">
        <v>4</v>
      </c>
      <c r="H77" s="15">
        <v>2390</v>
      </c>
    </row>
    <row r="78" spans="6:8" x14ac:dyDescent="0.25">
      <c r="F78" s="15" t="s">
        <v>25</v>
      </c>
      <c r="G78" s="20">
        <v>1</v>
      </c>
      <c r="H78" s="15">
        <v>6956</v>
      </c>
    </row>
    <row r="79" spans="6:8" x14ac:dyDescent="0.25">
      <c r="F79" s="15" t="s">
        <v>25</v>
      </c>
      <c r="G79" s="20">
        <v>2</v>
      </c>
      <c r="H79" s="15">
        <v>851</v>
      </c>
    </row>
    <row r="80" spans="6:8" x14ac:dyDescent="0.25">
      <c r="F80" s="15" t="s">
        <v>25</v>
      </c>
      <c r="G80" s="20">
        <v>3</v>
      </c>
      <c r="H80" s="15">
        <v>5508</v>
      </c>
    </row>
    <row r="81" spans="6:8" x14ac:dyDescent="0.25">
      <c r="F81" s="15" t="s">
        <v>25</v>
      </c>
      <c r="G81" s="20">
        <v>2</v>
      </c>
      <c r="H81" s="15">
        <v>11451</v>
      </c>
    </row>
    <row r="82" spans="6:8" x14ac:dyDescent="0.25">
      <c r="F82" s="15" t="s">
        <v>25</v>
      </c>
      <c r="G82" s="20">
        <v>1</v>
      </c>
      <c r="H82" s="15">
        <v>6295</v>
      </c>
    </row>
    <row r="83" spans="6:8" x14ac:dyDescent="0.25">
      <c r="F83" s="15" t="s">
        <v>25</v>
      </c>
      <c r="G83" s="20">
        <v>4</v>
      </c>
      <c r="H83" s="15">
        <v>9200</v>
      </c>
    </row>
    <row r="84" spans="6:8" x14ac:dyDescent="0.25">
      <c r="F84" s="15" t="s">
        <v>25</v>
      </c>
      <c r="G84" s="20">
        <v>4</v>
      </c>
      <c r="H84" s="15">
        <v>5500</v>
      </c>
    </row>
    <row r="85" spans="6:8" x14ac:dyDescent="0.25">
      <c r="F85" s="15" t="s">
        <v>25</v>
      </c>
      <c r="G85" s="20">
        <v>3</v>
      </c>
      <c r="H85" s="15">
        <v>5339</v>
      </c>
    </row>
    <row r="86" spans="6:8" x14ac:dyDescent="0.25">
      <c r="F86" s="15" t="s">
        <v>25</v>
      </c>
      <c r="G86" s="20">
        <v>1</v>
      </c>
      <c r="H86" s="15">
        <v>4543</v>
      </c>
    </row>
    <row r="87" spans="6:8" x14ac:dyDescent="0.25">
      <c r="F87" s="15" t="s">
        <v>25</v>
      </c>
      <c r="G87" s="20">
        <v>1</v>
      </c>
      <c r="H87" s="15">
        <v>3400</v>
      </c>
    </row>
    <row r="88" spans="6:8" x14ac:dyDescent="0.25">
      <c r="F88" s="15" t="s">
        <v>25</v>
      </c>
      <c r="G88" s="20">
        <v>15</v>
      </c>
      <c r="H88" s="15">
        <v>1079</v>
      </c>
    </row>
    <row r="89" spans="6:8" x14ac:dyDescent="0.25">
      <c r="F89" s="15" t="s">
        <v>25</v>
      </c>
      <c r="G89" s="20">
        <v>1</v>
      </c>
      <c r="H89" s="15">
        <v>3720</v>
      </c>
    </row>
    <row r="90" spans="6:8" x14ac:dyDescent="0.25">
      <c r="F90" s="15" t="s">
        <v>25</v>
      </c>
      <c r="G90" s="20">
        <v>1</v>
      </c>
      <c r="H90" s="15">
        <v>1000</v>
      </c>
    </row>
    <row r="91" spans="6:8" x14ac:dyDescent="0.25">
      <c r="F91" s="15" t="s">
        <v>25</v>
      </c>
      <c r="G91" s="19">
        <v>1</v>
      </c>
      <c r="H91" s="15">
        <v>1284</v>
      </c>
    </row>
    <row r="92" spans="6:8" x14ac:dyDescent="0.25">
      <c r="F92" s="15" t="s">
        <v>25</v>
      </c>
      <c r="G92" s="20">
        <v>1</v>
      </c>
      <c r="H92" s="15">
        <v>1200</v>
      </c>
    </row>
    <row r="93" spans="6:8" x14ac:dyDescent="0.25">
      <c r="F93" s="15" t="s">
        <v>25</v>
      </c>
      <c r="G93" s="20">
        <v>1</v>
      </c>
      <c r="H93" s="15">
        <v>1000</v>
      </c>
    </row>
    <row r="94" spans="6:8" x14ac:dyDescent="0.25">
      <c r="F94" s="15" t="s">
        <v>25</v>
      </c>
      <c r="G94" s="20">
        <v>2</v>
      </c>
      <c r="H94" s="15">
        <v>1181</v>
      </c>
    </row>
    <row r="95" spans="6:8" x14ac:dyDescent="0.25">
      <c r="F95" s="15" t="s">
        <v>25</v>
      </c>
      <c r="G95" s="20">
        <v>5</v>
      </c>
      <c r="H95" s="15">
        <v>26129</v>
      </c>
    </row>
    <row r="96" spans="6:8" x14ac:dyDescent="0.25">
      <c r="F96" s="15" t="s">
        <v>25</v>
      </c>
      <c r="G96" s="20">
        <v>3</v>
      </c>
      <c r="H96" s="15">
        <v>14200</v>
      </c>
    </row>
    <row r="97" spans="6:8" x14ac:dyDescent="0.25">
      <c r="F97" s="15" t="s">
        <v>25</v>
      </c>
      <c r="G97" s="20">
        <v>7</v>
      </c>
      <c r="H97" s="15">
        <v>100</v>
      </c>
    </row>
    <row r="98" spans="6:8" x14ac:dyDescent="0.25">
      <c r="F98" s="15" t="s">
        <v>25</v>
      </c>
      <c r="G98" s="20">
        <v>2</v>
      </c>
      <c r="H98" s="15">
        <v>10</v>
      </c>
    </row>
    <row r="100" spans="6:8" x14ac:dyDescent="0.25">
      <c r="H100">
        <f>SUM(H2:H99)</f>
        <v>491571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Lewandowski</dc:creator>
  <cp:keywords/>
  <dc:description/>
  <cp:lastModifiedBy>Bożena Lorenc</cp:lastModifiedBy>
  <cp:revision>0</cp:revision>
  <cp:lastPrinted>2023-09-14T10:15:56Z</cp:lastPrinted>
  <dcterms:created xsi:type="dcterms:W3CDTF">2021-11-02T20:20:49Z</dcterms:created>
  <dcterms:modified xsi:type="dcterms:W3CDTF">2023-09-27T09:58:48Z</dcterms:modified>
</cp:coreProperties>
</file>